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16"/>
  <workbookPr filterPrivacy="1" defaultThemeVersion="166925"/>
  <xr:revisionPtr revIDLastSave="0" documentId="8_{DDFD7739-02D0-4D88-BB69-04C71B396960}" xr6:coauthVersionLast="47" xr6:coauthVersionMax="47" xr10:uidLastSave="{00000000-0000-0000-0000-000000000000}"/>
  <bookViews>
    <workbookView xWindow="1900" yWindow="1900" windowWidth="14400" windowHeight="7360" firstSheet="3" activeTab="3" xr2:uid="{00000000-000D-0000-FFFF-FFFF00000000}"/>
  </bookViews>
  <sheets>
    <sheet name="READ ME" sheetId="5" r:id="rId1"/>
    <sheet name="Summary" sheetId="4" r:id="rId2"/>
    <sheet name="Data Tables (by time)" sheetId="3" r:id="rId3"/>
    <sheet name="Raw Data DATE" sheetId="1"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1" i="1" l="1"/>
  <c r="R51" i="1" s="1"/>
  <c r="O51" i="1"/>
  <c r="R50" i="1"/>
  <c r="Q50" i="1"/>
  <c r="O50" i="1"/>
  <c r="Q49" i="1"/>
  <c r="R49" i="1" s="1"/>
  <c r="O49" i="1"/>
  <c r="Q48" i="1"/>
  <c r="R48" i="1" s="1"/>
  <c r="O48" i="1"/>
  <c r="Q47" i="1"/>
  <c r="R47" i="1" s="1"/>
  <c r="O47" i="1"/>
  <c r="R46" i="1"/>
  <c r="S46" i="1" s="1"/>
  <c r="Q46" i="1"/>
  <c r="O46" i="1"/>
  <c r="Q45" i="1"/>
  <c r="R45" i="1" s="1"/>
  <c r="O45" i="1"/>
  <c r="Q44" i="1"/>
  <c r="R44" i="1" s="1"/>
  <c r="O44" i="1"/>
  <c r="Q43" i="1"/>
  <c r="R43" i="1" s="1"/>
  <c r="O43" i="1"/>
  <c r="Q42" i="1"/>
  <c r="R42" i="1" s="1"/>
  <c r="S42" i="1" s="1"/>
  <c r="O42" i="1"/>
  <c r="Q41" i="1"/>
  <c r="R41" i="1" s="1"/>
  <c r="O41" i="1"/>
  <c r="Q40" i="1"/>
  <c r="R40" i="1" s="1"/>
  <c r="O40" i="1"/>
  <c r="Q35" i="1"/>
  <c r="R35" i="1" s="1"/>
  <c r="O35" i="1"/>
  <c r="R34" i="1"/>
  <c r="Q34" i="1"/>
  <c r="O34" i="1"/>
  <c r="Q33" i="1"/>
  <c r="R33" i="1" s="1"/>
  <c r="O33" i="1"/>
  <c r="Q32" i="1"/>
  <c r="R32" i="1" s="1"/>
  <c r="O32" i="1"/>
  <c r="Q31" i="1"/>
  <c r="R31" i="1" s="1"/>
  <c r="O31" i="1"/>
  <c r="Q30" i="1"/>
  <c r="R30" i="1" s="1"/>
  <c r="O30" i="1"/>
  <c r="Q29" i="1"/>
  <c r="R29" i="1" s="1"/>
  <c r="O29" i="1"/>
  <c r="Q28" i="1"/>
  <c r="R28" i="1" s="1"/>
  <c r="O28" i="1"/>
  <c r="Q27" i="1"/>
  <c r="R27" i="1" s="1"/>
  <c r="O27" i="1"/>
  <c r="R26" i="1"/>
  <c r="Q26" i="1"/>
  <c r="O26" i="1"/>
  <c r="Q25" i="1"/>
  <c r="R25" i="1" s="1"/>
  <c r="O25" i="1"/>
  <c r="Q24" i="1"/>
  <c r="R24" i="1" s="1"/>
  <c r="O24" i="1"/>
  <c r="S29" i="1" l="1"/>
  <c r="S33" i="1"/>
  <c r="S50" i="1"/>
  <c r="S51" i="1"/>
  <c r="S48" i="1"/>
  <c r="S49" i="1"/>
  <c r="S47" i="1"/>
  <c r="S44" i="1"/>
  <c r="S45" i="1"/>
  <c r="S43" i="1"/>
  <c r="S40" i="1"/>
  <c r="S41" i="1"/>
  <c r="S34" i="1"/>
  <c r="S35" i="1"/>
  <c r="S32" i="1"/>
  <c r="S30" i="1"/>
  <c r="S28" i="1"/>
  <c r="S31" i="1"/>
  <c r="S27" i="1"/>
  <c r="S24" i="1"/>
  <c r="S25" i="1"/>
  <c r="S26" i="1"/>
</calcChain>
</file>

<file path=xl/sharedStrings.xml><?xml version="1.0" encoding="utf-8"?>
<sst xmlns="http://schemas.openxmlformats.org/spreadsheetml/2006/main" count="388" uniqueCount="121">
  <si>
    <t>This preliminary data is for internal use only.</t>
  </si>
  <si>
    <t>Sheets</t>
  </si>
  <si>
    <t>The "Data tables (by time)" sheet contains information on the sample (how many beads, pre-hydration mass, etc), as well as extraction data by time aliquot (all samples at 5 min, all samples at 2 hours, etc)</t>
  </si>
  <si>
    <t>The "Summary" sheet shows the extraction data over time organized by trial. It contains the same information as the "Data tables (by time)", but makes it easier to track the data for individual trials over time.</t>
  </si>
  <si>
    <t>Notes on extraction solutions</t>
  </si>
  <si>
    <r>
      <t xml:space="preserve">Beads are extracted in a saliva solution for 5 minutes, a stomach acid solution for 2 hours, and a small intestine fluid for 3 days with aliquots taken at 6 hours, 24 hours, 48 hours, AND 72 hours. Therefore, the results from 6, to 24, to 48 hours, etc. are NOT additive because the beads are in the same solution. For example, if 50 µg of acrylamide is present at 24 hours, and 60 µg at 48 hours, it does NOT mean that 110 µg were released over 48 hours. 50 µg were present when the aliquot was taken at 24 hours and 60 µg were present when the aliquot was taken </t>
    </r>
    <r>
      <rPr>
        <b/>
        <sz val="11"/>
        <color theme="1"/>
        <rFont val="Calibri"/>
        <family val="2"/>
        <scheme val="minor"/>
      </rPr>
      <t>from the same solution</t>
    </r>
    <r>
      <rPr>
        <sz val="11"/>
        <color theme="1"/>
        <rFont val="Calibri"/>
        <family val="2"/>
        <scheme val="minor"/>
      </rPr>
      <t xml:space="preserve"> at 48 hours (although the volume of the solution may have changed due to bead growth). The data from 5 minutes, to 2 hours, to 6 hours IS additive as they are all separate extractions in different solutions.</t>
    </r>
  </si>
  <si>
    <t>This extraction was stopped at 48 hours, because acrylamide values (concentrations and masses) decreased from 24 to 48 hours. This was in agreement with Health Sciences.</t>
  </si>
  <si>
    <t>Sample number</t>
  </si>
  <si>
    <t>Trial Name</t>
  </si>
  <si>
    <t xml:space="preserve">Time aliquot taken </t>
  </si>
  <si>
    <t>Calculated Undiluted Acrylamide Concentration in Extraction Solution  (µg/L)</t>
  </si>
  <si>
    <t>Acrylamide Extracted from Sample at Time of Aliquot (µg)</t>
  </si>
  <si>
    <t>Comments</t>
  </si>
  <si>
    <t>Sample 10</t>
  </si>
  <si>
    <t>Method blank</t>
  </si>
  <si>
    <t>after about 5 min in simulated saliva</t>
  </si>
  <si>
    <t>&lt; 1</t>
  </si>
  <si>
    <t>NA</t>
  </si>
  <si>
    <t>after about 2 hours in simulated stomach acid</t>
  </si>
  <si>
    <t>after about 6 hours in simulated small intestine fluid</t>
  </si>
  <si>
    <t>after about 24 hours in simulated small intestine fluid</t>
  </si>
  <si>
    <t>after about 48 hours in simulated small intestine fluid</t>
  </si>
  <si>
    <t>after about 72 hours in simulated small intestine fluid</t>
  </si>
  <si>
    <t>S1</t>
  </si>
  <si>
    <t>Of any one time interval, the most acrylamide (mass) was extracted during the 2 hours in stomach acid</t>
  </si>
  <si>
    <t>S2</t>
  </si>
  <si>
    <t>S3</t>
  </si>
  <si>
    <t>Pre-hydration data</t>
  </si>
  <si>
    <t>Sample Name</t>
  </si>
  <si>
    <t>Bead Type</t>
  </si>
  <si>
    <t>Bead Color</t>
  </si>
  <si>
    <t>Number of Beads</t>
  </si>
  <si>
    <t>Mass of Pre-Hydrated Beads (g)</t>
  </si>
  <si>
    <t>MB</t>
  </si>
  <si>
    <t>small</t>
  </si>
  <si>
    <t>clear</t>
  </si>
  <si>
    <t>5 minute data</t>
  </si>
  <si>
    <t>Volume Remaining at Time of Aliquot (mL)</t>
  </si>
  <si>
    <t>Curve Used (high or low)</t>
  </si>
  <si>
    <t>low</t>
  </si>
  <si>
    <t>2 hour data</t>
  </si>
  <si>
    <t>6 hour data</t>
  </si>
  <si>
    <t>24 hour data</t>
  </si>
  <si>
    <t>48 hour data</t>
  </si>
  <si>
    <t>72 hour data</t>
  </si>
  <si>
    <t xml:space="preserve">Quantify Compound Summary Report </t>
  </si>
  <si>
    <t>Printed Thu Feb 01 14:16:07 2024</t>
  </si>
  <si>
    <t>Compound 1:  Acrylamide</t>
  </si>
  <si>
    <t>#</t>
  </si>
  <si>
    <t>Name</t>
  </si>
  <si>
    <t>Type</t>
  </si>
  <si>
    <t>Std. Conc</t>
  </si>
  <si>
    <t>RT</t>
  </si>
  <si>
    <t>Area</t>
  </si>
  <si>
    <t>IS Area</t>
  </si>
  <si>
    <t>Response</t>
  </si>
  <si>
    <t>Primary Flags</t>
  </si>
  <si>
    <t>ppb</t>
  </si>
  <si>
    <t>%Dev</t>
  </si>
  <si>
    <t>Mass of Remaining Liquid in Sample (g)</t>
  </si>
  <si>
    <t>Density of Starting Extraction Solution (g/mL)</t>
  </si>
  <si>
    <t>Dilution Factor (1 if no dilution performed)</t>
  </si>
  <si>
    <t>Acrylamide Concentration in Extraction Solution (µg/L)</t>
  </si>
  <si>
    <t>02012024 LCB 0 ppb 6</t>
  </si>
  <si>
    <t>Blank</t>
  </si>
  <si>
    <t>MM-I</t>
  </si>
  <si>
    <t>02012024 LCB 1 ppb 3</t>
  </si>
  <si>
    <t>Standard</t>
  </si>
  <si>
    <t>bb</t>
  </si>
  <si>
    <t>02012024 LCB 10 ppb 3</t>
  </si>
  <si>
    <t>02012024 LCB 20 ppb 3</t>
  </si>
  <si>
    <t>02012024 LCB 50 ppb 3</t>
  </si>
  <si>
    <t>02012024 LCB 100 ppb 3</t>
  </si>
  <si>
    <t>02012024 LCB 200 ppb 3</t>
  </si>
  <si>
    <t>bbX</t>
  </si>
  <si>
    <t>02012024 LCB 300 ppb 3</t>
  </si>
  <si>
    <t>02012024 LCB 400 ppb 3</t>
  </si>
  <si>
    <t>02012024 LCB 500 ppb 3</t>
  </si>
  <si>
    <t>02012024 LCB 750 ppb 3</t>
  </si>
  <si>
    <t>02012024 LCB 1000 ppb 3</t>
  </si>
  <si>
    <t>02012024 LCB 0 ppb 7</t>
  </si>
  <si>
    <t>02012024 LCB QC 10 ppb 3</t>
  </si>
  <si>
    <t>QC</t>
  </si>
  <si>
    <t>02012024 LCB QC 500 ppb 3</t>
  </si>
  <si>
    <t>02012024 LCB 0 ppb 8</t>
  </si>
  <si>
    <t>02012024 LCB Sample 10 MB 5 min</t>
  </si>
  <si>
    <t>Analyte</t>
  </si>
  <si>
    <t>02012024 LCB Sample 10 S1 5 min</t>
  </si>
  <si>
    <t>02012024 LCB Sample 10 S2 5 min</t>
  </si>
  <si>
    <t>02012024 LCB Sample 10 S3 5 min</t>
  </si>
  <si>
    <t>02012024 LCB Sample 10 MB 2 hr</t>
  </si>
  <si>
    <t>02012024 LCB Sample 10 S1 2 hr</t>
  </si>
  <si>
    <t>02012024 LCB Sample 10 S2 2 hr</t>
  </si>
  <si>
    <t>02012024 LCB Sample 10 S3 2 hr</t>
  </si>
  <si>
    <t>02012024 LCB Sample 10 MB 6 hr</t>
  </si>
  <si>
    <t>MMI</t>
  </si>
  <si>
    <t>02012024 LCB Sample 10 S1 6 hr</t>
  </si>
  <si>
    <t>MM</t>
  </si>
  <si>
    <t>02012024 LCB Sample 10 S2 6 hr</t>
  </si>
  <si>
    <t>02012024 LCB Sample 10 S3 6 hr</t>
  </si>
  <si>
    <t>02012024 LCB 0 ppb 9</t>
  </si>
  <si>
    <t>02012024 LCB QC 10 ppb 4</t>
  </si>
  <si>
    <t>02012024 LCB QC 500 ppb 4</t>
  </si>
  <si>
    <t>02012024 LCB 0 ppb 10</t>
  </si>
  <si>
    <t>02012024 LCB Sample 10 MB 24 hr</t>
  </si>
  <si>
    <t>02012024 LCB Sample 10 S1 24 hr</t>
  </si>
  <si>
    <t>02012024 LCB Sample 10 S2 24 hr</t>
  </si>
  <si>
    <t>02012024 LCB Sample 10 S3 24 hr</t>
  </si>
  <si>
    <t>02012024 LCB Sample 10 MB 48 hr</t>
  </si>
  <si>
    <t>bbI</t>
  </si>
  <si>
    <t>02012024 LCB Sample 10 S1 48 hr</t>
  </si>
  <si>
    <t>02012024 LCB Sample 10 S2 48 hr</t>
  </si>
  <si>
    <t>02012024 LCB Sample 10 S3 48 hr</t>
  </si>
  <si>
    <t>02012024 LCB Sample 10 MB 72 hr</t>
  </si>
  <si>
    <t>02012024 LCB Sample 10 S1 72 hr</t>
  </si>
  <si>
    <t>02012024 LCB Sample 10 S2 72 hr</t>
  </si>
  <si>
    <t>02012024 LCB Sample 10 S3 72 hr</t>
  </si>
  <si>
    <t>02012024 LCB 0 ppb 11</t>
  </si>
  <si>
    <t>02012024 LCB QC 10 ppb 5</t>
  </si>
  <si>
    <t>02012024 LCB QC 500 ppb 5</t>
  </si>
  <si>
    <t>02012024 LCB 0 ppb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</si>
</sst>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2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sz val="8"/>
      <name val="Calibri"/>
      <family val="2"/>
      <scheme val="minor"/>
    </font>
    <font>
      <b/>
      <sz val="18"/>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8">
    <xf numFmtId="0" fontId="0" fillId="0" borderId="0" xfId="0"/>
    <xf numFmtId="0" fontId="0" fillId="0" borderId="0" xfId="0" applyAlignment="1">
      <alignment horizontal="center" vertical="center" wrapText="1"/>
    </xf>
    <xf numFmtId="0" fontId="0" fillId="0" borderId="0" xfId="0" applyAlignment="1">
      <alignment horizontal="center" vertical="center"/>
    </xf>
    <xf numFmtId="0" fontId="0" fillId="0" borderId="10" xfId="0" applyBorder="1" applyAlignment="1">
      <alignment horizontal="center" vertical="center" wrapText="1"/>
    </xf>
    <xf numFmtId="0" fontId="18" fillId="0" borderId="0" xfId="0" applyFont="1"/>
    <xf numFmtId="0" fontId="0" fillId="0" borderId="0" xfId="0" applyAlignment="1">
      <alignment horizontal="left" wrapText="1"/>
    </xf>
    <xf numFmtId="0" fontId="0" fillId="0" borderId="0" xfId="0" applyAlignment="1">
      <alignment wrapText="1"/>
    </xf>
    <xf numFmtId="0" fontId="20" fillId="0" borderId="0" xfId="0" applyFont="1"/>
    <xf numFmtId="0" fontId="0" fillId="0" borderId="10" xfId="0" applyBorder="1"/>
    <xf numFmtId="0" fontId="0" fillId="33" borderId="10" xfId="0" applyFill="1" applyBorder="1"/>
    <xf numFmtId="0" fontId="0" fillId="33" borderId="10" xfId="0" applyFill="1" applyBorder="1" applyAlignment="1">
      <alignment vertical="center"/>
    </xf>
    <xf numFmtId="0" fontId="0" fillId="34" borderId="10" xfId="0" applyFill="1" applyBorder="1" applyAlignment="1">
      <alignment horizontal="center" vertical="center"/>
    </xf>
    <xf numFmtId="0" fontId="0" fillId="35" borderId="11" xfId="0" applyFill="1" applyBorder="1" applyAlignment="1">
      <alignment horizontal="center" vertical="center"/>
    </xf>
    <xf numFmtId="0" fontId="0" fillId="35" borderId="10" xfId="0" applyFill="1" applyBorder="1" applyAlignment="1">
      <alignment horizontal="center" vertical="center"/>
    </xf>
    <xf numFmtId="0" fontId="0" fillId="35" borderId="10" xfId="0" applyFill="1" applyBorder="1" applyAlignment="1">
      <alignment horizontal="center" vertical="center" wrapText="1"/>
    </xf>
    <xf numFmtId="0" fontId="0" fillId="0" borderId="10" xfId="0" applyBorder="1" applyAlignment="1">
      <alignment vertical="center"/>
    </xf>
    <xf numFmtId="0" fontId="0" fillId="33" borderId="10" xfId="0" applyFill="1" applyBorder="1" applyAlignment="1">
      <alignment horizontal="center" vertical="center" wrapText="1"/>
    </xf>
    <xf numFmtId="0" fontId="0" fillId="33" borderId="10" xfId="0" applyFill="1" applyBorder="1" applyAlignment="1">
      <alignment horizontal="center" vertical="center"/>
    </xf>
    <xf numFmtId="164" fontId="0" fillId="0" borderId="10" xfId="0" applyNumberFormat="1" applyBorder="1" applyAlignment="1">
      <alignment horizontal="center" vertical="center" wrapText="1"/>
    </xf>
    <xf numFmtId="164" fontId="0" fillId="0" borderId="10" xfId="0" applyNumberFormat="1" applyBorder="1" applyAlignment="1">
      <alignment horizontal="center" vertical="center"/>
    </xf>
    <xf numFmtId="165" fontId="0" fillId="0" borderId="10" xfId="0" applyNumberFormat="1" applyBorder="1" applyAlignment="1">
      <alignment horizontal="center" vertical="center" wrapText="1"/>
    </xf>
    <xf numFmtId="165" fontId="0" fillId="0" borderId="10" xfId="0" applyNumberFormat="1" applyBorder="1" applyAlignment="1">
      <alignment horizontal="center" vertical="center"/>
    </xf>
    <xf numFmtId="165" fontId="0" fillId="34" borderId="10" xfId="0" applyNumberFormat="1" applyFill="1" applyBorder="1" applyAlignment="1">
      <alignment horizontal="center" vertical="center"/>
    </xf>
    <xf numFmtId="0" fontId="0" fillId="36" borderId="11" xfId="0" applyFill="1" applyBorder="1" applyAlignment="1">
      <alignment horizontal="center" vertical="center" wrapText="1"/>
    </xf>
    <xf numFmtId="0" fontId="0" fillId="34" borderId="10" xfId="0" applyFill="1" applyBorder="1" applyAlignment="1">
      <alignment horizontal="center"/>
    </xf>
    <xf numFmtId="0" fontId="0" fillId="34" borderId="10" xfId="0" applyFill="1" applyBorder="1" applyAlignment="1">
      <alignment horizontal="left"/>
    </xf>
    <xf numFmtId="0" fontId="0" fillId="0" borderId="10" xfId="0" applyBorder="1" applyAlignment="1">
      <alignment horizontal="left"/>
    </xf>
    <xf numFmtId="0" fontId="0" fillId="0" borderId="10" xfId="0" applyBorder="1" applyAlignment="1">
      <alignment horizontal="left"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34" borderId="13" xfId="0" applyFill="1" applyBorder="1" applyAlignment="1">
      <alignment horizontal="center" vertical="center"/>
    </xf>
    <xf numFmtId="0" fontId="0" fillId="34" borderId="14" xfId="0" applyFill="1" applyBorder="1" applyAlignment="1">
      <alignment horizontal="center" vertical="center"/>
    </xf>
    <xf numFmtId="0" fontId="0" fillId="0" borderId="11"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18" fillId="0" borderId="12" xfId="0" applyFont="1" applyBorder="1"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13D94-6A6C-4812-90EA-78521AE05A8D}">
  <dimension ref="A1:A15"/>
  <sheetViews>
    <sheetView workbookViewId="0">
      <selection activeCell="A2" sqref="A2"/>
    </sheetView>
  </sheetViews>
  <sheetFormatPr defaultRowHeight="14.45"/>
  <cols>
    <col min="1" max="1" width="124.85546875" bestFit="1" customWidth="1"/>
  </cols>
  <sheetData>
    <row r="1" spans="1:1" ht="23.45">
      <c r="A1" s="7" t="s">
        <v>0</v>
      </c>
    </row>
    <row r="2" spans="1:1" ht="23.45">
      <c r="A2" s="7"/>
    </row>
    <row r="5" spans="1:1" ht="23.45">
      <c r="A5" s="7" t="s">
        <v>1</v>
      </c>
    </row>
    <row r="6" spans="1:1">
      <c r="A6" s="5"/>
    </row>
    <row r="7" spans="1:1" ht="29.1">
      <c r="A7" s="6" t="s">
        <v>2</v>
      </c>
    </row>
    <row r="9" spans="1:1" ht="29.1">
      <c r="A9" s="6" t="s">
        <v>3</v>
      </c>
    </row>
    <row r="12" spans="1:1" ht="23.45">
      <c r="A12" s="7" t="s">
        <v>4</v>
      </c>
    </row>
    <row r="13" spans="1:1" ht="87">
      <c r="A13" s="6" t="s">
        <v>5</v>
      </c>
    </row>
    <row r="15" spans="1:1" ht="29.1">
      <c r="A15" s="6" t="s">
        <v>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6571A-B0D6-48A3-B7FB-14FC913993FF}">
  <dimension ref="A1:F25"/>
  <sheetViews>
    <sheetView workbookViewId="0">
      <selection activeCell="F7" sqref="F7"/>
    </sheetView>
  </sheetViews>
  <sheetFormatPr defaultRowHeight="14.45"/>
  <cols>
    <col min="1" max="1" width="15.140625" bestFit="1" customWidth="1"/>
    <col min="2" max="2" width="13.42578125" bestFit="1" customWidth="1"/>
    <col min="3" max="3" width="48.5703125" bestFit="1" customWidth="1"/>
    <col min="4" max="4" width="41" customWidth="1"/>
    <col min="5" max="5" width="28.7109375" customWidth="1"/>
    <col min="6" max="6" width="91.5703125" customWidth="1"/>
  </cols>
  <sheetData>
    <row r="1" spans="1:6" ht="42" customHeight="1">
      <c r="A1" s="12" t="s">
        <v>7</v>
      </c>
      <c r="B1" s="13" t="s">
        <v>8</v>
      </c>
      <c r="C1" s="13" t="s">
        <v>9</v>
      </c>
      <c r="D1" s="23" t="s">
        <v>10</v>
      </c>
      <c r="E1" s="14" t="s">
        <v>11</v>
      </c>
      <c r="F1" s="13" t="s">
        <v>12</v>
      </c>
    </row>
    <row r="2" spans="1:6" ht="16.5" customHeight="1">
      <c r="A2" s="36" t="s">
        <v>13</v>
      </c>
      <c r="B2" s="31" t="s">
        <v>14</v>
      </c>
      <c r="C2" s="11" t="s">
        <v>15</v>
      </c>
      <c r="D2" s="11" t="s">
        <v>16</v>
      </c>
      <c r="E2" s="24" t="s">
        <v>17</v>
      </c>
      <c r="F2" s="25"/>
    </row>
    <row r="3" spans="1:6">
      <c r="A3" s="36"/>
      <c r="B3" s="32"/>
      <c r="C3" s="11" t="s">
        <v>18</v>
      </c>
      <c r="D3" s="11" t="s">
        <v>16</v>
      </c>
      <c r="E3" s="24" t="s">
        <v>17</v>
      </c>
      <c r="F3" s="25"/>
    </row>
    <row r="4" spans="1:6">
      <c r="A4" s="36"/>
      <c r="B4" s="32"/>
      <c r="C4" s="11" t="s">
        <v>19</v>
      </c>
      <c r="D4" s="11" t="s">
        <v>16</v>
      </c>
      <c r="E4" s="24" t="s">
        <v>17</v>
      </c>
      <c r="F4" s="25"/>
    </row>
    <row r="5" spans="1:6">
      <c r="A5" s="36"/>
      <c r="B5" s="32"/>
      <c r="C5" s="11" t="s">
        <v>20</v>
      </c>
      <c r="D5" s="11" t="s">
        <v>16</v>
      </c>
      <c r="E5" s="24" t="s">
        <v>17</v>
      </c>
      <c r="F5" s="25"/>
    </row>
    <row r="6" spans="1:6">
      <c r="A6" s="36"/>
      <c r="B6" s="32"/>
      <c r="C6" s="11" t="s">
        <v>21</v>
      </c>
      <c r="D6" s="11" t="s">
        <v>16</v>
      </c>
      <c r="E6" s="24" t="s">
        <v>17</v>
      </c>
      <c r="F6" s="25"/>
    </row>
    <row r="7" spans="1:6">
      <c r="A7" s="36"/>
      <c r="B7" s="32"/>
      <c r="C7" s="11" t="s">
        <v>22</v>
      </c>
      <c r="D7" s="11" t="s">
        <v>16</v>
      </c>
      <c r="E7" s="24" t="s">
        <v>17</v>
      </c>
      <c r="F7" s="25"/>
    </row>
    <row r="8" spans="1:6">
      <c r="A8" s="36"/>
      <c r="B8" s="29" t="s">
        <v>23</v>
      </c>
      <c r="C8" s="28" t="s">
        <v>15</v>
      </c>
      <c r="D8" s="28">
        <v>83.6</v>
      </c>
      <c r="E8" s="21">
        <v>0.14548898024666598</v>
      </c>
      <c r="F8" s="26"/>
    </row>
    <row r="9" spans="1:6">
      <c r="A9" s="36"/>
      <c r="B9" s="30"/>
      <c r="C9" s="28" t="s">
        <v>18</v>
      </c>
      <c r="D9" s="28">
        <v>28.3</v>
      </c>
      <c r="E9" s="21">
        <v>0.23434883301612744</v>
      </c>
      <c r="F9" s="26" t="s">
        <v>24</v>
      </c>
    </row>
    <row r="10" spans="1:6">
      <c r="A10" s="36"/>
      <c r="B10" s="30"/>
      <c r="C10" s="28" t="s">
        <v>19</v>
      </c>
      <c r="D10" s="28">
        <v>7</v>
      </c>
      <c r="E10" s="21">
        <v>0.2115457280385078</v>
      </c>
      <c r="F10" s="26"/>
    </row>
    <row r="11" spans="1:6">
      <c r="A11" s="36"/>
      <c r="B11" s="30"/>
      <c r="C11" s="28" t="s">
        <v>20</v>
      </c>
      <c r="D11" s="28">
        <v>7.2</v>
      </c>
      <c r="E11" s="21">
        <v>0.19918772563176895</v>
      </c>
      <c r="F11" s="26"/>
    </row>
    <row r="12" spans="1:6">
      <c r="A12" s="36"/>
      <c r="B12" s="30"/>
      <c r="C12" s="28" t="s">
        <v>21</v>
      </c>
      <c r="D12" s="28">
        <v>7.4</v>
      </c>
      <c r="E12" s="21">
        <v>0.19115330926594465</v>
      </c>
      <c r="F12" s="26"/>
    </row>
    <row r="13" spans="1:6">
      <c r="A13" s="36"/>
      <c r="B13" s="30"/>
      <c r="C13" s="28" t="s">
        <v>22</v>
      </c>
      <c r="D13" s="28">
        <v>7</v>
      </c>
      <c r="E13" s="21">
        <v>0.16873846770958684</v>
      </c>
      <c r="F13" s="26"/>
    </row>
    <row r="14" spans="1:6">
      <c r="A14" s="36"/>
      <c r="B14" s="31" t="s">
        <v>25</v>
      </c>
      <c r="C14" s="11" t="s">
        <v>15</v>
      </c>
      <c r="D14" s="11">
        <v>80.900000000000006</v>
      </c>
      <c r="E14" s="22">
        <v>0.13409785420635717</v>
      </c>
      <c r="F14" s="25"/>
    </row>
    <row r="15" spans="1:6">
      <c r="A15" s="36"/>
      <c r="B15" s="32"/>
      <c r="C15" s="11" t="s">
        <v>18</v>
      </c>
      <c r="D15" s="11">
        <v>22.8</v>
      </c>
      <c r="E15" s="22">
        <v>0.19340374636882701</v>
      </c>
      <c r="F15" s="25" t="s">
        <v>24</v>
      </c>
    </row>
    <row r="16" spans="1:6">
      <c r="A16" s="36"/>
      <c r="B16" s="32"/>
      <c r="C16" s="11" t="s">
        <v>19</v>
      </c>
      <c r="D16" s="11">
        <v>5.6</v>
      </c>
      <c r="E16" s="22">
        <v>0.16872105896510228</v>
      </c>
      <c r="F16" s="25"/>
    </row>
    <row r="17" spans="1:6">
      <c r="A17" s="36"/>
      <c r="B17" s="32"/>
      <c r="C17" s="11" t="s">
        <v>20</v>
      </c>
      <c r="D17" s="11">
        <v>5.8</v>
      </c>
      <c r="E17" s="22">
        <v>0.16072665463297234</v>
      </c>
      <c r="F17" s="25"/>
    </row>
    <row r="18" spans="1:6">
      <c r="A18" s="36"/>
      <c r="B18" s="32"/>
      <c r="C18" s="11" t="s">
        <v>21</v>
      </c>
      <c r="D18" s="11" t="s">
        <v>16</v>
      </c>
      <c r="E18" s="11" t="s">
        <v>17</v>
      </c>
      <c r="F18" s="25"/>
    </row>
    <row r="19" spans="1:6">
      <c r="A19" s="36"/>
      <c r="B19" s="32"/>
      <c r="C19" s="11" t="s">
        <v>22</v>
      </c>
      <c r="D19" s="11" t="s">
        <v>16</v>
      </c>
      <c r="E19" s="11" t="s">
        <v>17</v>
      </c>
      <c r="F19" s="25"/>
    </row>
    <row r="20" spans="1:6">
      <c r="A20" s="36"/>
      <c r="B20" s="33" t="s">
        <v>26</v>
      </c>
      <c r="C20" s="28" t="s">
        <v>15</v>
      </c>
      <c r="D20" s="28">
        <v>71.7</v>
      </c>
      <c r="E20" s="21">
        <v>0.12720944550285773</v>
      </c>
      <c r="F20" s="26"/>
    </row>
    <row r="21" spans="1:6">
      <c r="A21" s="36"/>
      <c r="B21" s="34"/>
      <c r="C21" s="28" t="s">
        <v>18</v>
      </c>
      <c r="D21" s="28">
        <v>23.8</v>
      </c>
      <c r="E21" s="21">
        <v>0.20265403185415212</v>
      </c>
      <c r="F21" s="27" t="s">
        <v>24</v>
      </c>
    </row>
    <row r="22" spans="1:6">
      <c r="A22" s="36"/>
      <c r="B22" s="34"/>
      <c r="C22" s="28" t="s">
        <v>19</v>
      </c>
      <c r="D22" s="28">
        <v>5.9</v>
      </c>
      <c r="E22" s="21">
        <v>0.17647756718812677</v>
      </c>
      <c r="F22" s="26"/>
    </row>
    <row r="23" spans="1:6">
      <c r="A23" s="36"/>
      <c r="B23" s="34"/>
      <c r="C23" s="28" t="s">
        <v>20</v>
      </c>
      <c r="D23" s="28">
        <v>5.9</v>
      </c>
      <c r="E23" s="21">
        <v>0.16093711391897311</v>
      </c>
      <c r="F23" s="26"/>
    </row>
    <row r="24" spans="1:6">
      <c r="A24" s="36"/>
      <c r="B24" s="34"/>
      <c r="C24" s="28" t="s">
        <v>21</v>
      </c>
      <c r="D24" s="28" t="s">
        <v>16</v>
      </c>
      <c r="E24" s="28" t="s">
        <v>17</v>
      </c>
      <c r="F24" s="26"/>
    </row>
    <row r="25" spans="1:6">
      <c r="A25" s="36"/>
      <c r="B25" s="35"/>
      <c r="C25" s="28" t="s">
        <v>22</v>
      </c>
      <c r="D25" s="28" t="s">
        <v>16</v>
      </c>
      <c r="E25" s="28" t="s">
        <v>17</v>
      </c>
      <c r="F25" s="8"/>
    </row>
  </sheetData>
  <mergeCells count="5">
    <mergeCell ref="B8:B13"/>
    <mergeCell ref="B14:B19"/>
    <mergeCell ref="B20:B25"/>
    <mergeCell ref="A2:A25"/>
    <mergeCell ref="B2:B7"/>
  </mergeCells>
  <phoneticPr fontId="19"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4EB41-773D-4F18-8BE0-4B0C3171B6AD}">
  <dimension ref="A1:F59"/>
  <sheetViews>
    <sheetView topLeftCell="A33" workbookViewId="0">
      <selection activeCell="E12" sqref="E12"/>
    </sheetView>
  </sheetViews>
  <sheetFormatPr defaultColWidth="9.140625" defaultRowHeight="14.45"/>
  <cols>
    <col min="1" max="1" width="23.7109375" style="2" customWidth="1"/>
    <col min="2" max="2" width="12.42578125" style="2" customWidth="1"/>
    <col min="3" max="3" width="17.42578125" style="2" customWidth="1"/>
    <col min="4" max="4" width="19" style="2" customWidth="1"/>
    <col min="5" max="5" width="30.5703125" style="2" customWidth="1"/>
    <col min="6" max="6" width="32.5703125" style="2" customWidth="1"/>
    <col min="7" max="7" width="24.42578125" style="2" customWidth="1"/>
    <col min="8" max="8" width="27.28515625" style="2" customWidth="1"/>
    <col min="9" max="9" width="28" style="2" customWidth="1"/>
    <col min="10" max="10" width="25" style="2" customWidth="1"/>
    <col min="11" max="11" width="12.85546875" style="2" customWidth="1"/>
    <col min="12" max="16384" width="9.140625" style="2"/>
  </cols>
  <sheetData>
    <row r="1" spans="1:6" ht="21">
      <c r="A1" s="37" t="s">
        <v>27</v>
      </c>
      <c r="B1" s="37"/>
      <c r="C1" s="37"/>
      <c r="D1" s="37"/>
      <c r="E1" s="37"/>
      <c r="F1" s="37"/>
    </row>
    <row r="2" spans="1:6" s="1" customFormat="1">
      <c r="A2" s="3" t="s">
        <v>28</v>
      </c>
      <c r="B2" s="3" t="s">
        <v>8</v>
      </c>
      <c r="C2" s="3" t="s">
        <v>29</v>
      </c>
      <c r="D2" s="3" t="s">
        <v>30</v>
      </c>
      <c r="E2" s="3" t="s">
        <v>31</v>
      </c>
      <c r="F2" s="3" t="s">
        <v>32</v>
      </c>
    </row>
    <row r="3" spans="1:6" s="1" customFormat="1">
      <c r="A3" s="3" t="s">
        <v>14</v>
      </c>
      <c r="B3" s="3" t="s">
        <v>33</v>
      </c>
      <c r="C3" s="3" t="s">
        <v>17</v>
      </c>
      <c r="D3" s="3" t="s">
        <v>17</v>
      </c>
      <c r="E3" s="3" t="s">
        <v>17</v>
      </c>
      <c r="F3" s="3" t="s">
        <v>17</v>
      </c>
    </row>
    <row r="4" spans="1:6">
      <c r="A4" s="28" t="s">
        <v>13</v>
      </c>
      <c r="B4" s="28" t="s">
        <v>23</v>
      </c>
      <c r="C4" s="28" t="s">
        <v>34</v>
      </c>
      <c r="D4" s="28" t="s">
        <v>35</v>
      </c>
      <c r="E4" s="28">
        <v>100</v>
      </c>
      <c r="F4" s="28">
        <v>0.57769999999999999</v>
      </c>
    </row>
    <row r="5" spans="1:6">
      <c r="A5" s="28" t="s">
        <v>13</v>
      </c>
      <c r="B5" s="28" t="s">
        <v>25</v>
      </c>
      <c r="C5" s="28" t="s">
        <v>34</v>
      </c>
      <c r="D5" s="28" t="s">
        <v>35</v>
      </c>
      <c r="E5" s="28">
        <v>100</v>
      </c>
      <c r="F5" s="28">
        <v>0.57389999999999997</v>
      </c>
    </row>
    <row r="6" spans="1:6">
      <c r="A6" s="28" t="s">
        <v>13</v>
      </c>
      <c r="B6" s="28" t="s">
        <v>26</v>
      </c>
      <c r="C6" s="28" t="s">
        <v>34</v>
      </c>
      <c r="D6" s="28" t="s">
        <v>35</v>
      </c>
      <c r="E6" s="28">
        <v>100</v>
      </c>
      <c r="F6" s="28">
        <v>0.57520000000000004</v>
      </c>
    </row>
    <row r="8" spans="1:6" ht="21">
      <c r="A8" s="37" t="s">
        <v>36</v>
      </c>
      <c r="B8" s="37"/>
      <c r="C8" s="37"/>
      <c r="D8" s="37"/>
      <c r="E8" s="37"/>
      <c r="F8" s="37"/>
    </row>
    <row r="9" spans="1:6" ht="72.599999999999994">
      <c r="A9" s="3" t="s">
        <v>28</v>
      </c>
      <c r="B9" s="3" t="s">
        <v>8</v>
      </c>
      <c r="C9" s="3" t="s">
        <v>37</v>
      </c>
      <c r="D9" s="3" t="s">
        <v>10</v>
      </c>
      <c r="E9" s="3" t="s">
        <v>11</v>
      </c>
      <c r="F9" s="3" t="s">
        <v>38</v>
      </c>
    </row>
    <row r="10" spans="1:6">
      <c r="A10" s="3" t="s">
        <v>14</v>
      </c>
      <c r="B10" s="3" t="s">
        <v>33</v>
      </c>
      <c r="C10" s="18">
        <v>4.775493833350045</v>
      </c>
      <c r="D10" s="3" t="s">
        <v>16</v>
      </c>
      <c r="E10" s="20" t="s">
        <v>17</v>
      </c>
      <c r="F10" s="3" t="s">
        <v>39</v>
      </c>
    </row>
    <row r="11" spans="1:6">
      <c r="A11" s="28" t="s">
        <v>13</v>
      </c>
      <c r="B11" s="28" t="s">
        <v>23</v>
      </c>
      <c r="C11" s="19">
        <v>1.7402988067783014</v>
      </c>
      <c r="D11" s="28">
        <v>83.6</v>
      </c>
      <c r="E11" s="21">
        <v>0.14548898024666598</v>
      </c>
      <c r="F11" s="28" t="s">
        <v>39</v>
      </c>
    </row>
    <row r="12" spans="1:6">
      <c r="A12" s="28" t="s">
        <v>13</v>
      </c>
      <c r="B12" s="28" t="s">
        <v>25</v>
      </c>
      <c r="C12" s="19">
        <v>1.6575754537250578</v>
      </c>
      <c r="D12" s="28">
        <v>80.900000000000006</v>
      </c>
      <c r="E12" s="21">
        <v>0.13409785420635717</v>
      </c>
      <c r="F12" s="28" t="s">
        <v>39</v>
      </c>
    </row>
    <row r="13" spans="1:6">
      <c r="A13" s="28" t="s">
        <v>13</v>
      </c>
      <c r="B13" s="28" t="s">
        <v>26</v>
      </c>
      <c r="C13" s="19">
        <v>1.774190313847388</v>
      </c>
      <c r="D13" s="28">
        <v>71.7</v>
      </c>
      <c r="E13" s="21">
        <v>0.12720944550285773</v>
      </c>
      <c r="F13" s="28" t="s">
        <v>39</v>
      </c>
    </row>
    <row r="15" spans="1:6" ht="21">
      <c r="A15" s="37" t="s">
        <v>40</v>
      </c>
      <c r="B15" s="37"/>
      <c r="C15" s="37"/>
      <c r="D15" s="37"/>
      <c r="E15" s="37"/>
      <c r="F15" s="37"/>
    </row>
    <row r="16" spans="1:6" ht="72.599999999999994">
      <c r="A16" s="3" t="s">
        <v>28</v>
      </c>
      <c r="B16" s="3" t="s">
        <v>8</v>
      </c>
      <c r="C16" s="3" t="s">
        <v>37</v>
      </c>
      <c r="D16" s="3" t="s">
        <v>10</v>
      </c>
      <c r="E16" s="3" t="s">
        <v>11</v>
      </c>
      <c r="F16" s="3" t="s">
        <v>38</v>
      </c>
    </row>
    <row r="17" spans="1:6">
      <c r="A17" s="3" t="s">
        <v>14</v>
      </c>
      <c r="B17" s="3" t="s">
        <v>33</v>
      </c>
      <c r="C17" s="18">
        <v>19.748472403085245</v>
      </c>
      <c r="D17" s="3" t="s">
        <v>16</v>
      </c>
      <c r="E17" s="20" t="s">
        <v>17</v>
      </c>
      <c r="F17" s="3" t="s">
        <v>39</v>
      </c>
    </row>
    <row r="18" spans="1:6">
      <c r="A18" s="28" t="s">
        <v>13</v>
      </c>
      <c r="B18" s="28" t="s">
        <v>23</v>
      </c>
      <c r="C18" s="19">
        <v>8.2808774917359518</v>
      </c>
      <c r="D18" s="28">
        <v>28.3</v>
      </c>
      <c r="E18" s="21">
        <v>0.23434883301612744</v>
      </c>
      <c r="F18" s="3" t="s">
        <v>39</v>
      </c>
    </row>
    <row r="19" spans="1:6">
      <c r="A19" s="28" t="s">
        <v>13</v>
      </c>
      <c r="B19" s="28" t="s">
        <v>25</v>
      </c>
      <c r="C19" s="19">
        <v>8.4826204547731141</v>
      </c>
      <c r="D19" s="28">
        <v>22.8</v>
      </c>
      <c r="E19" s="21">
        <v>0.19340374636882701</v>
      </c>
      <c r="F19" s="3" t="s">
        <v>39</v>
      </c>
    </row>
    <row r="20" spans="1:6">
      <c r="A20" s="28" t="s">
        <v>13</v>
      </c>
      <c r="B20" s="28" t="s">
        <v>26</v>
      </c>
      <c r="C20" s="19">
        <v>8.5148752879895842</v>
      </c>
      <c r="D20" s="28">
        <v>23.8</v>
      </c>
      <c r="E20" s="21">
        <v>0.20265403185415212</v>
      </c>
      <c r="F20" s="3" t="s">
        <v>39</v>
      </c>
    </row>
    <row r="22" spans="1:6" ht="21">
      <c r="A22" s="37" t="s">
        <v>41</v>
      </c>
      <c r="B22" s="37"/>
      <c r="C22" s="37"/>
      <c r="D22" s="37"/>
      <c r="E22" s="37"/>
      <c r="F22" s="37"/>
    </row>
    <row r="23" spans="1:6" ht="72.599999999999994">
      <c r="A23" s="3" t="s">
        <v>28</v>
      </c>
      <c r="B23" s="3" t="s">
        <v>8</v>
      </c>
      <c r="C23" s="3" t="s">
        <v>37</v>
      </c>
      <c r="D23" s="3" t="s">
        <v>10</v>
      </c>
      <c r="E23" s="3" t="s">
        <v>11</v>
      </c>
      <c r="F23" s="3" t="s">
        <v>38</v>
      </c>
    </row>
    <row r="24" spans="1:6">
      <c r="A24" s="3" t="s">
        <v>14</v>
      </c>
      <c r="B24" s="3" t="s">
        <v>33</v>
      </c>
      <c r="C24" s="18">
        <v>50.134877657440839</v>
      </c>
      <c r="D24" s="3" t="s">
        <v>16</v>
      </c>
      <c r="E24" s="20" t="s">
        <v>17</v>
      </c>
      <c r="F24" s="3" t="s">
        <v>39</v>
      </c>
    </row>
    <row r="25" spans="1:6">
      <c r="A25" s="28" t="s">
        <v>13</v>
      </c>
      <c r="B25" s="28" t="s">
        <v>23</v>
      </c>
      <c r="C25" s="19">
        <v>30.220818291215402</v>
      </c>
      <c r="D25" s="28">
        <v>7</v>
      </c>
      <c r="E25" s="21">
        <v>0.2115457280385078</v>
      </c>
      <c r="F25" s="3" t="s">
        <v>39</v>
      </c>
    </row>
    <row r="26" spans="1:6">
      <c r="A26" s="28" t="s">
        <v>13</v>
      </c>
      <c r="B26" s="28" t="s">
        <v>25</v>
      </c>
      <c r="C26" s="19">
        <v>30.128760529482552</v>
      </c>
      <c r="D26" s="28">
        <v>5.6</v>
      </c>
      <c r="E26" s="21">
        <v>0.16872105896510228</v>
      </c>
      <c r="F26" s="3" t="s">
        <v>39</v>
      </c>
    </row>
    <row r="27" spans="1:6">
      <c r="A27" s="28" t="s">
        <v>13</v>
      </c>
      <c r="B27" s="28" t="s">
        <v>26</v>
      </c>
      <c r="C27" s="19">
        <v>29.911452065784196</v>
      </c>
      <c r="D27" s="28">
        <v>5.9</v>
      </c>
      <c r="E27" s="21">
        <v>0.17647756718812677</v>
      </c>
      <c r="F27" s="3" t="s">
        <v>39</v>
      </c>
    </row>
    <row r="29" spans="1:6" ht="21">
      <c r="A29" s="37" t="s">
        <v>42</v>
      </c>
      <c r="B29" s="37"/>
      <c r="C29" s="37"/>
      <c r="D29" s="37"/>
      <c r="E29" s="37"/>
      <c r="F29" s="37"/>
    </row>
    <row r="30" spans="1:6" ht="72.599999999999994">
      <c r="A30" s="3" t="s">
        <v>28</v>
      </c>
      <c r="B30" s="3" t="s">
        <v>8</v>
      </c>
      <c r="C30" s="3" t="s">
        <v>37</v>
      </c>
      <c r="D30" s="3" t="s">
        <v>10</v>
      </c>
      <c r="E30" s="3" t="s">
        <v>11</v>
      </c>
      <c r="F30" s="3" t="s">
        <v>38</v>
      </c>
    </row>
    <row r="31" spans="1:6">
      <c r="A31" s="3" t="s">
        <v>14</v>
      </c>
      <c r="B31" s="3" t="s">
        <v>33</v>
      </c>
      <c r="C31" s="18">
        <v>48.845266746891298</v>
      </c>
      <c r="D31" s="3" t="s">
        <v>16</v>
      </c>
      <c r="E31" s="20" t="s">
        <v>17</v>
      </c>
      <c r="F31" s="3" t="s">
        <v>39</v>
      </c>
    </row>
    <row r="32" spans="1:6">
      <c r="A32" s="28" t="s">
        <v>13</v>
      </c>
      <c r="B32" s="28" t="s">
        <v>23</v>
      </c>
      <c r="C32" s="19">
        <v>27.664961893301243</v>
      </c>
      <c r="D32" s="28">
        <v>7.2</v>
      </c>
      <c r="E32" s="21">
        <v>0.19918772563176895</v>
      </c>
      <c r="F32" s="3" t="s">
        <v>39</v>
      </c>
    </row>
    <row r="33" spans="1:6">
      <c r="A33" s="28" t="s">
        <v>13</v>
      </c>
      <c r="B33" s="28" t="s">
        <v>25</v>
      </c>
      <c r="C33" s="19">
        <v>27.711492178098677</v>
      </c>
      <c r="D33" s="28">
        <v>5.8</v>
      </c>
      <c r="E33" s="21">
        <v>0.16072665463297234</v>
      </c>
      <c r="F33" s="3" t="s">
        <v>39</v>
      </c>
    </row>
    <row r="34" spans="1:6">
      <c r="A34" s="28" t="s">
        <v>13</v>
      </c>
      <c r="B34" s="28" t="s">
        <v>26</v>
      </c>
      <c r="C34" s="19">
        <v>27.277476935419173</v>
      </c>
      <c r="D34" s="28">
        <v>5.9</v>
      </c>
      <c r="E34" s="21">
        <v>0.16093711391897311</v>
      </c>
      <c r="F34" s="3" t="s">
        <v>39</v>
      </c>
    </row>
    <row r="36" spans="1:6" ht="21">
      <c r="A36" s="37" t="s">
        <v>43</v>
      </c>
      <c r="B36" s="37"/>
      <c r="C36" s="37"/>
      <c r="D36" s="37"/>
      <c r="E36" s="37"/>
      <c r="F36" s="37"/>
    </row>
    <row r="37" spans="1:6" ht="72.599999999999994">
      <c r="A37" s="3" t="s">
        <v>28</v>
      </c>
      <c r="B37" s="3" t="s">
        <v>8</v>
      </c>
      <c r="C37" s="3" t="s">
        <v>37</v>
      </c>
      <c r="D37" s="3" t="s">
        <v>10</v>
      </c>
      <c r="E37" s="3" t="s">
        <v>11</v>
      </c>
      <c r="F37" s="3" t="s">
        <v>38</v>
      </c>
    </row>
    <row r="38" spans="1:6">
      <c r="A38" s="3" t="s">
        <v>14</v>
      </c>
      <c r="B38" s="3" t="s">
        <v>33</v>
      </c>
      <c r="C38" s="18">
        <v>47.740774167669478</v>
      </c>
      <c r="D38" s="3" t="s">
        <v>16</v>
      </c>
      <c r="E38" s="20" t="s">
        <v>17</v>
      </c>
      <c r="F38" s="3" t="s">
        <v>39</v>
      </c>
    </row>
    <row r="39" spans="1:6">
      <c r="A39" s="28" t="s">
        <v>13</v>
      </c>
      <c r="B39" s="28" t="s">
        <v>23</v>
      </c>
      <c r="C39" s="19">
        <v>25.831528279181708</v>
      </c>
      <c r="D39" s="28">
        <v>7.4</v>
      </c>
      <c r="E39" s="21">
        <v>0.19115330926594465</v>
      </c>
      <c r="F39" s="3" t="s">
        <v>39</v>
      </c>
    </row>
    <row r="40" spans="1:6">
      <c r="A40" s="28" t="s">
        <v>13</v>
      </c>
      <c r="B40" s="28" t="s">
        <v>25</v>
      </c>
      <c r="C40" s="19">
        <v>25.632170076213399</v>
      </c>
      <c r="D40" s="28" t="s">
        <v>16</v>
      </c>
      <c r="E40" s="21" t="s">
        <v>17</v>
      </c>
      <c r="F40" s="3" t="s">
        <v>39</v>
      </c>
    </row>
    <row r="41" spans="1:6">
      <c r="A41" s="28" t="s">
        <v>13</v>
      </c>
      <c r="B41" s="28" t="s">
        <v>26</v>
      </c>
      <c r="C41" s="19">
        <v>25.456778981147213</v>
      </c>
      <c r="D41" s="28" t="s">
        <v>16</v>
      </c>
      <c r="E41" s="21" t="s">
        <v>17</v>
      </c>
      <c r="F41" s="3" t="s">
        <v>39</v>
      </c>
    </row>
    <row r="43" spans="1:6" ht="21">
      <c r="A43" s="37" t="s">
        <v>44</v>
      </c>
      <c r="B43" s="37"/>
      <c r="C43" s="37"/>
      <c r="D43" s="37"/>
      <c r="E43" s="37"/>
      <c r="F43" s="37"/>
    </row>
    <row r="44" spans="1:6" ht="72.599999999999994">
      <c r="A44" s="3" t="s">
        <v>28</v>
      </c>
      <c r="B44" s="3" t="s">
        <v>8</v>
      </c>
      <c r="C44" s="3" t="s">
        <v>37</v>
      </c>
      <c r="D44" s="3" t="s">
        <v>10</v>
      </c>
      <c r="E44" s="3" t="s">
        <v>11</v>
      </c>
      <c r="F44" s="3" t="s">
        <v>38</v>
      </c>
    </row>
    <row r="45" spans="1:6">
      <c r="A45" s="3" t="s">
        <v>14</v>
      </c>
      <c r="B45" s="3" t="s">
        <v>33</v>
      </c>
      <c r="C45" s="18">
        <v>46.33233052547132</v>
      </c>
      <c r="D45" s="3" t="s">
        <v>16</v>
      </c>
      <c r="E45" s="20" t="s">
        <v>17</v>
      </c>
      <c r="F45" s="3" t="s">
        <v>39</v>
      </c>
    </row>
    <row r="46" spans="1:6">
      <c r="A46" s="28" t="s">
        <v>13</v>
      </c>
      <c r="B46" s="28" t="s">
        <v>23</v>
      </c>
      <c r="C46" s="19">
        <v>24.105495387083835</v>
      </c>
      <c r="D46" s="28">
        <v>7</v>
      </c>
      <c r="E46" s="21">
        <v>0.16873846770958684</v>
      </c>
      <c r="F46" s="3" t="s">
        <v>39</v>
      </c>
    </row>
    <row r="47" spans="1:6">
      <c r="A47" s="28" t="s">
        <v>13</v>
      </c>
      <c r="B47" s="28" t="s">
        <v>25</v>
      </c>
      <c r="C47" s="19">
        <v>23.416666666666668</v>
      </c>
      <c r="D47" s="28" t="s">
        <v>16</v>
      </c>
      <c r="E47" s="21" t="s">
        <v>17</v>
      </c>
      <c r="F47" s="3" t="s">
        <v>39</v>
      </c>
    </row>
    <row r="48" spans="1:6">
      <c r="A48" s="28" t="s">
        <v>13</v>
      </c>
      <c r="B48" s="28" t="s">
        <v>26</v>
      </c>
      <c r="C48" s="19">
        <v>23.27125952667469</v>
      </c>
      <c r="D48" s="28" t="s">
        <v>16</v>
      </c>
      <c r="E48" s="21" t="s">
        <v>17</v>
      </c>
      <c r="F48" s="3" t="s">
        <v>39</v>
      </c>
    </row>
    <row r="50" spans="1:6" ht="21">
      <c r="A50" s="4"/>
      <c r="B50" s="4"/>
      <c r="C50" s="4"/>
      <c r="D50" s="4"/>
      <c r="E50" s="4"/>
      <c r="F50" s="4"/>
    </row>
    <row r="51" spans="1:6">
      <c r="A51" s="1"/>
      <c r="B51" s="1"/>
      <c r="C51" s="1"/>
      <c r="D51" s="1"/>
      <c r="E51" s="1"/>
      <c r="F51" s="1"/>
    </row>
    <row r="52" spans="1:6">
      <c r="A52" s="1"/>
      <c r="B52" s="1"/>
      <c r="C52" s="1"/>
      <c r="D52" s="1"/>
      <c r="E52" s="1"/>
      <c r="F52" s="1"/>
    </row>
    <row r="57" spans="1:6" ht="21">
      <c r="A57" s="4"/>
      <c r="B57" s="4"/>
      <c r="C57" s="4"/>
      <c r="D57" s="4"/>
      <c r="E57" s="4"/>
      <c r="F57" s="4"/>
    </row>
    <row r="58" spans="1:6">
      <c r="A58" s="1"/>
      <c r="B58" s="1"/>
      <c r="C58" s="1"/>
      <c r="D58" s="1"/>
      <c r="E58" s="1"/>
      <c r="F58" s="1"/>
    </row>
    <row r="59" spans="1:6">
      <c r="A59" s="1"/>
      <c r="B59" s="1"/>
      <c r="C59" s="1"/>
      <c r="D59" s="1"/>
      <c r="E59" s="1"/>
      <c r="F59" s="1"/>
    </row>
  </sheetData>
  <mergeCells count="7">
    <mergeCell ref="A43:F43"/>
    <mergeCell ref="A1:F1"/>
    <mergeCell ref="A8:F8"/>
    <mergeCell ref="A15:F15"/>
    <mergeCell ref="A22:F22"/>
    <mergeCell ref="A29:F29"/>
    <mergeCell ref="A36:F36"/>
  </mergeCells>
  <phoneticPr fontId="19"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5"/>
  <sheetViews>
    <sheetView tabSelected="1" zoomScale="85" zoomScaleNormal="85" workbookViewId="0">
      <selection activeCell="C24" sqref="C24"/>
    </sheetView>
  </sheetViews>
  <sheetFormatPr defaultColWidth="9.140625" defaultRowHeight="14.45"/>
  <cols>
    <col min="1" max="1" width="35.28515625" style="8" bestFit="1" customWidth="1"/>
    <col min="2" max="2" width="3" style="8" bestFit="1" customWidth="1"/>
    <col min="3" max="3" width="25.140625" style="8" bestFit="1" customWidth="1"/>
    <col min="4" max="4" width="8.85546875" style="8" bestFit="1" customWidth="1"/>
    <col min="5" max="5" width="9.140625" style="8"/>
    <col min="6" max="6" width="5" style="8" bestFit="1" customWidth="1"/>
    <col min="7" max="7" width="11" style="8" bestFit="1" customWidth="1"/>
    <col min="8" max="8" width="7.140625" style="8" bestFit="1" customWidth="1"/>
    <col min="9" max="9" width="11" style="8" bestFit="1" customWidth="1"/>
    <col min="10" max="10" width="12.7109375" style="8" bestFit="1" customWidth="1"/>
    <col min="11" max="12" width="6" style="8" bestFit="1" customWidth="1"/>
    <col min="13" max="13" width="12.140625" style="8" customWidth="1"/>
    <col min="14" max="14" width="10" style="8" bestFit="1" customWidth="1"/>
    <col min="15" max="15" width="12.140625" style="8" customWidth="1"/>
    <col min="16" max="16" width="11.42578125" style="8" customWidth="1"/>
    <col min="17" max="17" width="15.42578125" style="8" customWidth="1"/>
    <col min="18" max="18" width="15.28515625" style="8" customWidth="1"/>
    <col min="19" max="19" width="12.85546875" style="8" customWidth="1"/>
    <col min="20" max="20" width="13.140625" style="8" customWidth="1"/>
    <col min="21" max="16384" width="9.140625" style="8"/>
  </cols>
  <sheetData>
    <row r="1" spans="1:20">
      <c r="A1" s="8" t="s">
        <v>45</v>
      </c>
    </row>
    <row r="3" spans="1:20">
      <c r="A3" t="s">
        <v>46</v>
      </c>
    </row>
    <row r="5" spans="1:20">
      <c r="A5" s="8" t="s">
        <v>47</v>
      </c>
    </row>
    <row r="7" spans="1:20" s="15" customFormat="1" ht="87">
      <c r="A7" s="8"/>
      <c r="B7" s="28" t="s">
        <v>48</v>
      </c>
      <c r="C7" s="28" t="s">
        <v>49</v>
      </c>
      <c r="D7" s="28" t="s">
        <v>50</v>
      </c>
      <c r="E7" s="28" t="s">
        <v>51</v>
      </c>
      <c r="F7" s="28" t="s">
        <v>52</v>
      </c>
      <c r="G7" s="28" t="s">
        <v>53</v>
      </c>
      <c r="H7" s="28" t="s">
        <v>54</v>
      </c>
      <c r="I7" s="28" t="s">
        <v>55</v>
      </c>
      <c r="J7" s="28" t="s">
        <v>56</v>
      </c>
      <c r="K7" s="28" t="s">
        <v>57</v>
      </c>
      <c r="L7" s="28" t="s">
        <v>58</v>
      </c>
      <c r="M7" s="3" t="s">
        <v>59</v>
      </c>
      <c r="N7" s="3" t="s">
        <v>60</v>
      </c>
      <c r="O7" s="3" t="s">
        <v>37</v>
      </c>
      <c r="P7" s="3" t="s">
        <v>61</v>
      </c>
      <c r="Q7" s="3" t="s">
        <v>62</v>
      </c>
      <c r="R7" s="3" t="s">
        <v>10</v>
      </c>
      <c r="S7" s="3" t="s">
        <v>11</v>
      </c>
      <c r="T7" s="3" t="s">
        <v>12</v>
      </c>
    </row>
    <row r="8" spans="1:20" s="9" customFormat="1">
      <c r="A8" s="9">
        <v>1</v>
      </c>
      <c r="B8" s="9">
        <v>1</v>
      </c>
      <c r="C8" s="9" t="s">
        <v>63</v>
      </c>
      <c r="D8" s="9" t="s">
        <v>64</v>
      </c>
      <c r="J8" s="9" t="s">
        <v>65</v>
      </c>
    </row>
    <row r="9" spans="1:20" s="9" customFormat="1">
      <c r="A9" s="9">
        <v>2</v>
      </c>
      <c r="B9" s="9">
        <v>2</v>
      </c>
      <c r="C9" s="9" t="s">
        <v>66</v>
      </c>
      <c r="D9" s="9" t="s">
        <v>67</v>
      </c>
      <c r="E9" s="9">
        <v>1</v>
      </c>
      <c r="F9" s="9">
        <v>1.1399999999999999</v>
      </c>
      <c r="G9" s="9">
        <v>1071.816</v>
      </c>
      <c r="I9" s="9">
        <v>1071.816</v>
      </c>
      <c r="J9" s="9" t="s">
        <v>68</v>
      </c>
      <c r="K9" s="9">
        <v>0.9</v>
      </c>
      <c r="L9" s="9">
        <v>-9.6999999999999993</v>
      </c>
    </row>
    <row r="10" spans="1:20" s="9" customFormat="1">
      <c r="A10" s="9">
        <v>3</v>
      </c>
      <c r="B10" s="9">
        <v>3</v>
      </c>
      <c r="C10" s="9" t="s">
        <v>69</v>
      </c>
      <c r="D10" s="9" t="s">
        <v>67</v>
      </c>
      <c r="E10" s="9">
        <v>9.9990000000000006</v>
      </c>
      <c r="F10" s="9">
        <v>1.1499999999999999</v>
      </c>
      <c r="G10" s="9">
        <v>8452.5560000000005</v>
      </c>
      <c r="I10" s="9">
        <v>8452.5560000000005</v>
      </c>
      <c r="J10" s="9" t="s">
        <v>68</v>
      </c>
      <c r="K10" s="9">
        <v>10.5</v>
      </c>
      <c r="L10" s="9">
        <v>5</v>
      </c>
    </row>
    <row r="11" spans="1:20" s="9" customFormat="1">
      <c r="A11" s="9">
        <v>4</v>
      </c>
      <c r="B11" s="9">
        <v>4</v>
      </c>
      <c r="C11" s="9" t="s">
        <v>70</v>
      </c>
      <c r="D11" s="9" t="s">
        <v>67</v>
      </c>
      <c r="E11" s="9">
        <v>19.998999999999999</v>
      </c>
      <c r="F11" s="9">
        <v>1.1499999999999999</v>
      </c>
      <c r="G11" s="9">
        <v>16608.348000000002</v>
      </c>
      <c r="I11" s="9">
        <v>16608.348000000002</v>
      </c>
      <c r="J11" s="9" t="s">
        <v>68</v>
      </c>
      <c r="K11" s="9">
        <v>21.1</v>
      </c>
      <c r="L11" s="9">
        <v>5.5</v>
      </c>
    </row>
    <row r="12" spans="1:20" s="9" customFormat="1">
      <c r="A12" s="9">
        <v>5</v>
      </c>
      <c r="B12" s="9">
        <v>5</v>
      </c>
      <c r="C12" s="9" t="s">
        <v>71</v>
      </c>
      <c r="D12" s="9" t="s">
        <v>67</v>
      </c>
      <c r="E12" s="9">
        <v>49.997</v>
      </c>
      <c r="F12" s="9">
        <v>1.1499999999999999</v>
      </c>
      <c r="G12" s="9">
        <v>39369.438000000002</v>
      </c>
      <c r="I12" s="9">
        <v>39369.438000000002</v>
      </c>
      <c r="J12" s="9" t="s">
        <v>68</v>
      </c>
      <c r="K12" s="9">
        <v>50.7</v>
      </c>
      <c r="L12" s="9">
        <v>1.4</v>
      </c>
    </row>
    <row r="13" spans="1:20" s="9" customFormat="1">
      <c r="A13" s="9">
        <v>6</v>
      </c>
      <c r="B13" s="9">
        <v>6</v>
      </c>
      <c r="C13" s="9" t="s">
        <v>72</v>
      </c>
      <c r="D13" s="9" t="s">
        <v>67</v>
      </c>
      <c r="E13" s="9">
        <v>99.994</v>
      </c>
      <c r="F13" s="9">
        <v>1.1499999999999999</v>
      </c>
      <c r="G13" s="9">
        <v>75608.687999999995</v>
      </c>
      <c r="I13" s="9">
        <v>75608.687999999995</v>
      </c>
      <c r="J13" s="9" t="s">
        <v>68</v>
      </c>
      <c r="K13" s="9">
        <v>97.8</v>
      </c>
      <c r="L13" s="9">
        <v>-2.2000000000000002</v>
      </c>
    </row>
    <row r="14" spans="1:20">
      <c r="A14" s="8">
        <v>7</v>
      </c>
      <c r="B14" s="8">
        <v>7</v>
      </c>
      <c r="C14" s="8" t="s">
        <v>73</v>
      </c>
      <c r="D14" s="8" t="s">
        <v>67</v>
      </c>
      <c r="E14" s="8">
        <v>199.98699999999999</v>
      </c>
      <c r="F14" s="8">
        <v>1.1499999999999999</v>
      </c>
      <c r="G14" s="8">
        <v>138732.90599999999</v>
      </c>
      <c r="I14" s="8">
        <v>138732.90599999999</v>
      </c>
      <c r="J14" s="8" t="s">
        <v>74</v>
      </c>
      <c r="K14" s="8">
        <v>179.9</v>
      </c>
      <c r="L14" s="8">
        <v>-10.1</v>
      </c>
    </row>
    <row r="15" spans="1:20">
      <c r="A15" s="8">
        <v>8</v>
      </c>
      <c r="B15" s="8">
        <v>8</v>
      </c>
      <c r="C15" s="8" t="s">
        <v>75</v>
      </c>
      <c r="D15" s="8" t="s">
        <v>67</v>
      </c>
      <c r="E15" s="8">
        <v>299.98099999999999</v>
      </c>
      <c r="F15" s="8">
        <v>1.1499999999999999</v>
      </c>
      <c r="G15" s="8">
        <v>195621.40599999999</v>
      </c>
      <c r="I15" s="8">
        <v>195621.40599999999</v>
      </c>
      <c r="J15" s="8" t="s">
        <v>74</v>
      </c>
      <c r="K15" s="8">
        <v>253.8</v>
      </c>
      <c r="L15" s="8">
        <v>-15.4</v>
      </c>
    </row>
    <row r="16" spans="1:20">
      <c r="A16" s="8">
        <v>9</v>
      </c>
      <c r="B16" s="8">
        <v>9</v>
      </c>
      <c r="C16" s="8" t="s">
        <v>76</v>
      </c>
      <c r="D16" s="8" t="s">
        <v>67</v>
      </c>
      <c r="E16" s="8">
        <v>399.97399999999999</v>
      </c>
      <c r="F16" s="8">
        <v>1.1499999999999999</v>
      </c>
      <c r="G16" s="8">
        <v>252124.71900000001</v>
      </c>
      <c r="I16" s="8">
        <v>252124.71900000001</v>
      </c>
      <c r="J16" s="8" t="s">
        <v>74</v>
      </c>
      <c r="K16" s="8">
        <v>327.3</v>
      </c>
      <c r="L16" s="8">
        <v>-18.2</v>
      </c>
    </row>
    <row r="17" spans="1:19">
      <c r="A17" s="8">
        <v>10</v>
      </c>
      <c r="B17" s="8">
        <v>10</v>
      </c>
      <c r="C17" s="8" t="s">
        <v>77</v>
      </c>
      <c r="D17" s="8" t="s">
        <v>67</v>
      </c>
      <c r="E17" s="8">
        <v>499.99700000000001</v>
      </c>
      <c r="F17" s="8">
        <v>1.1499999999999999</v>
      </c>
      <c r="G17" s="8">
        <v>307078.09399999998</v>
      </c>
      <c r="I17" s="8">
        <v>307078.09399999998</v>
      </c>
      <c r="J17" s="8" t="s">
        <v>74</v>
      </c>
      <c r="K17" s="8">
        <v>398.7</v>
      </c>
      <c r="L17" s="8">
        <v>-20.3</v>
      </c>
    </row>
    <row r="18" spans="1:19">
      <c r="A18" s="8">
        <v>11</v>
      </c>
      <c r="B18" s="8">
        <v>11</v>
      </c>
      <c r="C18" s="8" t="s">
        <v>78</v>
      </c>
      <c r="D18" s="8" t="s">
        <v>67</v>
      </c>
      <c r="E18" s="8">
        <v>749.952</v>
      </c>
      <c r="F18" s="8">
        <v>1.1499999999999999</v>
      </c>
      <c r="G18" s="8">
        <v>429574.68800000002</v>
      </c>
      <c r="I18" s="8">
        <v>429574.68800000002</v>
      </c>
      <c r="J18" s="8" t="s">
        <v>74</v>
      </c>
      <c r="K18" s="8">
        <v>557.9</v>
      </c>
      <c r="L18" s="8">
        <v>-25.6</v>
      </c>
    </row>
    <row r="19" spans="1:19">
      <c r="A19" s="8">
        <v>12</v>
      </c>
      <c r="B19" s="8">
        <v>12</v>
      </c>
      <c r="C19" s="8" t="s">
        <v>79</v>
      </c>
      <c r="D19" s="8" t="s">
        <v>67</v>
      </c>
      <c r="E19" s="8">
        <v>999.93600000000004</v>
      </c>
      <c r="F19" s="8">
        <v>1.1499999999999999</v>
      </c>
      <c r="G19" s="8">
        <v>515094.43800000002</v>
      </c>
      <c r="I19" s="8">
        <v>515094.43800000002</v>
      </c>
      <c r="J19" s="8" t="s">
        <v>74</v>
      </c>
      <c r="K19" s="8">
        <v>669.1</v>
      </c>
      <c r="L19" s="8">
        <v>-33.1</v>
      </c>
    </row>
    <row r="20" spans="1:19" s="9" customFormat="1">
      <c r="A20" s="9">
        <v>13</v>
      </c>
      <c r="B20" s="9">
        <v>13</v>
      </c>
      <c r="C20" s="9" t="s">
        <v>80</v>
      </c>
      <c r="D20" s="9" t="s">
        <v>64</v>
      </c>
    </row>
    <row r="21" spans="1:19" s="9" customFormat="1">
      <c r="A21" s="9">
        <v>14</v>
      </c>
      <c r="B21" s="9">
        <v>14</v>
      </c>
      <c r="C21" s="9" t="s">
        <v>81</v>
      </c>
      <c r="D21" s="9" t="s">
        <v>82</v>
      </c>
      <c r="E21" s="9">
        <v>9.9990000000000006</v>
      </c>
      <c r="F21" s="9">
        <v>1.1499999999999999</v>
      </c>
      <c r="G21" s="9">
        <v>7925.2929999999997</v>
      </c>
      <c r="I21" s="9">
        <v>7925.2929999999997</v>
      </c>
      <c r="J21" s="9" t="s">
        <v>68</v>
      </c>
      <c r="K21" s="9">
        <v>9.8000000000000007</v>
      </c>
      <c r="L21" s="9">
        <v>-1.9</v>
      </c>
    </row>
    <row r="22" spans="1:19">
      <c r="A22" s="8">
        <v>15</v>
      </c>
      <c r="B22" s="8">
        <v>15</v>
      </c>
      <c r="C22" s="8" t="s">
        <v>83</v>
      </c>
      <c r="D22" s="8" t="s">
        <v>82</v>
      </c>
      <c r="E22" s="8">
        <v>499.99700000000001</v>
      </c>
      <c r="F22" s="8">
        <v>1.1499999999999999</v>
      </c>
      <c r="G22" s="8">
        <v>292438.68800000002</v>
      </c>
      <c r="I22" s="8">
        <v>292438.68800000002</v>
      </c>
      <c r="J22" s="8" t="s">
        <v>68</v>
      </c>
      <c r="K22" s="8">
        <v>379.7</v>
      </c>
      <c r="L22" s="8">
        <v>-24.1</v>
      </c>
    </row>
    <row r="23" spans="1:19" s="9" customFormat="1">
      <c r="A23" s="9">
        <v>16</v>
      </c>
      <c r="B23" s="9">
        <v>16</v>
      </c>
      <c r="C23" s="9" t="s">
        <v>84</v>
      </c>
      <c r="D23" s="9" t="s">
        <v>64</v>
      </c>
      <c r="J23" s="9" t="s">
        <v>65</v>
      </c>
    </row>
    <row r="24" spans="1:19" s="9" customFormat="1">
      <c r="A24" s="9">
        <v>17</v>
      </c>
      <c r="B24" s="9">
        <v>17</v>
      </c>
      <c r="C24" s="9" t="s">
        <v>85</v>
      </c>
      <c r="D24" s="9" t="s">
        <v>86</v>
      </c>
      <c r="J24" s="9" t="s">
        <v>65</v>
      </c>
      <c r="M24" s="16">
        <v>4.7625999999999999</v>
      </c>
      <c r="N24" s="9">
        <v>0.99729999999999996</v>
      </c>
      <c r="O24" s="10">
        <f t="shared" ref="O24:O35" si="0">M24/N24</f>
        <v>4.775493833350045</v>
      </c>
      <c r="P24" s="10">
        <v>1</v>
      </c>
      <c r="Q24" s="10">
        <f t="shared" ref="Q24:Q35" si="1">K24</f>
        <v>0</v>
      </c>
      <c r="R24" s="10">
        <f t="shared" ref="R24:R35" si="2">P24*Q24</f>
        <v>0</v>
      </c>
      <c r="S24" s="10">
        <f t="shared" ref="S24:S35" si="3">R24*O24/1000</f>
        <v>0</v>
      </c>
    </row>
    <row r="25" spans="1:19" s="9" customFormat="1">
      <c r="A25" s="9">
        <v>18</v>
      </c>
      <c r="B25" s="9">
        <v>18</v>
      </c>
      <c r="C25" s="9" t="s">
        <v>87</v>
      </c>
      <c r="D25" s="9" t="s">
        <v>86</v>
      </c>
      <c r="F25" s="9">
        <v>1.1499999999999999</v>
      </c>
      <c r="G25" s="9">
        <v>64649.148000000001</v>
      </c>
      <c r="I25" s="9">
        <v>64649.148000000001</v>
      </c>
      <c r="J25" s="9" t="s">
        <v>68</v>
      </c>
      <c r="K25" s="9">
        <v>83.6</v>
      </c>
      <c r="M25" s="17">
        <v>1.7356</v>
      </c>
      <c r="N25" s="9">
        <v>0.99729999999999996</v>
      </c>
      <c r="O25" s="10">
        <f t="shared" si="0"/>
        <v>1.7402988067783014</v>
      </c>
      <c r="P25" s="10">
        <v>1</v>
      </c>
      <c r="Q25" s="10">
        <f t="shared" si="1"/>
        <v>83.6</v>
      </c>
      <c r="R25" s="10">
        <f t="shared" si="2"/>
        <v>83.6</v>
      </c>
      <c r="S25" s="10">
        <f t="shared" si="3"/>
        <v>0.14548898024666598</v>
      </c>
    </row>
    <row r="26" spans="1:19" s="9" customFormat="1">
      <c r="A26" s="9">
        <v>19</v>
      </c>
      <c r="B26" s="9">
        <v>19</v>
      </c>
      <c r="C26" s="9" t="s">
        <v>88</v>
      </c>
      <c r="D26" s="9" t="s">
        <v>86</v>
      </c>
      <c r="F26" s="9">
        <v>1.1499999999999999</v>
      </c>
      <c r="G26" s="9">
        <v>62596.351999999999</v>
      </c>
      <c r="I26" s="9">
        <v>62596.351999999999</v>
      </c>
      <c r="J26" s="9" t="s">
        <v>68</v>
      </c>
      <c r="K26" s="9">
        <v>80.900000000000006</v>
      </c>
      <c r="M26" s="17">
        <v>1.6531</v>
      </c>
      <c r="N26" s="9">
        <v>0.99729999999999996</v>
      </c>
      <c r="O26" s="10">
        <f t="shared" si="0"/>
        <v>1.6575754537250578</v>
      </c>
      <c r="P26" s="10">
        <v>1</v>
      </c>
      <c r="Q26" s="10">
        <f t="shared" si="1"/>
        <v>80.900000000000006</v>
      </c>
      <c r="R26" s="10">
        <f t="shared" si="2"/>
        <v>80.900000000000006</v>
      </c>
      <c r="S26" s="10">
        <f t="shared" si="3"/>
        <v>0.13409785420635717</v>
      </c>
    </row>
    <row r="27" spans="1:19" s="9" customFormat="1">
      <c r="A27" s="9">
        <v>20</v>
      </c>
      <c r="B27" s="9">
        <v>20</v>
      </c>
      <c r="C27" s="9" t="s">
        <v>89</v>
      </c>
      <c r="D27" s="9" t="s">
        <v>86</v>
      </c>
      <c r="F27" s="9">
        <v>1.1499999999999999</v>
      </c>
      <c r="G27" s="9">
        <v>55561.586000000003</v>
      </c>
      <c r="I27" s="9">
        <v>55561.586000000003</v>
      </c>
      <c r="J27" s="9" t="s">
        <v>68</v>
      </c>
      <c r="K27" s="9">
        <v>71.7</v>
      </c>
      <c r="M27" s="17">
        <v>1.7694000000000001</v>
      </c>
      <c r="N27" s="9">
        <v>0.99729999999999996</v>
      </c>
      <c r="O27" s="10">
        <f t="shared" si="0"/>
        <v>1.774190313847388</v>
      </c>
      <c r="P27" s="10">
        <v>1</v>
      </c>
      <c r="Q27" s="10">
        <f t="shared" si="1"/>
        <v>71.7</v>
      </c>
      <c r="R27" s="10">
        <f t="shared" si="2"/>
        <v>71.7</v>
      </c>
      <c r="S27" s="10">
        <f t="shared" si="3"/>
        <v>0.12720944550285773</v>
      </c>
    </row>
    <row r="28" spans="1:19" s="9" customFormat="1">
      <c r="A28" s="9">
        <v>21</v>
      </c>
      <c r="B28" s="9">
        <v>21</v>
      </c>
      <c r="C28" s="9" t="s">
        <v>90</v>
      </c>
      <c r="D28" s="9" t="s">
        <v>86</v>
      </c>
      <c r="J28" s="9" t="s">
        <v>65</v>
      </c>
      <c r="M28" s="16">
        <v>19.7149</v>
      </c>
      <c r="N28" s="9">
        <v>0.99829999999999997</v>
      </c>
      <c r="O28" s="10">
        <f t="shared" si="0"/>
        <v>19.748472403085245</v>
      </c>
      <c r="P28" s="10">
        <v>1</v>
      </c>
      <c r="Q28" s="10">
        <f t="shared" si="1"/>
        <v>0</v>
      </c>
      <c r="R28" s="10">
        <f t="shared" si="2"/>
        <v>0</v>
      </c>
      <c r="S28" s="10">
        <f t="shared" si="3"/>
        <v>0</v>
      </c>
    </row>
    <row r="29" spans="1:19" s="9" customFormat="1">
      <c r="A29" s="9">
        <v>22</v>
      </c>
      <c r="B29" s="9">
        <v>22</v>
      </c>
      <c r="C29" s="9" t="s">
        <v>91</v>
      </c>
      <c r="D29" s="9" t="s">
        <v>86</v>
      </c>
      <c r="F29" s="9">
        <v>1.1399999999999999</v>
      </c>
      <c r="G29" s="9">
        <v>22144.884999999998</v>
      </c>
      <c r="I29" s="9">
        <v>22144.884999999998</v>
      </c>
      <c r="J29" s="9" t="s">
        <v>68</v>
      </c>
      <c r="K29" s="9">
        <v>28.3</v>
      </c>
      <c r="M29" s="17">
        <v>8.2667999999999999</v>
      </c>
      <c r="N29" s="9">
        <v>0.99829999999999997</v>
      </c>
      <c r="O29" s="10">
        <f t="shared" si="0"/>
        <v>8.2808774917359518</v>
      </c>
      <c r="P29" s="10">
        <v>1</v>
      </c>
      <c r="Q29" s="10">
        <f t="shared" si="1"/>
        <v>28.3</v>
      </c>
      <c r="R29" s="10">
        <f t="shared" si="2"/>
        <v>28.3</v>
      </c>
      <c r="S29" s="10">
        <f t="shared" si="3"/>
        <v>0.23434883301612744</v>
      </c>
    </row>
    <row r="30" spans="1:19" s="9" customFormat="1">
      <c r="A30" s="9">
        <v>23</v>
      </c>
      <c r="B30" s="9">
        <v>23</v>
      </c>
      <c r="C30" s="9" t="s">
        <v>92</v>
      </c>
      <c r="D30" s="9" t="s">
        <v>86</v>
      </c>
      <c r="F30" s="9">
        <v>1.1399999999999999</v>
      </c>
      <c r="G30" s="9">
        <v>17941.138999999999</v>
      </c>
      <c r="I30" s="9">
        <v>17941.138999999999</v>
      </c>
      <c r="J30" s="9" t="s">
        <v>68</v>
      </c>
      <c r="K30" s="9">
        <v>22.8</v>
      </c>
      <c r="M30" s="17">
        <v>8.4681999999999995</v>
      </c>
      <c r="N30" s="9">
        <v>0.99829999999999997</v>
      </c>
      <c r="O30" s="10">
        <f t="shared" si="0"/>
        <v>8.4826204547731141</v>
      </c>
      <c r="P30" s="10">
        <v>1</v>
      </c>
      <c r="Q30" s="10">
        <f t="shared" si="1"/>
        <v>22.8</v>
      </c>
      <c r="R30" s="10">
        <f t="shared" si="2"/>
        <v>22.8</v>
      </c>
      <c r="S30" s="10">
        <f t="shared" si="3"/>
        <v>0.19340374636882701</v>
      </c>
    </row>
    <row r="31" spans="1:19" s="9" customFormat="1">
      <c r="A31" s="9">
        <v>24</v>
      </c>
      <c r="B31" s="9">
        <v>24</v>
      </c>
      <c r="C31" s="9" t="s">
        <v>93</v>
      </c>
      <c r="D31" s="9" t="s">
        <v>86</v>
      </c>
      <c r="F31" s="9">
        <v>1.1399999999999999</v>
      </c>
      <c r="G31" s="9">
        <v>18713.425999999999</v>
      </c>
      <c r="I31" s="9">
        <v>18713.425999999999</v>
      </c>
      <c r="J31" s="9" t="s">
        <v>68</v>
      </c>
      <c r="K31" s="9">
        <v>23.8</v>
      </c>
      <c r="M31" s="17">
        <v>8.5004000000000008</v>
      </c>
      <c r="N31" s="9">
        <v>0.99829999999999997</v>
      </c>
      <c r="O31" s="10">
        <f t="shared" si="0"/>
        <v>8.5148752879895842</v>
      </c>
      <c r="P31" s="10">
        <v>1</v>
      </c>
      <c r="Q31" s="10">
        <f t="shared" si="1"/>
        <v>23.8</v>
      </c>
      <c r="R31" s="10">
        <f t="shared" si="2"/>
        <v>23.8</v>
      </c>
      <c r="S31" s="10">
        <f t="shared" si="3"/>
        <v>0.20265403185415212</v>
      </c>
    </row>
    <row r="32" spans="1:19" s="9" customFormat="1">
      <c r="A32" s="9">
        <v>25</v>
      </c>
      <c r="B32" s="9">
        <v>25</v>
      </c>
      <c r="C32" s="9" t="s">
        <v>94</v>
      </c>
      <c r="D32" s="9" t="s">
        <v>86</v>
      </c>
      <c r="F32" s="9">
        <v>1.1499999999999999</v>
      </c>
      <c r="G32" s="9">
        <v>97.381</v>
      </c>
      <c r="I32" s="9">
        <v>97.381</v>
      </c>
      <c r="J32" s="9" t="s">
        <v>95</v>
      </c>
      <c r="M32" s="16">
        <v>49.994500000000002</v>
      </c>
      <c r="N32" s="9">
        <v>0.99719999999999998</v>
      </c>
      <c r="O32" s="10">
        <f t="shared" si="0"/>
        <v>50.134877657440839</v>
      </c>
      <c r="P32" s="10">
        <v>1</v>
      </c>
      <c r="Q32" s="10">
        <f t="shared" si="1"/>
        <v>0</v>
      </c>
      <c r="R32" s="10">
        <f t="shared" si="2"/>
        <v>0</v>
      </c>
      <c r="S32" s="10">
        <f t="shared" si="3"/>
        <v>0</v>
      </c>
    </row>
    <row r="33" spans="1:19" s="9" customFormat="1">
      <c r="A33" s="9">
        <v>26</v>
      </c>
      <c r="B33" s="9">
        <v>26</v>
      </c>
      <c r="C33" s="9" t="s">
        <v>96</v>
      </c>
      <c r="D33" s="9" t="s">
        <v>86</v>
      </c>
      <c r="F33" s="9">
        <v>1.1399999999999999</v>
      </c>
      <c r="G33" s="9">
        <v>5730.1540000000005</v>
      </c>
      <c r="I33" s="9">
        <v>5730.1540000000005</v>
      </c>
      <c r="J33" s="9" t="s">
        <v>97</v>
      </c>
      <c r="K33" s="9">
        <v>7</v>
      </c>
      <c r="M33" s="17">
        <v>30.136199999999999</v>
      </c>
      <c r="N33" s="9">
        <v>0.99719999999999998</v>
      </c>
      <c r="O33" s="10">
        <f t="shared" si="0"/>
        <v>30.220818291215402</v>
      </c>
      <c r="P33" s="10">
        <v>1</v>
      </c>
      <c r="Q33" s="10">
        <f t="shared" si="1"/>
        <v>7</v>
      </c>
      <c r="R33" s="10">
        <f t="shared" si="2"/>
        <v>7</v>
      </c>
      <c r="S33" s="10">
        <f t="shared" si="3"/>
        <v>0.2115457280385078</v>
      </c>
    </row>
    <row r="34" spans="1:19" s="9" customFormat="1">
      <c r="A34" s="9">
        <v>27</v>
      </c>
      <c r="B34" s="9">
        <v>27</v>
      </c>
      <c r="C34" s="9" t="s">
        <v>98</v>
      </c>
      <c r="D34" s="9" t="s">
        <v>86</v>
      </c>
      <c r="F34" s="9">
        <v>1.1399999999999999</v>
      </c>
      <c r="G34" s="9">
        <v>4656.6869999999999</v>
      </c>
      <c r="I34" s="9">
        <v>4656.6869999999999</v>
      </c>
      <c r="J34" s="9" t="s">
        <v>97</v>
      </c>
      <c r="K34" s="9">
        <v>5.6</v>
      </c>
      <c r="M34" s="17">
        <v>30.0444</v>
      </c>
      <c r="N34" s="9">
        <v>0.99719999999999998</v>
      </c>
      <c r="O34" s="10">
        <f t="shared" si="0"/>
        <v>30.128760529482552</v>
      </c>
      <c r="P34" s="10">
        <v>1</v>
      </c>
      <c r="Q34" s="10">
        <f t="shared" si="1"/>
        <v>5.6</v>
      </c>
      <c r="R34" s="10">
        <f t="shared" si="2"/>
        <v>5.6</v>
      </c>
      <c r="S34" s="10">
        <f t="shared" si="3"/>
        <v>0.16872105896510228</v>
      </c>
    </row>
    <row r="35" spans="1:19" s="9" customFormat="1">
      <c r="A35" s="9">
        <v>28</v>
      </c>
      <c r="B35" s="9">
        <v>28</v>
      </c>
      <c r="C35" s="9" t="s">
        <v>99</v>
      </c>
      <c r="D35" s="9" t="s">
        <v>86</v>
      </c>
      <c r="F35" s="9">
        <v>1.1399999999999999</v>
      </c>
      <c r="G35" s="9">
        <v>4910.8810000000003</v>
      </c>
      <c r="I35" s="9">
        <v>4910.8810000000003</v>
      </c>
      <c r="J35" s="9" t="s">
        <v>97</v>
      </c>
      <c r="K35" s="9">
        <v>5.9</v>
      </c>
      <c r="M35" s="17">
        <v>29.8277</v>
      </c>
      <c r="N35" s="9">
        <v>0.99719999999999998</v>
      </c>
      <c r="O35" s="10">
        <f t="shared" si="0"/>
        <v>29.911452065784196</v>
      </c>
      <c r="P35" s="10">
        <v>1</v>
      </c>
      <c r="Q35" s="10">
        <f t="shared" si="1"/>
        <v>5.9</v>
      </c>
      <c r="R35" s="10">
        <f t="shared" si="2"/>
        <v>5.9</v>
      </c>
      <c r="S35" s="10">
        <f t="shared" si="3"/>
        <v>0.17647756718812677</v>
      </c>
    </row>
    <row r="36" spans="1:19" s="9" customFormat="1">
      <c r="A36" s="9">
        <v>29</v>
      </c>
      <c r="B36" s="9">
        <v>29</v>
      </c>
      <c r="C36" s="9" t="s">
        <v>100</v>
      </c>
      <c r="D36" s="9" t="s">
        <v>64</v>
      </c>
      <c r="J36" s="9" t="s">
        <v>65</v>
      </c>
    </row>
    <row r="37" spans="1:19" s="9" customFormat="1">
      <c r="A37" s="9">
        <v>30</v>
      </c>
      <c r="B37" s="9">
        <v>30</v>
      </c>
      <c r="C37" s="9" t="s">
        <v>101</v>
      </c>
      <c r="D37" s="9" t="s">
        <v>82</v>
      </c>
      <c r="E37" s="9">
        <v>9.9990000000000006</v>
      </c>
      <c r="F37" s="9">
        <v>1.1399999999999999</v>
      </c>
      <c r="G37" s="9">
        <v>7864.6310000000003</v>
      </c>
      <c r="I37" s="9">
        <v>7864.6310000000003</v>
      </c>
      <c r="J37" s="9" t="s">
        <v>68</v>
      </c>
      <c r="K37" s="9">
        <v>9.6999999999999993</v>
      </c>
      <c r="L37" s="9">
        <v>-2.7</v>
      </c>
    </row>
    <row r="38" spans="1:19">
      <c r="A38" s="8">
        <v>31</v>
      </c>
      <c r="B38" s="8">
        <v>31</v>
      </c>
      <c r="C38" s="8" t="s">
        <v>102</v>
      </c>
      <c r="D38" s="8" t="s">
        <v>82</v>
      </c>
      <c r="E38" s="8">
        <v>499.99700000000001</v>
      </c>
      <c r="F38" s="8">
        <v>1.1399999999999999</v>
      </c>
      <c r="G38" s="8">
        <v>288864.93800000002</v>
      </c>
      <c r="I38" s="8">
        <v>288864.93800000002</v>
      </c>
      <c r="J38" s="8" t="s">
        <v>68</v>
      </c>
      <c r="K38" s="8">
        <v>375</v>
      </c>
      <c r="L38" s="8">
        <v>-25</v>
      </c>
    </row>
    <row r="39" spans="1:19" s="9" customFormat="1">
      <c r="A39" s="9">
        <v>32</v>
      </c>
      <c r="B39" s="9">
        <v>32</v>
      </c>
      <c r="C39" s="9" t="s">
        <v>103</v>
      </c>
      <c r="D39" s="9" t="s">
        <v>64</v>
      </c>
      <c r="J39" s="9" t="s">
        <v>65</v>
      </c>
    </row>
    <row r="40" spans="1:19" s="9" customFormat="1">
      <c r="A40" s="9">
        <v>33</v>
      </c>
      <c r="B40" s="9">
        <v>33</v>
      </c>
      <c r="C40" s="9" t="s">
        <v>104</v>
      </c>
      <c r="D40" s="9" t="s">
        <v>86</v>
      </c>
      <c r="F40" s="9">
        <v>1.1399999999999999</v>
      </c>
      <c r="G40" s="9">
        <v>126.426</v>
      </c>
      <c r="I40" s="9">
        <v>126.426</v>
      </c>
      <c r="J40" s="9" t="s">
        <v>95</v>
      </c>
      <c r="M40" s="16">
        <v>48.708500000000001</v>
      </c>
      <c r="N40" s="9">
        <v>0.99719999999999998</v>
      </c>
      <c r="O40" s="10">
        <f t="shared" ref="O40:O51" si="4">M40/N40</f>
        <v>48.845266746891298</v>
      </c>
      <c r="P40" s="10">
        <v>1</v>
      </c>
      <c r="Q40" s="10">
        <f t="shared" ref="Q40:Q51" si="5">K40</f>
        <v>0</v>
      </c>
      <c r="R40" s="10">
        <f t="shared" ref="R40:R51" si="6">P40*Q40</f>
        <v>0</v>
      </c>
      <c r="S40" s="10">
        <f t="shared" ref="S40:S51" si="7">R40*O40/1000</f>
        <v>0</v>
      </c>
    </row>
    <row r="41" spans="1:19" s="9" customFormat="1">
      <c r="A41" s="9">
        <v>34</v>
      </c>
      <c r="B41" s="9">
        <v>34</v>
      </c>
      <c r="C41" s="9" t="s">
        <v>105</v>
      </c>
      <c r="D41" s="9" t="s">
        <v>86</v>
      </c>
      <c r="F41" s="9">
        <v>1.1399999999999999</v>
      </c>
      <c r="G41" s="9">
        <v>5911.866</v>
      </c>
      <c r="I41" s="9">
        <v>5911.866</v>
      </c>
      <c r="J41" s="9" t="s">
        <v>68</v>
      </c>
      <c r="K41" s="9">
        <v>7.2</v>
      </c>
      <c r="M41" s="17">
        <v>27.587499999999999</v>
      </c>
      <c r="N41" s="9">
        <v>0.99719999999999998</v>
      </c>
      <c r="O41" s="10">
        <f t="shared" si="4"/>
        <v>27.664961893301243</v>
      </c>
      <c r="P41" s="10">
        <v>1</v>
      </c>
      <c r="Q41" s="10">
        <f t="shared" si="5"/>
        <v>7.2</v>
      </c>
      <c r="R41" s="10">
        <f t="shared" si="6"/>
        <v>7.2</v>
      </c>
      <c r="S41" s="10">
        <f t="shared" si="7"/>
        <v>0.19918772563176895</v>
      </c>
    </row>
    <row r="42" spans="1:19" s="9" customFormat="1">
      <c r="A42" s="9">
        <v>35</v>
      </c>
      <c r="B42" s="9">
        <v>35</v>
      </c>
      <c r="C42" s="9" t="s">
        <v>106</v>
      </c>
      <c r="D42" s="9" t="s">
        <v>86</v>
      </c>
      <c r="F42" s="9">
        <v>1.1399999999999999</v>
      </c>
      <c r="G42" s="9">
        <v>4832.1390000000001</v>
      </c>
      <c r="I42" s="9">
        <v>4832.1390000000001</v>
      </c>
      <c r="J42" s="9" t="s">
        <v>68</v>
      </c>
      <c r="K42" s="9">
        <v>5.8</v>
      </c>
      <c r="M42" s="17">
        <v>27.633900000000001</v>
      </c>
      <c r="N42" s="9">
        <v>0.99719999999999998</v>
      </c>
      <c r="O42" s="10">
        <f t="shared" si="4"/>
        <v>27.711492178098677</v>
      </c>
      <c r="P42" s="10">
        <v>1</v>
      </c>
      <c r="Q42" s="10">
        <f t="shared" si="5"/>
        <v>5.8</v>
      </c>
      <c r="R42" s="10">
        <f t="shared" si="6"/>
        <v>5.8</v>
      </c>
      <c r="S42" s="10">
        <f t="shared" si="7"/>
        <v>0.16072665463297234</v>
      </c>
    </row>
    <row r="43" spans="1:19" s="9" customFormat="1">
      <c r="A43" s="9">
        <v>36</v>
      </c>
      <c r="B43" s="9">
        <v>36</v>
      </c>
      <c r="C43" s="9" t="s">
        <v>107</v>
      </c>
      <c r="D43" s="9" t="s">
        <v>86</v>
      </c>
      <c r="F43" s="9">
        <v>1.1399999999999999</v>
      </c>
      <c r="G43" s="9">
        <v>4950.7910000000002</v>
      </c>
      <c r="I43" s="9">
        <v>4950.7910000000002</v>
      </c>
      <c r="J43" s="9" t="s">
        <v>97</v>
      </c>
      <c r="K43" s="9">
        <v>5.9</v>
      </c>
      <c r="M43" s="17">
        <v>27.2011</v>
      </c>
      <c r="N43" s="9">
        <v>0.99719999999999998</v>
      </c>
      <c r="O43" s="10">
        <f t="shared" si="4"/>
        <v>27.277476935419173</v>
      </c>
      <c r="P43" s="10">
        <v>1</v>
      </c>
      <c r="Q43" s="10">
        <f t="shared" si="5"/>
        <v>5.9</v>
      </c>
      <c r="R43" s="10">
        <f t="shared" si="6"/>
        <v>5.9</v>
      </c>
      <c r="S43" s="10">
        <f t="shared" si="7"/>
        <v>0.16093711391897311</v>
      </c>
    </row>
    <row r="44" spans="1:19" s="9" customFormat="1">
      <c r="A44" s="9">
        <v>37</v>
      </c>
      <c r="B44" s="9">
        <v>37</v>
      </c>
      <c r="C44" s="9" t="s">
        <v>108</v>
      </c>
      <c r="D44" s="9" t="s">
        <v>86</v>
      </c>
      <c r="F44" s="9">
        <v>1.1399999999999999</v>
      </c>
      <c r="G44" s="9">
        <v>111.208</v>
      </c>
      <c r="I44" s="9">
        <v>111.208</v>
      </c>
      <c r="J44" s="9" t="s">
        <v>109</v>
      </c>
      <c r="M44" s="16">
        <v>47.607100000000003</v>
      </c>
      <c r="N44" s="9">
        <v>0.99719999999999998</v>
      </c>
      <c r="O44" s="10">
        <f t="shared" si="4"/>
        <v>47.740774167669478</v>
      </c>
      <c r="P44" s="10">
        <v>1</v>
      </c>
      <c r="Q44" s="10">
        <f t="shared" si="5"/>
        <v>0</v>
      </c>
      <c r="R44" s="10">
        <f t="shared" si="6"/>
        <v>0</v>
      </c>
      <c r="S44" s="10">
        <f t="shared" si="7"/>
        <v>0</v>
      </c>
    </row>
    <row r="45" spans="1:19" s="9" customFormat="1">
      <c r="A45" s="9">
        <v>38</v>
      </c>
      <c r="B45" s="9">
        <v>38</v>
      </c>
      <c r="C45" s="9" t="s">
        <v>110</v>
      </c>
      <c r="D45" s="9" t="s">
        <v>86</v>
      </c>
      <c r="F45" s="9">
        <v>1.1399999999999999</v>
      </c>
      <c r="G45" s="9">
        <v>6095.1629999999996</v>
      </c>
      <c r="I45" s="9">
        <v>6095.1629999999996</v>
      </c>
      <c r="J45" s="9" t="s">
        <v>68</v>
      </c>
      <c r="K45" s="9">
        <v>7.4</v>
      </c>
      <c r="M45" s="17">
        <v>25.7592</v>
      </c>
      <c r="N45" s="9">
        <v>0.99719999999999998</v>
      </c>
      <c r="O45" s="10">
        <f t="shared" si="4"/>
        <v>25.831528279181708</v>
      </c>
      <c r="P45" s="10">
        <v>1</v>
      </c>
      <c r="Q45" s="10">
        <f t="shared" si="5"/>
        <v>7.4</v>
      </c>
      <c r="R45" s="10">
        <f t="shared" si="6"/>
        <v>7.4</v>
      </c>
      <c r="S45" s="10">
        <f t="shared" si="7"/>
        <v>0.19115330926594465</v>
      </c>
    </row>
    <row r="46" spans="1:19" s="9" customFormat="1">
      <c r="A46" s="9">
        <v>39</v>
      </c>
      <c r="B46" s="9">
        <v>39</v>
      </c>
      <c r="C46" s="9" t="s">
        <v>111</v>
      </c>
      <c r="D46" s="9" t="s">
        <v>86</v>
      </c>
      <c r="J46" s="9" t="s">
        <v>65</v>
      </c>
      <c r="M46" s="17">
        <v>25.560400000000001</v>
      </c>
      <c r="N46" s="9">
        <v>0.99719999999999998</v>
      </c>
      <c r="O46" s="10">
        <f t="shared" si="4"/>
        <v>25.632170076213399</v>
      </c>
      <c r="P46" s="10">
        <v>1</v>
      </c>
      <c r="Q46" s="10">
        <f t="shared" si="5"/>
        <v>0</v>
      </c>
      <c r="R46" s="10">
        <f t="shared" si="6"/>
        <v>0</v>
      </c>
      <c r="S46" s="10">
        <f t="shared" si="7"/>
        <v>0</v>
      </c>
    </row>
    <row r="47" spans="1:19" s="9" customFormat="1">
      <c r="A47" s="9">
        <v>40</v>
      </c>
      <c r="B47" s="9">
        <v>40</v>
      </c>
      <c r="C47" s="9" t="s">
        <v>112</v>
      </c>
      <c r="D47" s="9" t="s">
        <v>86</v>
      </c>
      <c r="F47" s="9">
        <v>1.1499999999999999</v>
      </c>
      <c r="G47" s="9">
        <v>23.882999999999999</v>
      </c>
      <c r="I47" s="9">
        <v>23.882999999999999</v>
      </c>
      <c r="J47" s="9" t="s">
        <v>95</v>
      </c>
      <c r="M47" s="17">
        <v>25.3855</v>
      </c>
      <c r="N47" s="9">
        <v>0.99719999999999998</v>
      </c>
      <c r="O47" s="10">
        <f t="shared" si="4"/>
        <v>25.456778981147213</v>
      </c>
      <c r="P47" s="10">
        <v>1</v>
      </c>
      <c r="Q47" s="10">
        <f t="shared" si="5"/>
        <v>0</v>
      </c>
      <c r="R47" s="10">
        <f t="shared" si="6"/>
        <v>0</v>
      </c>
      <c r="S47" s="10">
        <f t="shared" si="7"/>
        <v>0</v>
      </c>
    </row>
    <row r="48" spans="1:19" s="9" customFormat="1">
      <c r="A48" s="9">
        <v>41</v>
      </c>
      <c r="B48" s="9">
        <v>41</v>
      </c>
      <c r="C48" s="9" t="s">
        <v>113</v>
      </c>
      <c r="D48" s="9" t="s">
        <v>86</v>
      </c>
      <c r="J48" s="9" t="s">
        <v>65</v>
      </c>
      <c r="M48" s="16">
        <v>46.202599999999997</v>
      </c>
      <c r="N48" s="9">
        <v>0.99719999999999998</v>
      </c>
      <c r="O48" s="10">
        <f t="shared" si="4"/>
        <v>46.33233052547132</v>
      </c>
      <c r="P48" s="10">
        <v>1</v>
      </c>
      <c r="Q48" s="10">
        <f t="shared" si="5"/>
        <v>0</v>
      </c>
      <c r="R48" s="10">
        <f t="shared" si="6"/>
        <v>0</v>
      </c>
      <c r="S48" s="10">
        <f t="shared" si="7"/>
        <v>0</v>
      </c>
    </row>
    <row r="49" spans="1:19" s="9" customFormat="1">
      <c r="A49" s="9">
        <v>42</v>
      </c>
      <c r="B49" s="9">
        <v>42</v>
      </c>
      <c r="C49" s="9" t="s">
        <v>114</v>
      </c>
      <c r="D49" s="9" t="s">
        <v>86</v>
      </c>
      <c r="F49" s="9">
        <v>1.1399999999999999</v>
      </c>
      <c r="G49" s="9">
        <v>5740.1440000000002</v>
      </c>
      <c r="I49" s="9">
        <v>5740.1440000000002</v>
      </c>
      <c r="J49" s="9" t="s">
        <v>68</v>
      </c>
      <c r="K49" s="9">
        <v>7</v>
      </c>
      <c r="M49" s="17">
        <v>24.038</v>
      </c>
      <c r="N49" s="9">
        <v>0.99719999999999998</v>
      </c>
      <c r="O49" s="10">
        <f t="shared" si="4"/>
        <v>24.105495387083835</v>
      </c>
      <c r="P49" s="10">
        <v>1</v>
      </c>
      <c r="Q49" s="10">
        <f t="shared" si="5"/>
        <v>7</v>
      </c>
      <c r="R49" s="10">
        <f t="shared" si="6"/>
        <v>7</v>
      </c>
      <c r="S49" s="10">
        <f t="shared" si="7"/>
        <v>0.16873846770958684</v>
      </c>
    </row>
    <row r="50" spans="1:19" s="9" customFormat="1">
      <c r="A50" s="9">
        <v>43</v>
      </c>
      <c r="B50" s="9">
        <v>43</v>
      </c>
      <c r="C50" s="9" t="s">
        <v>115</v>
      </c>
      <c r="D50" s="9" t="s">
        <v>86</v>
      </c>
      <c r="F50" s="9">
        <v>1</v>
      </c>
      <c r="G50" s="9">
        <v>9.3149999999999995</v>
      </c>
      <c r="I50" s="9">
        <v>9.3149999999999995</v>
      </c>
      <c r="J50" s="9" t="s">
        <v>95</v>
      </c>
      <c r="M50" s="17">
        <v>23.351099999999999</v>
      </c>
      <c r="N50" s="9">
        <v>0.99719999999999998</v>
      </c>
      <c r="O50" s="10">
        <f t="shared" si="4"/>
        <v>23.416666666666668</v>
      </c>
      <c r="P50" s="10">
        <v>1</v>
      </c>
      <c r="Q50" s="10">
        <f t="shared" si="5"/>
        <v>0</v>
      </c>
      <c r="R50" s="10">
        <f t="shared" si="6"/>
        <v>0</v>
      </c>
      <c r="S50" s="10">
        <f t="shared" si="7"/>
        <v>0</v>
      </c>
    </row>
    <row r="51" spans="1:19" s="9" customFormat="1">
      <c r="A51" s="9">
        <v>44</v>
      </c>
      <c r="B51" s="9">
        <v>44</v>
      </c>
      <c r="C51" s="9" t="s">
        <v>116</v>
      </c>
      <c r="D51" s="9" t="s">
        <v>86</v>
      </c>
      <c r="J51" s="9" t="s">
        <v>65</v>
      </c>
      <c r="M51" s="17">
        <v>23.206099999999999</v>
      </c>
      <c r="N51" s="9">
        <v>0.99719999999999998</v>
      </c>
      <c r="O51" s="10">
        <f t="shared" si="4"/>
        <v>23.27125952667469</v>
      </c>
      <c r="P51" s="10">
        <v>1</v>
      </c>
      <c r="Q51" s="10">
        <f t="shared" si="5"/>
        <v>0</v>
      </c>
      <c r="R51" s="10">
        <f t="shared" si="6"/>
        <v>0</v>
      </c>
      <c r="S51" s="10">
        <f t="shared" si="7"/>
        <v>0</v>
      </c>
    </row>
    <row r="52" spans="1:19" s="9" customFormat="1">
      <c r="A52" s="9">
        <v>45</v>
      </c>
      <c r="B52" s="9">
        <v>45</v>
      </c>
      <c r="C52" s="9" t="s">
        <v>117</v>
      </c>
      <c r="D52" s="9" t="s">
        <v>64</v>
      </c>
      <c r="J52" s="9" t="s">
        <v>65</v>
      </c>
    </row>
    <row r="53" spans="1:19" s="9" customFormat="1">
      <c r="A53" s="9">
        <v>46</v>
      </c>
      <c r="B53" s="9">
        <v>46</v>
      </c>
      <c r="C53" s="9" t="s">
        <v>118</v>
      </c>
      <c r="D53" s="9" t="s">
        <v>82</v>
      </c>
      <c r="E53" s="9">
        <v>9.9990000000000006</v>
      </c>
      <c r="F53" s="9">
        <v>1.1399999999999999</v>
      </c>
      <c r="G53" s="9">
        <v>7793.6729999999998</v>
      </c>
      <c r="I53" s="9">
        <v>7793.6729999999998</v>
      </c>
      <c r="J53" s="9" t="s">
        <v>68</v>
      </c>
      <c r="K53" s="9">
        <v>9.6</v>
      </c>
      <c r="L53" s="9">
        <v>-3.6</v>
      </c>
    </row>
    <row r="54" spans="1:19">
      <c r="A54" s="8">
        <v>47</v>
      </c>
      <c r="B54" s="8">
        <v>47</v>
      </c>
      <c r="C54" s="8" t="s">
        <v>119</v>
      </c>
      <c r="D54" s="8" t="s">
        <v>82</v>
      </c>
      <c r="E54" s="8">
        <v>499.99700000000001</v>
      </c>
      <c r="F54" s="8">
        <v>1.1399999999999999</v>
      </c>
      <c r="G54" s="8">
        <v>286169.25</v>
      </c>
      <c r="I54" s="8">
        <v>286169.25</v>
      </c>
      <c r="J54" s="8" t="s">
        <v>68</v>
      </c>
      <c r="K54" s="8">
        <v>371.5</v>
      </c>
      <c r="L54" s="8">
        <v>-25.7</v>
      </c>
    </row>
    <row r="55" spans="1:19" s="9" customFormat="1">
      <c r="A55" s="9">
        <v>48</v>
      </c>
      <c r="B55" s="9">
        <v>48</v>
      </c>
      <c r="C55" s="9" t="s">
        <v>120</v>
      </c>
      <c r="D55" s="9" t="s">
        <v>64</v>
      </c>
      <c r="E55" s="9">
        <v>499.99700000000001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4BF288-5651-44E3-9CF0-8890092987DE}"/>
</file>

<file path=customXml/itemProps2.xml><?xml version="1.0" encoding="utf-8"?>
<ds:datastoreItem xmlns:ds="http://schemas.openxmlformats.org/officeDocument/2006/customXml" ds:itemID="{9CF373D9-AF2C-425D-A867-09DC1EC2F86F}"/>
</file>

<file path=customXml/itemProps3.xml><?xml version="1.0" encoding="utf-8"?>
<ds:datastoreItem xmlns:ds="http://schemas.openxmlformats.org/officeDocument/2006/customXml" ds:itemID="{14DEC5DF-E415-483B-926D-8DBAE6409D3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2024-10-02T18:10:57Z</dcterms:created>
  <dcterms:modified xsi:type="dcterms:W3CDTF">2024-10-02T20:35:11Z</dcterms:modified>
  <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