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6"/>
  <workbookPr filterPrivacy="1" defaultThemeVersion="166925"/>
  <xr:revisionPtr revIDLastSave="0" documentId="8_{39BCBD2F-A7EB-40E1-889C-2DA2B60EC79C}" xr6:coauthVersionLast="47" xr6:coauthVersionMax="47" xr10:uidLastSave="{00000000-0000-0000-0000-000000000000}"/>
  <bookViews>
    <workbookView xWindow="1900" yWindow="1900" windowWidth="14400" windowHeight="7360" firstSheet="4" activeTab="4" xr2:uid="{12690E5D-6762-478B-91FC-3A5D32C04F81}"/>
  </bookViews>
  <sheets>
    <sheet name="READ ME (explanation)" sheetId="5" r:id="rId1"/>
    <sheet name="Summary" sheetId="4" r:id="rId2"/>
    <sheet name="Data tables (by time)" sheetId="1" r:id="rId3"/>
    <sheet name="Raw Data 08-30-2023" sheetId="2" r:id="rId4"/>
    <sheet name="Raw Data 09-05-2023"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5" i="4" l="1"/>
  <c r="S154" i="2"/>
  <c r="O160" i="8" l="1"/>
  <c r="Q160" i="8"/>
  <c r="R160" i="8"/>
  <c r="S160" i="8"/>
  <c r="O90" i="8"/>
  <c r="Q90" i="8"/>
  <c r="R90" i="8"/>
  <c r="S90" i="8"/>
  <c r="O57" i="8"/>
  <c r="Q57" i="8"/>
  <c r="R57" i="8"/>
  <c r="S57" i="8"/>
  <c r="O95" i="8"/>
  <c r="S95" i="8" s="1"/>
  <c r="O96" i="8"/>
  <c r="S96" i="8" s="1"/>
  <c r="O97" i="8"/>
  <c r="S97" i="8" s="1"/>
  <c r="O98" i="8"/>
  <c r="S98" i="8" s="1"/>
  <c r="O99" i="8"/>
  <c r="S99" i="8" s="1"/>
  <c r="O100" i="8"/>
  <c r="S100" i="8" s="1"/>
  <c r="O101" i="8"/>
  <c r="S101" i="8" s="1"/>
  <c r="O102" i="8"/>
  <c r="O103" i="8"/>
  <c r="S103" i="8" s="1"/>
  <c r="O104" i="8"/>
  <c r="S104" i="8" s="1"/>
  <c r="O105" i="8"/>
  <c r="S105" i="8" s="1"/>
  <c r="O106" i="8"/>
  <c r="S106" i="8" s="1"/>
  <c r="O107" i="8"/>
  <c r="S107" i="8" s="1"/>
  <c r="O108" i="8"/>
  <c r="S108" i="8" s="1"/>
  <c r="O109" i="8"/>
  <c r="O110" i="8"/>
  <c r="S110" i="8" s="1"/>
  <c r="O111" i="8"/>
  <c r="S111" i="8" s="1"/>
  <c r="O112" i="8"/>
  <c r="S112" i="8" s="1"/>
  <c r="O113" i="8"/>
  <c r="S113" i="8" s="1"/>
  <c r="O114" i="8"/>
  <c r="S114" i="8" s="1"/>
  <c r="O115" i="8"/>
  <c r="S115" i="8" s="1"/>
  <c r="O92" i="8"/>
  <c r="S92" i="8" s="1"/>
  <c r="O93" i="8"/>
  <c r="S93" i="8" s="1"/>
  <c r="O91" i="8"/>
  <c r="S91" i="8" s="1"/>
  <c r="R65" i="8"/>
  <c r="R64" i="8"/>
  <c r="O64" i="8"/>
  <c r="S64" i="8" s="1"/>
  <c r="O65" i="8"/>
  <c r="S65" i="8" s="1"/>
  <c r="O66" i="8"/>
  <c r="O67" i="8"/>
  <c r="S67" i="8" s="1"/>
  <c r="O68" i="8"/>
  <c r="S68" i="8" s="1"/>
  <c r="O69" i="8"/>
  <c r="S69" i="8" s="1"/>
  <c r="O70" i="8"/>
  <c r="S70" i="8" s="1"/>
  <c r="O71" i="8"/>
  <c r="S71" i="8" s="1"/>
  <c r="O72" i="8"/>
  <c r="O73" i="8"/>
  <c r="O74" i="8"/>
  <c r="O75" i="8"/>
  <c r="S75" i="8" s="1"/>
  <c r="O76" i="8"/>
  <c r="S76" i="8" s="1"/>
  <c r="O77" i="8"/>
  <c r="S77" i="8" s="1"/>
  <c r="O78" i="8"/>
  <c r="S78" i="8" s="1"/>
  <c r="O79" i="8"/>
  <c r="S79" i="8" s="1"/>
  <c r="O80" i="8"/>
  <c r="S80" i="8" s="1"/>
  <c r="O81" i="8"/>
  <c r="O82" i="8"/>
  <c r="S82" i="8" s="1"/>
  <c r="O62" i="8"/>
  <c r="O58" i="8"/>
  <c r="S58" i="8" s="1"/>
  <c r="O59" i="8"/>
  <c r="S59" i="8" s="1"/>
  <c r="O60" i="8"/>
  <c r="O32" i="8"/>
  <c r="O33" i="8"/>
  <c r="S33" i="8" s="1"/>
  <c r="O34" i="8"/>
  <c r="O35" i="8"/>
  <c r="O36" i="8"/>
  <c r="S36" i="8" s="1"/>
  <c r="O37" i="8"/>
  <c r="S37" i="8" s="1"/>
  <c r="O38" i="8"/>
  <c r="S38" i="8" s="1"/>
  <c r="O39" i="8"/>
  <c r="S39" i="8" s="1"/>
  <c r="O40" i="8"/>
  <c r="S40" i="8" s="1"/>
  <c r="O41" i="8"/>
  <c r="S41" i="8" s="1"/>
  <c r="O42" i="8"/>
  <c r="O43" i="8"/>
  <c r="O44" i="8"/>
  <c r="S44" i="8" s="1"/>
  <c r="O45" i="8"/>
  <c r="S45" i="8" s="1"/>
  <c r="O46" i="8"/>
  <c r="S46" i="8" s="1"/>
  <c r="O47" i="8"/>
  <c r="S47" i="8" s="1"/>
  <c r="O48" i="8"/>
  <c r="S48" i="8" s="1"/>
  <c r="O49" i="8"/>
  <c r="S49" i="8" s="1"/>
  <c r="S42" i="8"/>
  <c r="S43" i="8"/>
  <c r="S32" i="8"/>
  <c r="S34" i="8"/>
  <c r="S35" i="8"/>
  <c r="O31" i="8"/>
  <c r="S31" i="8" s="1"/>
  <c r="O29" i="8"/>
  <c r="O27" i="8"/>
  <c r="O26" i="8"/>
  <c r="O24" i="8"/>
  <c r="O25" i="8"/>
  <c r="S215" i="8"/>
  <c r="S216" i="8"/>
  <c r="S217" i="8"/>
  <c r="S195" i="8"/>
  <c r="S193" i="8"/>
  <c r="S187" i="8"/>
  <c r="S102" i="8"/>
  <c r="S109" i="8"/>
  <c r="S66" i="8"/>
  <c r="S72" i="8"/>
  <c r="S73" i="8"/>
  <c r="S74" i="8"/>
  <c r="S81" i="8"/>
  <c r="S62" i="8"/>
  <c r="S60" i="8"/>
  <c r="S29" i="8"/>
  <c r="S27" i="8"/>
  <c r="S26" i="8"/>
  <c r="S25" i="8"/>
  <c r="S24" i="8"/>
  <c r="Q24" i="8"/>
  <c r="R24" i="8"/>
  <c r="O248" i="8"/>
  <c r="S248" i="8" s="1"/>
  <c r="O249" i="8"/>
  <c r="S249" i="8" s="1"/>
  <c r="O250" i="8"/>
  <c r="S250" i="8" s="1"/>
  <c r="O226" i="8"/>
  <c r="S226" i="8" s="1"/>
  <c r="O215" i="8"/>
  <c r="O216" i="8"/>
  <c r="O217" i="8"/>
  <c r="O195" i="8"/>
  <c r="O193" i="8"/>
  <c r="O182" i="8"/>
  <c r="S182" i="8" s="1"/>
  <c r="O183" i="8"/>
  <c r="S183" i="8" s="1"/>
  <c r="O184" i="8"/>
  <c r="S184" i="8" s="1"/>
  <c r="O162" i="8"/>
  <c r="S162" i="8" s="1"/>
  <c r="O23" i="2"/>
  <c r="R253" i="8"/>
  <c r="R248" i="8"/>
  <c r="R249" i="8"/>
  <c r="R250" i="8"/>
  <c r="R226" i="8"/>
  <c r="R220" i="8"/>
  <c r="R215" i="8"/>
  <c r="R216" i="8"/>
  <c r="R217" i="8"/>
  <c r="R195" i="8"/>
  <c r="R193" i="8"/>
  <c r="R187" i="8"/>
  <c r="R182" i="8"/>
  <c r="R183" i="8"/>
  <c r="R184" i="8"/>
  <c r="R162" i="8"/>
  <c r="R154" i="8"/>
  <c r="R147" i="8"/>
  <c r="R148" i="8"/>
  <c r="R149" i="8"/>
  <c r="R150" i="8"/>
  <c r="R151" i="8"/>
  <c r="R146" i="8"/>
  <c r="Q122" i="8"/>
  <c r="Q120" i="8"/>
  <c r="Q119" i="8"/>
  <c r="R119" i="8" s="1"/>
  <c r="R122" i="8"/>
  <c r="R120" i="8"/>
  <c r="R95" i="8"/>
  <c r="R96" i="8"/>
  <c r="R97" i="8"/>
  <c r="R98" i="8"/>
  <c r="R99" i="8"/>
  <c r="R100" i="8"/>
  <c r="R101" i="8"/>
  <c r="R102" i="8"/>
  <c r="R103" i="8"/>
  <c r="R104" i="8"/>
  <c r="R105" i="8"/>
  <c r="R106" i="8"/>
  <c r="R107" i="8"/>
  <c r="R108" i="8"/>
  <c r="R109" i="8"/>
  <c r="R110" i="8"/>
  <c r="R111" i="8"/>
  <c r="R112" i="8"/>
  <c r="R113" i="8"/>
  <c r="R114" i="8"/>
  <c r="R115" i="8"/>
  <c r="R91" i="8"/>
  <c r="R92" i="8"/>
  <c r="R93" i="8"/>
  <c r="R89" i="8"/>
  <c r="R86" i="8"/>
  <c r="R87" i="8"/>
  <c r="R66" i="8"/>
  <c r="R67" i="8"/>
  <c r="R68" i="8"/>
  <c r="R69" i="8"/>
  <c r="R70" i="8"/>
  <c r="R71" i="8"/>
  <c r="R72" i="8"/>
  <c r="R73" i="8"/>
  <c r="R74" i="8"/>
  <c r="R75" i="8"/>
  <c r="R76" i="8"/>
  <c r="R77" i="8"/>
  <c r="R78" i="8"/>
  <c r="R79" i="8"/>
  <c r="R80" i="8"/>
  <c r="R81" i="8"/>
  <c r="R82" i="8"/>
  <c r="R62" i="8"/>
  <c r="R58" i="8"/>
  <c r="R59" i="8"/>
  <c r="R60" i="8"/>
  <c r="R56" i="8"/>
  <c r="R53" i="8"/>
  <c r="R54" i="8"/>
  <c r="R31" i="8"/>
  <c r="R32" i="8"/>
  <c r="R33" i="8"/>
  <c r="R34" i="8"/>
  <c r="R35" i="8"/>
  <c r="R36" i="8"/>
  <c r="R37" i="8"/>
  <c r="R38" i="8"/>
  <c r="R39" i="8"/>
  <c r="R40" i="8"/>
  <c r="R41" i="8"/>
  <c r="R42" i="8"/>
  <c r="R43" i="8"/>
  <c r="R44" i="8"/>
  <c r="R45" i="8"/>
  <c r="R46" i="8"/>
  <c r="R47" i="8"/>
  <c r="R48" i="8"/>
  <c r="R49" i="8"/>
  <c r="R29" i="8"/>
  <c r="R25" i="8"/>
  <c r="R26" i="8"/>
  <c r="R27" i="8"/>
  <c r="R23" i="8"/>
  <c r="R20" i="8"/>
  <c r="R21" i="8"/>
  <c r="R10" i="8"/>
  <c r="R11" i="8"/>
  <c r="R12" i="8"/>
  <c r="R13" i="8"/>
  <c r="R9" i="8"/>
  <c r="Q253" i="8"/>
  <c r="Q248" i="8"/>
  <c r="Q249" i="8"/>
  <c r="Q250" i="8"/>
  <c r="Q226" i="8"/>
  <c r="Q220" i="8"/>
  <c r="Q216" i="8"/>
  <c r="Q217" i="8"/>
  <c r="Q215" i="8"/>
  <c r="Q195" i="8"/>
  <c r="Q193" i="8"/>
  <c r="Q187" i="8"/>
  <c r="Q182" i="8"/>
  <c r="Q183" i="8"/>
  <c r="Q184" i="8"/>
  <c r="Q162" i="8"/>
  <c r="Q154" i="8"/>
  <c r="Q147" i="8"/>
  <c r="Q148" i="8"/>
  <c r="Q149" i="8"/>
  <c r="Q150" i="8"/>
  <c r="Q151" i="8"/>
  <c r="Q146" i="8"/>
  <c r="Q95" i="8"/>
  <c r="Q96" i="8"/>
  <c r="Q97" i="8"/>
  <c r="Q98" i="8"/>
  <c r="Q99" i="8"/>
  <c r="Q100" i="8"/>
  <c r="Q101" i="8"/>
  <c r="Q102" i="8"/>
  <c r="Q103" i="8"/>
  <c r="Q104" i="8"/>
  <c r="Q105" i="8"/>
  <c r="Q106" i="8"/>
  <c r="Q107" i="8"/>
  <c r="Q108" i="8"/>
  <c r="Q109" i="8"/>
  <c r="Q110" i="8"/>
  <c r="Q111" i="8"/>
  <c r="Q112" i="8"/>
  <c r="Q113" i="8"/>
  <c r="Q114" i="8"/>
  <c r="Q115" i="8"/>
  <c r="Q91" i="8"/>
  <c r="Q92" i="8"/>
  <c r="Q93" i="8"/>
  <c r="Q89" i="8"/>
  <c r="Q86" i="8"/>
  <c r="Q87" i="8"/>
  <c r="Q64" i="8"/>
  <c r="Q65" i="8"/>
  <c r="Q66" i="8"/>
  <c r="Q67" i="8"/>
  <c r="Q68" i="8"/>
  <c r="Q69" i="8"/>
  <c r="Q70" i="8"/>
  <c r="Q71" i="8"/>
  <c r="Q72" i="8"/>
  <c r="Q73" i="8"/>
  <c r="Q74" i="8"/>
  <c r="Q75" i="8"/>
  <c r="Q76" i="8"/>
  <c r="Q77" i="8"/>
  <c r="Q78" i="8"/>
  <c r="Q79" i="8"/>
  <c r="Q80" i="8"/>
  <c r="Q81" i="8"/>
  <c r="Q82" i="8"/>
  <c r="Q62" i="8"/>
  <c r="Q58" i="8"/>
  <c r="Q59" i="8"/>
  <c r="Q60" i="8"/>
  <c r="Q56" i="8"/>
  <c r="Q53" i="8"/>
  <c r="Q54" i="8"/>
  <c r="Q31" i="8"/>
  <c r="Q32" i="8"/>
  <c r="Q33" i="8"/>
  <c r="Q34" i="8"/>
  <c r="Q35" i="8"/>
  <c r="Q36" i="8"/>
  <c r="Q37" i="8"/>
  <c r="Q38" i="8"/>
  <c r="Q39" i="8"/>
  <c r="Q40" i="8"/>
  <c r="Q41" i="8"/>
  <c r="Q42" i="8"/>
  <c r="Q43" i="8"/>
  <c r="Q44" i="8"/>
  <c r="Q45" i="8"/>
  <c r="Q46" i="8"/>
  <c r="Q47" i="8"/>
  <c r="Q48" i="8"/>
  <c r="Q49" i="8"/>
  <c r="Q29" i="8"/>
  <c r="Q25" i="8"/>
  <c r="Q26" i="8"/>
  <c r="Q27" i="8"/>
  <c r="Q23" i="8"/>
  <c r="Q20" i="8"/>
  <c r="Q21" i="8"/>
  <c r="Q10" i="8"/>
  <c r="Q11" i="8"/>
  <c r="Q12" i="8"/>
  <c r="Q13" i="8"/>
  <c r="Q9" i="8"/>
  <c r="Q198" i="2"/>
  <c r="R200" i="2"/>
  <c r="S290" i="2"/>
  <c r="O118" i="2"/>
  <c r="Q118" i="2"/>
  <c r="R118" i="2" s="1"/>
  <c r="S118" i="2" s="1"/>
  <c r="S316" i="2"/>
  <c r="S251" i="2"/>
  <c r="S232" i="2"/>
  <c r="S218" i="2"/>
  <c r="S203" i="2"/>
  <c r="S202" i="2"/>
  <c r="S201" i="2"/>
  <c r="S198" i="2"/>
  <c r="S155" i="2"/>
  <c r="S135" i="2"/>
  <c r="S134" i="2"/>
  <c r="S132" i="2"/>
  <c r="S125" i="2"/>
  <c r="S120" i="2"/>
  <c r="S119" i="2"/>
  <c r="S111" i="2"/>
  <c r="S110" i="2"/>
  <c r="S109" i="2"/>
  <c r="S108" i="2"/>
  <c r="S107" i="2"/>
  <c r="S106" i="2"/>
  <c r="S105" i="2"/>
  <c r="S104" i="2"/>
  <c r="S103" i="2"/>
  <c r="S101" i="2"/>
  <c r="S98" i="2"/>
  <c r="S90" i="2"/>
  <c r="S87" i="2"/>
  <c r="S80" i="2"/>
  <c r="S79" i="2"/>
  <c r="S78" i="2"/>
  <c r="S76" i="2"/>
  <c r="S75" i="2"/>
  <c r="S74" i="2"/>
  <c r="S73" i="2"/>
  <c r="S72" i="2"/>
  <c r="S71" i="2"/>
  <c r="S58" i="2"/>
  <c r="S57" i="2"/>
  <c r="S48" i="2"/>
  <c r="S47" i="2"/>
  <c r="S46" i="2"/>
  <c r="S45" i="2"/>
  <c r="S43" i="2"/>
  <c r="S42" i="2"/>
  <c r="S41" i="2"/>
  <c r="S40" i="2"/>
  <c r="S39" i="2"/>
  <c r="S37" i="2"/>
  <c r="S36" i="2"/>
  <c r="S24" i="2"/>
  <c r="S28" i="2"/>
  <c r="O318" i="2"/>
  <c r="S318" i="2" s="1"/>
  <c r="O317" i="2"/>
  <c r="S317" i="2" s="1"/>
  <c r="O316" i="2"/>
  <c r="O290" i="2"/>
  <c r="O282" i="2"/>
  <c r="S282" i="2" s="1"/>
  <c r="O281" i="2"/>
  <c r="S281" i="2" s="1"/>
  <c r="O280" i="2"/>
  <c r="S280" i="2" s="1"/>
  <c r="O259" i="2"/>
  <c r="S259" i="2" s="1"/>
  <c r="O251" i="2"/>
  <c r="O250" i="2"/>
  <c r="S250" i="2" s="1"/>
  <c r="O249" i="2"/>
  <c r="S249" i="2" s="1"/>
  <c r="O245" i="2"/>
  <c r="S245" i="2" s="1"/>
  <c r="O238" i="2"/>
  <c r="S238" i="2" s="1"/>
  <c r="O237" i="2"/>
  <c r="S237" i="2" s="1"/>
  <c r="O232" i="2"/>
  <c r="O231" i="2"/>
  <c r="S231" i="2" s="1"/>
  <c r="O230" i="2"/>
  <c r="S230" i="2" s="1"/>
  <c r="O219" i="2"/>
  <c r="S219" i="2" s="1"/>
  <c r="O218" i="2"/>
  <c r="O217" i="2"/>
  <c r="S217" i="2" s="1"/>
  <c r="O203" i="2"/>
  <c r="O202" i="2"/>
  <c r="O201" i="2"/>
  <c r="O200" i="2"/>
  <c r="S200" i="2" s="1"/>
  <c r="O198" i="2"/>
  <c r="O102" i="2"/>
  <c r="S102" i="2" s="1"/>
  <c r="O154" i="2"/>
  <c r="O155" i="2"/>
  <c r="O156" i="2"/>
  <c r="S156" i="2" s="1"/>
  <c r="O157" i="2"/>
  <c r="S157" i="2" s="1"/>
  <c r="O123" i="2"/>
  <c r="S123" i="2" s="1"/>
  <c r="O124" i="2"/>
  <c r="S124" i="2" s="1"/>
  <c r="O125" i="2"/>
  <c r="O126" i="2"/>
  <c r="S126" i="2" s="1"/>
  <c r="O127" i="2"/>
  <c r="S127" i="2" s="1"/>
  <c r="O128" i="2"/>
  <c r="S128" i="2" s="1"/>
  <c r="O129" i="2"/>
  <c r="S129" i="2" s="1"/>
  <c r="O130" i="2"/>
  <c r="S130" i="2" s="1"/>
  <c r="O131" i="2"/>
  <c r="S131" i="2" s="1"/>
  <c r="O132" i="2"/>
  <c r="O133" i="2"/>
  <c r="S133" i="2" s="1"/>
  <c r="O134" i="2"/>
  <c r="O135" i="2"/>
  <c r="O136" i="2"/>
  <c r="S136" i="2" s="1"/>
  <c r="O137" i="2"/>
  <c r="S137" i="2" s="1"/>
  <c r="O138" i="2"/>
  <c r="S138" i="2" s="1"/>
  <c r="O139" i="2"/>
  <c r="S139" i="2" s="1"/>
  <c r="O140" i="2"/>
  <c r="S140" i="2" s="1"/>
  <c r="O141" i="2"/>
  <c r="S141" i="2" s="1"/>
  <c r="O142" i="2"/>
  <c r="S142" i="2" s="1"/>
  <c r="O143" i="2"/>
  <c r="S143" i="2" s="1"/>
  <c r="O119" i="2"/>
  <c r="O120" i="2"/>
  <c r="O121" i="2"/>
  <c r="S121" i="2" s="1"/>
  <c r="O92" i="2"/>
  <c r="S92" i="2" s="1"/>
  <c r="O93" i="2"/>
  <c r="S93" i="2" s="1"/>
  <c r="O94" i="2"/>
  <c r="S94" i="2" s="1"/>
  <c r="O95" i="2"/>
  <c r="S95" i="2" s="1"/>
  <c r="O96" i="2"/>
  <c r="S96" i="2" s="1"/>
  <c r="O97" i="2"/>
  <c r="S97" i="2" s="1"/>
  <c r="O98" i="2"/>
  <c r="O99" i="2"/>
  <c r="S99" i="2" s="1"/>
  <c r="O100" i="2"/>
  <c r="S100" i="2" s="1"/>
  <c r="O101" i="2"/>
  <c r="O103" i="2"/>
  <c r="O104" i="2"/>
  <c r="O105" i="2"/>
  <c r="O106" i="2"/>
  <c r="O107" i="2"/>
  <c r="O108" i="2"/>
  <c r="O109" i="2"/>
  <c r="O110" i="2"/>
  <c r="O111" i="2"/>
  <c r="O87" i="2"/>
  <c r="O88" i="2"/>
  <c r="S88" i="2" s="1"/>
  <c r="O89" i="2"/>
  <c r="S89" i="2" s="1"/>
  <c r="O90" i="2"/>
  <c r="R335" i="2"/>
  <c r="R333" i="2"/>
  <c r="R328" i="2"/>
  <c r="R321" i="2"/>
  <c r="R318" i="2"/>
  <c r="R317" i="2"/>
  <c r="R316" i="2"/>
  <c r="R290" i="2"/>
  <c r="R285" i="2"/>
  <c r="R282" i="2"/>
  <c r="R281" i="2"/>
  <c r="R280" i="2"/>
  <c r="R259" i="2"/>
  <c r="R254" i="2"/>
  <c r="R251" i="2"/>
  <c r="R250" i="2"/>
  <c r="R249" i="2"/>
  <c r="R245" i="2"/>
  <c r="R238" i="2"/>
  <c r="R237" i="2"/>
  <c r="R232" i="2"/>
  <c r="R231" i="2"/>
  <c r="R230" i="2"/>
  <c r="R222" i="2"/>
  <c r="R219" i="2"/>
  <c r="R218" i="2"/>
  <c r="R217" i="2"/>
  <c r="R203" i="2"/>
  <c r="R202" i="2"/>
  <c r="R201" i="2"/>
  <c r="R198" i="2"/>
  <c r="R190" i="2"/>
  <c r="R183" i="2"/>
  <c r="R184" i="2"/>
  <c r="R185" i="2"/>
  <c r="R186" i="2"/>
  <c r="R187" i="2"/>
  <c r="R182" i="2"/>
  <c r="O78" i="2"/>
  <c r="O79" i="2"/>
  <c r="O80" i="2"/>
  <c r="O71" i="2"/>
  <c r="O72" i="2"/>
  <c r="O73" i="2"/>
  <c r="O74" i="2"/>
  <c r="O75" i="2"/>
  <c r="O76" i="2"/>
  <c r="O65" i="2"/>
  <c r="S65" i="2" s="1"/>
  <c r="O66" i="2"/>
  <c r="S66" i="2" s="1"/>
  <c r="O67" i="2"/>
  <c r="S67" i="2" s="1"/>
  <c r="O68" i="2"/>
  <c r="S68" i="2" s="1"/>
  <c r="O55" i="2"/>
  <c r="S55" i="2" s="1"/>
  <c r="O56" i="2"/>
  <c r="S56" i="2" s="1"/>
  <c r="O57" i="2"/>
  <c r="O58" i="2"/>
  <c r="O36" i="2"/>
  <c r="O37" i="2"/>
  <c r="O38" i="2"/>
  <c r="S38" i="2" s="1"/>
  <c r="O39" i="2"/>
  <c r="O40" i="2"/>
  <c r="O41" i="2"/>
  <c r="O42" i="2"/>
  <c r="O43" i="2"/>
  <c r="O44" i="2"/>
  <c r="S44" i="2" s="1"/>
  <c r="O45" i="2"/>
  <c r="O46" i="2"/>
  <c r="O47" i="2"/>
  <c r="O48" i="2"/>
  <c r="O24" i="2"/>
  <c r="O25" i="2"/>
  <c r="S25" i="2" s="1"/>
  <c r="O26" i="2"/>
  <c r="S26" i="2" s="1"/>
  <c r="O27" i="2"/>
  <c r="S27" i="2" s="1"/>
  <c r="O28" i="2"/>
  <c r="O29" i="2"/>
  <c r="S29" i="2" s="1"/>
  <c r="R166" i="2"/>
  <c r="S23" i="2"/>
  <c r="R164" i="2"/>
  <c r="R159" i="2"/>
  <c r="R158" i="2"/>
  <c r="R157" i="2"/>
  <c r="R156" i="2"/>
  <c r="R155" i="2"/>
  <c r="R154" i="2"/>
  <c r="R152" i="2"/>
  <c r="R151" i="2"/>
  <c r="R143" i="2"/>
  <c r="R142" i="2"/>
  <c r="R141" i="2"/>
  <c r="R140" i="2"/>
  <c r="R139" i="2"/>
  <c r="R138" i="2"/>
  <c r="R137" i="2"/>
  <c r="R136" i="2"/>
  <c r="R135" i="2"/>
  <c r="R134" i="2"/>
  <c r="R133" i="2"/>
  <c r="R132" i="2"/>
  <c r="R131" i="2"/>
  <c r="R130" i="2"/>
  <c r="R129" i="2"/>
  <c r="R128" i="2"/>
  <c r="R127" i="2"/>
  <c r="R126" i="2"/>
  <c r="R125" i="2"/>
  <c r="R124" i="2"/>
  <c r="R123" i="2"/>
  <c r="R121" i="2"/>
  <c r="R120" i="2"/>
  <c r="R119" i="2"/>
  <c r="R116" i="2"/>
  <c r="R115" i="2"/>
  <c r="R111" i="2"/>
  <c r="R110" i="2"/>
  <c r="R109" i="2"/>
  <c r="R108" i="2"/>
  <c r="R107" i="2"/>
  <c r="R106" i="2"/>
  <c r="R105" i="2"/>
  <c r="R104" i="2"/>
  <c r="R103" i="2"/>
  <c r="R102" i="2"/>
  <c r="R101" i="2"/>
  <c r="R100" i="2"/>
  <c r="R99" i="2"/>
  <c r="R98" i="2"/>
  <c r="R97" i="2"/>
  <c r="R96" i="2"/>
  <c r="R95" i="2"/>
  <c r="R94" i="2"/>
  <c r="R93" i="2"/>
  <c r="R92" i="2"/>
  <c r="R90" i="2"/>
  <c r="R89" i="2"/>
  <c r="R88" i="2"/>
  <c r="R87" i="2"/>
  <c r="R85" i="2"/>
  <c r="R84" i="2"/>
  <c r="R80" i="2"/>
  <c r="R79" i="2"/>
  <c r="R78" i="2"/>
  <c r="R76" i="2"/>
  <c r="R75" i="2"/>
  <c r="R74" i="2"/>
  <c r="R73" i="2"/>
  <c r="R72" i="2"/>
  <c r="R71" i="2"/>
  <c r="R68" i="2"/>
  <c r="R67" i="2"/>
  <c r="R66" i="2"/>
  <c r="R65" i="2"/>
  <c r="R58" i="2"/>
  <c r="R57" i="2"/>
  <c r="R56" i="2"/>
  <c r="R55" i="2"/>
  <c r="R53" i="2"/>
  <c r="R52" i="2"/>
  <c r="R48" i="2"/>
  <c r="R47" i="2"/>
  <c r="R46" i="2"/>
  <c r="R45" i="2"/>
  <c r="R44" i="2"/>
  <c r="R43" i="2"/>
  <c r="R42" i="2"/>
  <c r="R41" i="2"/>
  <c r="R40" i="2"/>
  <c r="R39" i="2"/>
  <c r="R38" i="2"/>
  <c r="R37" i="2"/>
  <c r="R36" i="2"/>
  <c r="R29" i="2"/>
  <c r="R28" i="2"/>
  <c r="R27" i="2"/>
  <c r="R26" i="2"/>
  <c r="R25" i="2"/>
  <c r="R24" i="2"/>
  <c r="R23" i="2"/>
  <c r="R21" i="2"/>
  <c r="R20" i="2"/>
  <c r="R10" i="2"/>
  <c r="R11" i="2"/>
  <c r="R12" i="2"/>
  <c r="R13" i="2"/>
  <c r="R9" i="2"/>
  <c r="Q335" i="2"/>
  <c r="Q333" i="2"/>
  <c r="Q328" i="2"/>
  <c r="Q321" i="2"/>
  <c r="Q318" i="2"/>
  <c r="Q317" i="2"/>
  <c r="Q316" i="2"/>
  <c r="Q290" i="2"/>
  <c r="Q285" i="2"/>
  <c r="Q282" i="2"/>
  <c r="Q281" i="2"/>
  <c r="Q280" i="2"/>
  <c r="Q259" i="2"/>
  <c r="Q254" i="2"/>
  <c r="Q251" i="2"/>
  <c r="Q250" i="2"/>
  <c r="Q249" i="2"/>
  <c r="Q245" i="2"/>
  <c r="Q238" i="2"/>
  <c r="Q237" i="2"/>
  <c r="Q232" i="2"/>
  <c r="Q231" i="2"/>
  <c r="Q230" i="2"/>
  <c r="Q222" i="2"/>
  <c r="Q219" i="2"/>
  <c r="Q218" i="2"/>
  <c r="Q217" i="2"/>
  <c r="Q203" i="2"/>
  <c r="Q202" i="2"/>
  <c r="Q201" i="2"/>
  <c r="Q200" i="2"/>
  <c r="Q190" i="2"/>
  <c r="Q187" i="2"/>
  <c r="Q186" i="2"/>
  <c r="Q185" i="2"/>
  <c r="Q184" i="2"/>
  <c r="Q183" i="2"/>
  <c r="Q182" i="2"/>
  <c r="Q166" i="2"/>
  <c r="Q164" i="2"/>
  <c r="Q159" i="2"/>
  <c r="Q158" i="2"/>
  <c r="Q157" i="2"/>
  <c r="Q156" i="2"/>
  <c r="Q155" i="2"/>
  <c r="Q154" i="2"/>
  <c r="Q152" i="2"/>
  <c r="Q151" i="2"/>
  <c r="Q143" i="2"/>
  <c r="Q142" i="2"/>
  <c r="Q141" i="2"/>
  <c r="Q140" i="2"/>
  <c r="Q139" i="2"/>
  <c r="Q138" i="2"/>
  <c r="Q137" i="2"/>
  <c r="Q136" i="2"/>
  <c r="Q135" i="2"/>
  <c r="Q134" i="2"/>
  <c r="Q133" i="2"/>
  <c r="Q132" i="2"/>
  <c r="Q131" i="2"/>
  <c r="Q130" i="2"/>
  <c r="Q129" i="2"/>
  <c r="Q128" i="2"/>
  <c r="Q127" i="2"/>
  <c r="Q126" i="2"/>
  <c r="Q125" i="2"/>
  <c r="Q124" i="2"/>
  <c r="Q123" i="2"/>
  <c r="Q121" i="2"/>
  <c r="Q120" i="2"/>
  <c r="Q119" i="2"/>
  <c r="Q116" i="2"/>
  <c r="Q115" i="2"/>
  <c r="Q111" i="2"/>
  <c r="Q110" i="2"/>
  <c r="Q109" i="2"/>
  <c r="Q108" i="2"/>
  <c r="Q107" i="2"/>
  <c r="Q106" i="2"/>
  <c r="Q105" i="2"/>
  <c r="Q104" i="2"/>
  <c r="Q103" i="2"/>
  <c r="Q102" i="2"/>
  <c r="Q101" i="2"/>
  <c r="Q100" i="2"/>
  <c r="Q99" i="2"/>
  <c r="Q98" i="2"/>
  <c r="Q97" i="2"/>
  <c r="Q96" i="2"/>
  <c r="Q95" i="2"/>
  <c r="Q94" i="2"/>
  <c r="Q93" i="2"/>
  <c r="Q92" i="2"/>
  <c r="Q90" i="2"/>
  <c r="Q89" i="2"/>
  <c r="Q88" i="2"/>
  <c r="Q87" i="2"/>
  <c r="Q85" i="2"/>
  <c r="Q84" i="2"/>
  <c r="Q80" i="2"/>
  <c r="Q79" i="2"/>
  <c r="Q78" i="2"/>
  <c r="Q76" i="2"/>
  <c r="Q75" i="2"/>
  <c r="Q74" i="2"/>
  <c r="Q73" i="2"/>
  <c r="Q72" i="2"/>
  <c r="Q71" i="2"/>
  <c r="Q68" i="2"/>
  <c r="Q67" i="2"/>
  <c r="Q66" i="2"/>
  <c r="Q65" i="2"/>
  <c r="Q58" i="2"/>
  <c r="Q57" i="2"/>
  <c r="Q56" i="2"/>
  <c r="Q55" i="2"/>
  <c r="Q53" i="2"/>
  <c r="Q52" i="2"/>
  <c r="Q48" i="2"/>
  <c r="Q47" i="2"/>
  <c r="Q46" i="2"/>
  <c r="Q45" i="2"/>
  <c r="Q44" i="2"/>
  <c r="Q43" i="2"/>
  <c r="Q42" i="2"/>
  <c r="Q41" i="2"/>
  <c r="Q40" i="2"/>
  <c r="Q39" i="2"/>
  <c r="Q38" i="2"/>
  <c r="Q37" i="2"/>
  <c r="Q36" i="2"/>
  <c r="Q29" i="2"/>
  <c r="Q28" i="2"/>
  <c r="Q27" i="2"/>
  <c r="Q26" i="2"/>
  <c r="Q25" i="2"/>
  <c r="Q24" i="2"/>
  <c r="Q23" i="2"/>
  <c r="Q21" i="2"/>
  <c r="Q20" i="2"/>
  <c r="Q10" i="2"/>
  <c r="Q11" i="2"/>
  <c r="Q12" i="2"/>
  <c r="Q13" i="2"/>
  <c r="Q9" i="2"/>
</calcChain>
</file>

<file path=xl/sharedStrings.xml><?xml version="1.0" encoding="utf-8"?>
<sst xmlns="http://schemas.openxmlformats.org/spreadsheetml/2006/main" count="2889" uniqueCount="422">
  <si>
    <t>This preliminary data is for internal use only.</t>
  </si>
  <si>
    <t>Sheets</t>
  </si>
  <si>
    <t xml:space="preserve">There are and will be multiple "Raw Data" sheets. There is one for each day that the instrument was run. For example, the 08-30-2023 tab contains the data for the 5 min, 2 hour, 6 hour, and 24 hour extractions. </t>
  </si>
  <si>
    <t>The "Data tables (by time)" sheet contains information on the samples (how many beads, pre-hydration mass, etc), as well as extraction data by time aliquot (all samples at 5 min, all samples at 2 hours, etc)</t>
  </si>
  <si>
    <t>The "Summary" sheet shows the extraction data over time organized by trial. It contains the same information as the "Data tables (by time)", but makes it easier to track the data for individual trials over time.</t>
  </si>
  <si>
    <t>Notes on extraction solutions</t>
  </si>
  <si>
    <r>
      <t xml:space="preserve">Beads are extracted in a saliva solution for 5 minutes, a stomach acid solution for 2 hours, and a small intestine fluid for 7 days with aliquots taken at 6 hours, 24 hours, 48 hours, etc. Therefore, the results from 6, to 24, to 48 hours, etc. are NOT additive because the beads are in the same solution. For example, if 50 µg of acrylamide is present at 24 hours, and 60 µg at 48 hours, it does NOT mean that 110 µg were released over 48 hours. 50 µg were present when the aliquot was taken at 24 hours and 60 µg were present when the aliquot was taken </t>
    </r>
    <r>
      <rPr>
        <b/>
        <sz val="11"/>
        <color theme="1"/>
        <rFont val="Calibri"/>
        <family val="2"/>
        <scheme val="minor"/>
      </rPr>
      <t>from the same solution</t>
    </r>
    <r>
      <rPr>
        <sz val="11"/>
        <color theme="1"/>
        <rFont val="Calibri"/>
        <family val="2"/>
        <scheme val="minor"/>
      </rPr>
      <t xml:space="preserve"> at 48 hours (although the volume of the solution may have changed due to bead growth). The data from 5 minutes, to 2 hours, to 6 hours IS additive as they are all separate extractions in different solutions.</t>
    </r>
  </si>
  <si>
    <t>Sample Number</t>
  </si>
  <si>
    <t>Trial Name</t>
  </si>
  <si>
    <t xml:space="preserve">Time aliquot taken </t>
  </si>
  <si>
    <t>Calculated Undiluted Acrylamide Concentration in Extraction Solution  (µg/L)</t>
  </si>
  <si>
    <t>Acrylamide Extracted from Sample at Time of Aliquot (µg)</t>
  </si>
  <si>
    <t>Comments</t>
  </si>
  <si>
    <t>Sample 1</t>
  </si>
  <si>
    <t>S1</t>
  </si>
  <si>
    <t>after 5 min in simulated saliva</t>
  </si>
  <si>
    <t>after about 2 hours in simulated stomach acid</t>
  </si>
  <si>
    <t>Of any one time interval, the most acrylamide (mass) was extracted during the 2 hours in stomach acid</t>
  </si>
  <si>
    <t>after about 6 hours in simulated small intestine fluid</t>
  </si>
  <si>
    <t>&lt;1 ppb (lowest standard)</t>
  </si>
  <si>
    <t>NA</t>
  </si>
  <si>
    <t>after about 24 hours in simulated small intestine fluid</t>
  </si>
  <si>
    <t>Between 6 hours and 21 hours, shaking dropped to 0 RPM and the heater turned off. At 21 hours, temperature was 30 °C. Between 31 hours and 45 hours, shaking dropped to 0 RPM and the heater turned off. At 45 hours, temperature was 24 °C</t>
  </si>
  <si>
    <t>after about 48 hours in simulated small intestine fluid</t>
  </si>
  <si>
    <t>after about 72 hours in simulated small intestine fluid</t>
  </si>
  <si>
    <t>after about 165.5 hours in simulated small intestine fluid</t>
  </si>
  <si>
    <t>S2</t>
  </si>
  <si>
    <t>Of any one time interval, the most acrylamide (mass) was extracted during the 5 minutes in saliva</t>
  </si>
  <si>
    <t>S3</t>
  </si>
  <si>
    <t>after 5-6 min in simulated saliva</t>
  </si>
  <si>
    <t>L1</t>
  </si>
  <si>
    <t>L2</t>
  </si>
  <si>
    <t>L3</t>
  </si>
  <si>
    <t>after 6-7 min in simulated saliva</t>
  </si>
  <si>
    <t>Sample 2</t>
  </si>
  <si>
    <t>after 7-8 min in simulated saliva</t>
  </si>
  <si>
    <t>M1</t>
  </si>
  <si>
    <t>Of any one time interval, the most acrylamide (mass) was extracted during the 6 hours in small intestine fluid</t>
  </si>
  <si>
    <t>M2</t>
  </si>
  <si>
    <t>M3</t>
  </si>
  <si>
    <t>after 8-9 min in simulated saliva</t>
  </si>
  <si>
    <t>after 9-9.5 min in simulated saliva</t>
  </si>
  <si>
    <t>Between 6 and 24 hours, this bead created a seal in the digestion vessel. Around 5 mL of fluid was stuck in the bottom that could not be measured. This liquid was in contact with the bead, so it could affect both the concentration data and the mass extracted data. Between 6 hours and 21 hours, shaking dropped to 0 RPM and the heater turned off. At 21 hours, temperature was 30 °C. Between 31 hours and 45 hours, shaking dropped to 0 RPM and the heater turned off. At 45 hours, temperature was 24 °C</t>
  </si>
  <si>
    <t>Sample 3</t>
  </si>
  <si>
    <t>This liquid sample was lost, an aliquot was not able to be taken for the 6 hour time point. An additional 50 mL of small intestine fluid was added to the water bead at this point and the extraction was continued.</t>
  </si>
  <si>
    <t>after about 18 hours in simulated small intestine fluid</t>
  </si>
  <si>
    <t>Between 6 hours and 15 hours, shaking dropped to 0 RPM and the heater turned off. At 15 hours, temperature was 30 °C. Between 28 hours and 39 hours, shaking dropped to 0 RPM and the heater turned off. At 39 hours, temperature was 24 °C</t>
  </si>
  <si>
    <t>after about 42 hours in simulated small intestine fluid</t>
  </si>
  <si>
    <t>after about 66 hours in simulated small intestine fluid</t>
  </si>
  <si>
    <t>Sample 4</t>
  </si>
  <si>
    <t>F1</t>
  </si>
  <si>
    <t>F2</t>
  </si>
  <si>
    <t>Between 6 and 24 hours, this bead created a seal in the digestion vessel. Around 1 mL of fluid was stuck in the bottom that could not be measured. Between 6 hours and 21 hours, shaking dropped to 0 RPM and the heater turned off. At 21 hours, temperature was 30 °C. Between 31 hours and 45 hours, shaking dropped to 0 RPM and the heater turned off. At 45 hours, temperature was 24 °C</t>
  </si>
  <si>
    <t>F3</t>
  </si>
  <si>
    <t>Method Blanks</t>
  </si>
  <si>
    <t>ECM</t>
  </si>
  <si>
    <t>LCB</t>
  </si>
  <si>
    <t>Pre-hydration data</t>
  </si>
  <si>
    <t>Sample Name</t>
  </si>
  <si>
    <t>Bead Type</t>
  </si>
  <si>
    <t>Bead Color</t>
  </si>
  <si>
    <t>Number of Beads</t>
  </si>
  <si>
    <t>Mass of Pre-Hydrated Beads (g)</t>
  </si>
  <si>
    <t>Method blank</t>
  </si>
  <si>
    <t>Small</t>
  </si>
  <si>
    <t>Assorted</t>
  </si>
  <si>
    <t>Large, hard</t>
  </si>
  <si>
    <t>Orange</t>
  </si>
  <si>
    <t>Green</t>
  </si>
  <si>
    <t>Blue</t>
  </si>
  <si>
    <t>Medium</t>
  </si>
  <si>
    <t>Yellow</t>
  </si>
  <si>
    <t>Large, soft</t>
  </si>
  <si>
    <t>Red</t>
  </si>
  <si>
    <t>5 min data</t>
  </si>
  <si>
    <t>Volume Remaining at Time of Aliquot (mL)</t>
  </si>
  <si>
    <t>Curve Used (high or low)</t>
  </si>
  <si>
    <t>low</t>
  </si>
  <si>
    <t>high</t>
  </si>
  <si>
    <t>2 Hour Data</t>
  </si>
  <si>
    <t>6 Hour Data</t>
  </si>
  <si>
    <t>All samples- between 6 hours in small intestine fluid and 21 hours in small intestine fluid, shaking dropped to 0 RPM (from 30 RPM) and the heater turned off. At 21 hours, temperature had dropped to 30 °C</t>
  </si>
  <si>
    <t>24 Hour Data</t>
  </si>
  <si>
    <t xml:space="preserve">Between 6 and 24 hours, this bead created a seal in the digestion vessel. Around 5 mL of fluid was stuck in the bottom that could not be measured. This liquid was in contact with the bead, so it could affect both the concentration data and the mass extracted data. </t>
  </si>
  <si>
    <t>The liquid for the initial 6 hour extraction period in small intestine fluid was lost. An additional 50 mL of small intestine fluid was added to the water bead at the 6 hour point and the extraction was continued. This aliquot corresponds to 18 hours in small intestine fluid.</t>
  </si>
  <si>
    <t>Between 6 and 24 hours, this bead created a seal in the digestion vessel. Around 1 mL of fluid was stuck in the bottom that could not be measured. This liquid was not in contact with the bead, so should not affect extraction data</t>
  </si>
  <si>
    <t>48 Hour Data</t>
  </si>
  <si>
    <t>All samples- between 31 hours in small intestine fluid and 45 hours in small intestine fluid, shaking dropped to 0 RPM (from 30 RPM) and the heater turned off. At 45 hours, temperature had dropped to 24 °C</t>
  </si>
  <si>
    <t>The liquid for the initial 6 hour extraction period in small intestine fluid was lost. An additional 50 mL of small intestine fluid was added to the water bead at the 6 hour point and the extraction was continued. This aliquot corresponds to 42 hours in small intestine fluid.</t>
  </si>
  <si>
    <t>72 Hour Data</t>
  </si>
  <si>
    <t>The liquid for the initial 6 hour extraction period in small intestine fluid was lost. An additional 50 mL of small intestine fluid was added to the water bead at the 6 hour point and the extraction was continued. This aliquot corresponds to 66 hours in small intestine fluid.</t>
  </si>
  <si>
    <t>165.5 Hour Data</t>
  </si>
  <si>
    <t>The liquid for the initial 6 hour extraction period in small intestine fluid was lost. An additional 50 mL of small intestine fluid was added to the water bead at the 6 hour point and the extraction was continued. This aliquot corresponds to 162 hours in small intestine fluid.</t>
  </si>
  <si>
    <t xml:space="preserve">Quantify Compound Summary Report </t>
  </si>
  <si>
    <t>low curve used</t>
  </si>
  <si>
    <t>Printed Thu Aug 31 07:13:36 2023</t>
  </si>
  <si>
    <t>high curve used</t>
  </si>
  <si>
    <t>Compound 1:  Acrylamide</t>
  </si>
  <si>
    <t>#</t>
  </si>
  <si>
    <t>Name</t>
  </si>
  <si>
    <t>Type</t>
  </si>
  <si>
    <t>Std. Conc</t>
  </si>
  <si>
    <t>RT</t>
  </si>
  <si>
    <t>Area</t>
  </si>
  <si>
    <t>IS Area</t>
  </si>
  <si>
    <t>Response</t>
  </si>
  <si>
    <t>Primary Flags</t>
  </si>
  <si>
    <t>ppb</t>
  </si>
  <si>
    <t>%Dev</t>
  </si>
  <si>
    <t>Mass of Remaining Liquid in Sample (g)</t>
  </si>
  <si>
    <t>Density of Starting Extraction Solution (g/mL)</t>
  </si>
  <si>
    <t>Dilution Factor (1 if no dilution performed)</t>
  </si>
  <si>
    <t>Acrylamide Concentration in Extraction Solution (µg/L)</t>
  </si>
  <si>
    <t>0 ppb 08302023 1</t>
  </si>
  <si>
    <t>Blank</t>
  </si>
  <si>
    <t>bbI</t>
  </si>
  <si>
    <t xml:space="preserve">1 ppb 08302023 </t>
  </si>
  <si>
    <t>Standard</t>
  </si>
  <si>
    <t>bb</t>
  </si>
  <si>
    <t>10 ppb 08302023</t>
  </si>
  <si>
    <t>20 ppb 08302023</t>
  </si>
  <si>
    <t>50 ppb 08302023</t>
  </si>
  <si>
    <t>100 ppb 08302023</t>
  </si>
  <si>
    <t>200 ppb 08302023</t>
  </si>
  <si>
    <t>bbX</t>
  </si>
  <si>
    <t>300 ppb 08302023</t>
  </si>
  <si>
    <t>400 ppb 08302023</t>
  </si>
  <si>
    <t>500 ppb 08302023</t>
  </si>
  <si>
    <t>750 ppb 08302023</t>
  </si>
  <si>
    <t>1000 ppb 08302023</t>
  </si>
  <si>
    <t>0 ppb 08302023 2</t>
  </si>
  <si>
    <t>10 ppb 08302023 check</t>
  </si>
  <si>
    <t>QC</t>
  </si>
  <si>
    <t>500 ppb 08302023 check</t>
  </si>
  <si>
    <t>Method blank ECM 5 min</t>
  </si>
  <si>
    <t>Analyte</t>
  </si>
  <si>
    <t>MMI</t>
  </si>
  <si>
    <t>Sample 1 S1 5 min</t>
  </si>
  <si>
    <t>sample S2 5 min</t>
  </si>
  <si>
    <t>Sample 1 S3 5 min</t>
  </si>
  <si>
    <t>Sample 1 L1 5 min</t>
  </si>
  <si>
    <t>Sample 1 L2 5 min</t>
  </si>
  <si>
    <t>Sample 1 L3 5 min</t>
  </si>
  <si>
    <t>Sample 2 S1 5 min</t>
  </si>
  <si>
    <t>Sample 2 S2 5 min</t>
  </si>
  <si>
    <t>use the 1_40 dilution (on low curve)</t>
  </si>
  <si>
    <t>Sample 2 S3 5 min</t>
  </si>
  <si>
    <t>Sample 2 M1 5 min</t>
  </si>
  <si>
    <t>Sample 2 M2 5 min</t>
  </si>
  <si>
    <t>Sample 2 M3 5 min</t>
  </si>
  <si>
    <t>Sample 2 L1 5 min</t>
  </si>
  <si>
    <t>Sample 2 L2 5 min</t>
  </si>
  <si>
    <t>Sample 2 L3 5 min</t>
  </si>
  <si>
    <t>Method blank LCB 5 min</t>
  </si>
  <si>
    <t>MM-I</t>
  </si>
  <si>
    <t>Sample 3 M1 5 min</t>
  </si>
  <si>
    <t>Sample 3 M2 5 min</t>
  </si>
  <si>
    <t>Sample 3 M3 5 min</t>
  </si>
  <si>
    <t>Sample 3 L1 5 min</t>
  </si>
  <si>
    <t>Sample 3 L2 5 min</t>
  </si>
  <si>
    <t>Sample 3 L3 5 min</t>
  </si>
  <si>
    <t>Sample 4 M1 5 min</t>
  </si>
  <si>
    <t>Sample 4 M2 5 min</t>
  </si>
  <si>
    <t>Sample 4 M3 5 min</t>
  </si>
  <si>
    <t>Sample 4 F1 5 min_1_80_dilution</t>
  </si>
  <si>
    <t>use the 1_80 dilution (on high curve)</t>
  </si>
  <si>
    <t>Sample 4 F2 5 min_1_80_dilution</t>
  </si>
  <si>
    <t>Sample 4 F3 5 min_1_80_dilution</t>
  </si>
  <si>
    <t>0 ppb 08302023 3</t>
  </si>
  <si>
    <t>10 ppb 08302023 check 2</t>
  </si>
  <si>
    <t>500 ppb 08302023 check 2</t>
  </si>
  <si>
    <t>Method blank ECM 2 hours</t>
  </si>
  <si>
    <t>Sample 1 S1 2 hours</t>
  </si>
  <si>
    <t>MM</t>
  </si>
  <si>
    <t>Sample 1 S2 2 hours</t>
  </si>
  <si>
    <t>Sample 1 S3 2 hours</t>
  </si>
  <si>
    <t>Sample 1 L1 2 hours</t>
  </si>
  <si>
    <t>use the 1_40 dilution (on high curve)</t>
  </si>
  <si>
    <t>Sample 1 L2 2 hours</t>
  </si>
  <si>
    <t>Sample 1 L3 2 hours</t>
  </si>
  <si>
    <t>Sample 2 S1 2 hours</t>
  </si>
  <si>
    <t>Sample 2 S2 2 hours</t>
  </si>
  <si>
    <t>Sample 2 S3 2 hours</t>
  </si>
  <si>
    <t>Sample 2 M1 2 hours</t>
  </si>
  <si>
    <t>Sample 2 M2 2 hours</t>
  </si>
  <si>
    <t>Sample 2 M3 2 hours</t>
  </si>
  <si>
    <t>Sample 2 L1 2 hours</t>
  </si>
  <si>
    <t>Sample 2 L2 2 hours</t>
  </si>
  <si>
    <t>Sample 2 L3 2 hours</t>
  </si>
  <si>
    <t>Method blank LCB 2 hours</t>
  </si>
  <si>
    <t>Sample 3 M1 2 hours</t>
  </si>
  <si>
    <t>Sample 3 M2 2 hours</t>
  </si>
  <si>
    <t>Sample 3 M3 2 hours</t>
  </si>
  <si>
    <t>Sample 3 L1 2 hours</t>
  </si>
  <si>
    <t>Sample 3 L2 2 hours</t>
  </si>
  <si>
    <t>Sample 3 L3 2 hours</t>
  </si>
  <si>
    <t>Sample 4 M1 2 hours</t>
  </si>
  <si>
    <t>Sample 4 M2 2 hours</t>
  </si>
  <si>
    <t>Sample 4 M3 2 hours</t>
  </si>
  <si>
    <t>Sample 4 F1 2 hours_1_200_dilution</t>
  </si>
  <si>
    <t>use the 1_200 dilution (on high curve)</t>
  </si>
  <si>
    <t>Sample 4 F2 2 hours_1_200_dilution</t>
  </si>
  <si>
    <t>Sample 4 F3 2 hours_1_200_dilution</t>
  </si>
  <si>
    <t>0 ppb 08302023 4</t>
  </si>
  <si>
    <t>10 ppb 08302023 check 3</t>
  </si>
  <si>
    <t>500 ppb 08302023 check 3</t>
  </si>
  <si>
    <t>Method blank ECM 6 hours</t>
  </si>
  <si>
    <t>Sample 1 S1 6 hours</t>
  </si>
  <si>
    <t>Sample 1 S2 6 hours</t>
  </si>
  <si>
    <t>Sample 1 S3 6 hours</t>
  </si>
  <si>
    <t>Sample 1 L1 6 hours</t>
  </si>
  <si>
    <t>Sample 1 L2 6 hours</t>
  </si>
  <si>
    <t>Sample 1 L3 6 hours</t>
  </si>
  <si>
    <t>Sample 2 S1 6 hours</t>
  </si>
  <si>
    <t>Sample 2 S2 6 hours</t>
  </si>
  <si>
    <t>Sample 2 S3 6 hours</t>
  </si>
  <si>
    <t>Sample 2 M1 6 hours</t>
  </si>
  <si>
    <t>Sample 2 M2 6 hours</t>
  </si>
  <si>
    <t>Sample 2 M3 6 hours</t>
  </si>
  <si>
    <t>Sample 2 L1 6 hours</t>
  </si>
  <si>
    <t>Sample 2 L2 6 hours</t>
  </si>
  <si>
    <t>Sample 2 L3 6 hours</t>
  </si>
  <si>
    <t>Method blank LCB 6 hours</t>
  </si>
  <si>
    <t>Sample 3 M1 6 hours</t>
  </si>
  <si>
    <t>Sample 3 M2 6 hours</t>
  </si>
  <si>
    <t>Sample 3 M3 6 hours</t>
  </si>
  <si>
    <t>Sample 3 L2 6 hours</t>
  </si>
  <si>
    <t>Sample 3 L3 6 hours</t>
  </si>
  <si>
    <t>Sample 4 M1 6 hours</t>
  </si>
  <si>
    <t>Sample 4 M2 6 hours</t>
  </si>
  <si>
    <t>Sample 4 M3 6 hours</t>
  </si>
  <si>
    <t>Sample 4 F1 6 hours_1_40_dilution</t>
  </si>
  <si>
    <t>Sample 4 F2 6 hours_1_40_dilution</t>
  </si>
  <si>
    <t>Sample 4 F3 6 hours_1_40_dilution</t>
  </si>
  <si>
    <t>0 ppb 08302023 5</t>
  </si>
  <si>
    <t>10 ppb 08302023 check vial 2 1</t>
  </si>
  <si>
    <t>500 ppb 08302023 check vial 2 1</t>
  </si>
  <si>
    <t>Method blank ECM 24 hours</t>
  </si>
  <si>
    <t>Sample 1 S1 24 hours</t>
  </si>
  <si>
    <t>Sample 1 S2 24 hours</t>
  </si>
  <si>
    <t>Sample 1 S3 24 hours</t>
  </si>
  <si>
    <t>Sample 1 L1 24 hours</t>
  </si>
  <si>
    <t>Sample 1 L2 24 hours</t>
  </si>
  <si>
    <t>Sample 1 L3 24 hours</t>
  </si>
  <si>
    <t>Sample 2 S1 24 hours</t>
  </si>
  <si>
    <t>Sample 2 S2 24 hours</t>
  </si>
  <si>
    <t>Sample 2 S3 24 hours</t>
  </si>
  <si>
    <t>Sample 2 M1 24 hours</t>
  </si>
  <si>
    <t>Sample 2 M2 24 hours</t>
  </si>
  <si>
    <t>Sample 2 M3 24 hours</t>
  </si>
  <si>
    <t>Sample 2 L1 24 hours</t>
  </si>
  <si>
    <t>Sample 2 L2 24 hours</t>
  </si>
  <si>
    <t>Sample 2 L3 24 hours</t>
  </si>
  <si>
    <t>Method blank LCB 24 hours</t>
  </si>
  <si>
    <t>Sample 3 M1 24 hours</t>
  </si>
  <si>
    <t>Sample 3 M2 24 hours</t>
  </si>
  <si>
    <t>Sample 3 M3 24 hours</t>
  </si>
  <si>
    <t>Sample 3 L1 18 hours</t>
  </si>
  <si>
    <t>Sample 3 L2 24 hours</t>
  </si>
  <si>
    <t>Sample 3 L3 24 hours</t>
  </si>
  <si>
    <t>Sample 4 M1 24 hours</t>
  </si>
  <si>
    <t>Sample 4 M2 24 hours</t>
  </si>
  <si>
    <t>bd</t>
  </si>
  <si>
    <t>Sample 4 M3 24 hours</t>
  </si>
  <si>
    <t>Sample 2 S2 5 min_1_40_dilution</t>
  </si>
  <si>
    <t>disregard this- mistake with vial</t>
  </si>
  <si>
    <t>Sample 1 L1 2 hours_1_40_dilution</t>
  </si>
  <si>
    <t>Sample 1 L2 2 hours_1_40_dilution</t>
  </si>
  <si>
    <t>Sample 1 L3 2 hours_1_40_dilution</t>
  </si>
  <si>
    <t>Sample 4 F1 24 hours_1_40_dilution</t>
  </si>
  <si>
    <t>Sample 4 F2 24 hours_1_40_dilution</t>
  </si>
  <si>
    <t>Sample 4 F3 24 hours_1_40_dilution</t>
  </si>
  <si>
    <t>0 ppb 08302023 6</t>
  </si>
  <si>
    <t>10 ppb 08302023 check vial 2 2</t>
  </si>
  <si>
    <t>500 ppb 08302023 check vial 2 2</t>
  </si>
  <si>
    <t>Sample 2 S2 5 min_1_40_dilution 2</t>
  </si>
  <si>
    <t>Sample 1 L1 2 hours_1_40_dilution 2</t>
  </si>
  <si>
    <t>Sample 1 L2 2 hours_1_40_dilution 2</t>
  </si>
  <si>
    <t>Sample 1 L3 2 hours_1_40_dilution 2</t>
  </si>
  <si>
    <t>0 ppb 08302023 7</t>
  </si>
  <si>
    <t>10 ppb 08302023 check vial 2 3</t>
  </si>
  <si>
    <t>500 ppb 08302023 check vial 2 3</t>
  </si>
  <si>
    <t>Sample 1 L1 2 hr rerun</t>
  </si>
  <si>
    <t>disregard this- was trying something</t>
  </si>
  <si>
    <t>Sample 1 L2 2 hr rerun</t>
  </si>
  <si>
    <t>Sample 1 L3 2 hr rerun</t>
  </si>
  <si>
    <t>10 ppb 08302023 check vial 2 4</t>
  </si>
  <si>
    <t>500 ppb 08302023 check vial 2 4</t>
  </si>
  <si>
    <t>10 ppb 08302023 check new vial</t>
  </si>
  <si>
    <t>500 ppb 08302023 check new vial</t>
  </si>
  <si>
    <t>Printed Thu Aug 31 07:16:24 2023</t>
  </si>
  <si>
    <t>Density (g/mL)</t>
  </si>
  <si>
    <t>bbXI</t>
  </si>
  <si>
    <t>Sample 1 S2 5 min</t>
  </si>
  <si>
    <t>bdI</t>
  </si>
  <si>
    <t>Printed Wed Sep 06 07:59:28 2023</t>
  </si>
  <si>
    <t>09052023 0 ppb</t>
  </si>
  <si>
    <t>09052023 1 ppb</t>
  </si>
  <si>
    <t>09052023 10 ppb</t>
  </si>
  <si>
    <t>09052023 20 ppb</t>
  </si>
  <si>
    <t>09052023 50 ppb</t>
  </si>
  <si>
    <t>09052023 100 ppb</t>
  </si>
  <si>
    <t>09052023 200 ppb</t>
  </si>
  <si>
    <t>09052023 300 ppb</t>
  </si>
  <si>
    <t>09052023 400 ppb</t>
  </si>
  <si>
    <t>09052023 500 ppb</t>
  </si>
  <si>
    <t>09052023 750 ppb</t>
  </si>
  <si>
    <t>09052023 1000 ppb</t>
  </si>
  <si>
    <t>09052023 0 ppb 2</t>
  </si>
  <si>
    <t>09052023 QC 10 ppb</t>
  </si>
  <si>
    <t>09052023 QC 500 ppb</t>
  </si>
  <si>
    <t>09052023 0 ppb 3</t>
  </si>
  <si>
    <t>Method blank ECM 48 hr</t>
  </si>
  <si>
    <t>Sample 1 S1 48 hr</t>
  </si>
  <si>
    <t>Sample 1 S2 48 hr</t>
  </si>
  <si>
    <t>Sample 1 S3 48 hr</t>
  </si>
  <si>
    <t>Sample 1 L1 48 hr</t>
  </si>
  <si>
    <t>Sample 1 L2 48 hr</t>
  </si>
  <si>
    <t>Sample 1 L3 48 hr</t>
  </si>
  <si>
    <t>Sample 2 S1 48 hr</t>
  </si>
  <si>
    <t>Sample 2 S2 48 hr</t>
  </si>
  <si>
    <t>Sample 2 S3 48 hr</t>
  </si>
  <si>
    <t>Sample 2 M1 48 hr</t>
  </si>
  <si>
    <t>Sample 2 M2 48 hr</t>
  </si>
  <si>
    <t>Sample 2 M3 48 hr</t>
  </si>
  <si>
    <t>Sample 2 L1 48 hr</t>
  </si>
  <si>
    <t>Sample 2 L2 48 hr</t>
  </si>
  <si>
    <t>Sample 2 L3 48 hr</t>
  </si>
  <si>
    <t>Method blank LCB 48 hr</t>
  </si>
  <si>
    <t>Sample 3 M1 48 hr</t>
  </si>
  <si>
    <t>Sample 3 M2 48 hr</t>
  </si>
  <si>
    <t>Sample 3 M3 48 hr</t>
  </si>
  <si>
    <t>Sample 3 L1 42 hr</t>
  </si>
  <si>
    <t>Sample 3 L2 48 hr</t>
  </si>
  <si>
    <t>Sample 3 L3 48 hr</t>
  </si>
  <si>
    <t>Sample 4 M1 48 hr</t>
  </si>
  <si>
    <t>Sample 4 M2 48 hr</t>
  </si>
  <si>
    <t>Sample 4 M3 48 hr</t>
  </si>
  <si>
    <t>Sample 4 F1 48 hr 1_40 dilution</t>
  </si>
  <si>
    <t>Sample 4 F2 48 hr 1_40 dilution</t>
  </si>
  <si>
    <t>Sample 4 F3 48 hr 1_40 dilution</t>
  </si>
  <si>
    <t>09052023 0 ppb 4</t>
  </si>
  <si>
    <t>09052023 QC 10 ppb 2</t>
  </si>
  <si>
    <t>09052023 QC 500 ppb 2</t>
  </si>
  <si>
    <t>09052023 0 ppb 5</t>
  </si>
  <si>
    <t>Method blank ECM 72 hr</t>
  </si>
  <si>
    <t>Sample 1 S1 72 hr</t>
  </si>
  <si>
    <t>Sample 1 S2 72 hr</t>
  </si>
  <si>
    <t>Sample 1 S3 72 hr</t>
  </si>
  <si>
    <t>Sample 1 L1 72 hr</t>
  </si>
  <si>
    <t>Sample 1 L2 72 hr</t>
  </si>
  <si>
    <t>Sample 1 L3 72 hr</t>
  </si>
  <si>
    <t>Sample 2 S1 72 hr</t>
  </si>
  <si>
    <t>Sample 2 S2 72 hr</t>
  </si>
  <si>
    <t>Sample 2 S3 72 hr</t>
  </si>
  <si>
    <t>Sample 2 M1 72 hr</t>
  </si>
  <si>
    <t>Sample 2 M2 72 hr</t>
  </si>
  <si>
    <t>Sample 2 M3 72 hr</t>
  </si>
  <si>
    <t>Sample 2 L1 72 hr</t>
  </si>
  <si>
    <t>Sample 2 L2 72 hr</t>
  </si>
  <si>
    <t>Sample 2 L3 72 hr</t>
  </si>
  <si>
    <t>Method blank LCB 72 hr</t>
  </si>
  <si>
    <t>Sample 3 M1 72 hr</t>
  </si>
  <si>
    <t>Sample 3 M2 72 hr</t>
  </si>
  <si>
    <t>Sample 3 M3 72 hr</t>
  </si>
  <si>
    <t>Sample 3 L1 68 hr</t>
  </si>
  <si>
    <t>Sample 3 L2 72 hr</t>
  </si>
  <si>
    <t>Sample 3 L3 72 hr</t>
  </si>
  <si>
    <t>Sample 4 M1 72 hr</t>
  </si>
  <si>
    <t>Sample 4 M2 72 hr</t>
  </si>
  <si>
    <t>Sample 4 M3 72 hr</t>
  </si>
  <si>
    <t>Sample 4 F1 72 hr 1_40 dilution</t>
  </si>
  <si>
    <t>Sample 4 F2 72 hr 1_40 dilution</t>
  </si>
  <si>
    <t>Sample 4 F3 72 hr 1_40 dilution</t>
  </si>
  <si>
    <t>09052023 0 ppb 6</t>
  </si>
  <si>
    <t>09052023 QC 10 ppb 3</t>
  </si>
  <si>
    <t>09052023 QC 500 ppb 3</t>
  </si>
  <si>
    <t>09052023 0 ppb 7</t>
  </si>
  <si>
    <t>Method blank ECM 168 hr</t>
  </si>
  <si>
    <t>Sample 1 S1 168 hr</t>
  </si>
  <si>
    <t>Sample 1 S2 168 hr</t>
  </si>
  <si>
    <t>Sample 1 S3 168 hr</t>
  </si>
  <si>
    <t>Sample 1 L1 168 hr</t>
  </si>
  <si>
    <t>Sample 1 L2 168 hr</t>
  </si>
  <si>
    <t>Sample 1 L3 168 hr</t>
  </si>
  <si>
    <t>Sample 2 S1 168 hr</t>
  </si>
  <si>
    <t>Sample 2 S2 168 hr</t>
  </si>
  <si>
    <t>Sample 2 S3 168 hr</t>
  </si>
  <si>
    <t>Sample 2 M1 168 hr</t>
  </si>
  <si>
    <t>Sample 2 M2 168 hr</t>
  </si>
  <si>
    <t>Sample 2 M3 168 hr</t>
  </si>
  <si>
    <t>Sample 2 L1 168 hr</t>
  </si>
  <si>
    <t>Sample 2 L2 168 hr</t>
  </si>
  <si>
    <t>Sample 2 L3 168 hr</t>
  </si>
  <si>
    <t>Method blank LCB 168 hr</t>
  </si>
  <si>
    <t>Sample 3 M1 168 hr</t>
  </si>
  <si>
    <t>Sample 3 M2 168 hr</t>
  </si>
  <si>
    <t>Sample 3 M3 168 hr</t>
  </si>
  <si>
    <t>Sample 3 L1 162 hr</t>
  </si>
  <si>
    <t>Sample 3 L2 168 hr</t>
  </si>
  <si>
    <t>Sample 3 L3 168 hr</t>
  </si>
  <si>
    <t>Sample 4 M1 168 hr</t>
  </si>
  <si>
    <t>Sample 4 M2 168 hr</t>
  </si>
  <si>
    <t>Sample 4 M3 168 hr</t>
  </si>
  <si>
    <t>Sample 4 F1 168 hr 1_40 dilution</t>
  </si>
  <si>
    <t>Sample 4 F2 168 hr 1_40 dilution</t>
  </si>
  <si>
    <t>Sample 4 F3 168 hr 1_40 dilution</t>
  </si>
  <si>
    <t>09052023 0 ppb 8</t>
  </si>
  <si>
    <t>09052023 QC 10 ppb 4</t>
  </si>
  <si>
    <t>09052023 QC 500 ppb 4</t>
  </si>
  <si>
    <t>09052023 0 ppb 9</t>
  </si>
  <si>
    <t>Sample 4 M1 168 hr rerun</t>
  </si>
  <si>
    <t>was checking something, can disregard all of this</t>
  </si>
  <si>
    <t>Sample 4 M2 168 hr rerun</t>
  </si>
  <si>
    <t>Sample 2 L1 168 hr rerun</t>
  </si>
  <si>
    <t>Sample 2 L2 168 hr rerun</t>
  </si>
  <si>
    <t>Sample 2 L3 168 hr rerun</t>
  </si>
  <si>
    <t>09052023 0 ppb 10</t>
  </si>
  <si>
    <t>09052023 QC 10 ppb 5</t>
  </si>
  <si>
    <t>09052023 QC 500 ppb 5</t>
  </si>
  <si>
    <t>09052023 0 ppb 11</t>
  </si>
  <si>
    <t>Printed Wed Sep 06 07:56:48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</si>
</sst>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4">
    <font>
      <sz val="11"/>
      <color theme="1"/>
      <name val="Calibri"/>
      <family val="2"/>
      <scheme val="minor"/>
    </font>
    <font>
      <b/>
      <sz val="16"/>
      <color theme="1"/>
      <name val="Calibri"/>
      <family val="2"/>
      <scheme val="minor"/>
    </font>
    <font>
      <b/>
      <sz val="11"/>
      <color theme="1"/>
      <name val="Calibri"/>
      <family val="2"/>
      <scheme val="minor"/>
    </font>
    <font>
      <b/>
      <sz val="18"/>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8">
    <xf numFmtId="0" fontId="0" fillId="0" borderId="0" xfId="0"/>
    <xf numFmtId="0" fontId="0" fillId="0" borderId="1" xfId="0" applyBorder="1" applyAlignment="1">
      <alignment horizontal="center" vertical="center" wrapText="1"/>
    </xf>
    <xf numFmtId="0" fontId="0" fillId="0" borderId="0" xfId="0" applyAlignment="1">
      <alignment vertical="center"/>
    </xf>
    <xf numFmtId="0" fontId="0" fillId="0" borderId="1" xfId="0" applyBorder="1"/>
    <xf numFmtId="0" fontId="0" fillId="0" borderId="1" xfId="0" applyBorder="1" applyAlignment="1">
      <alignment vertical="center"/>
    </xf>
    <xf numFmtId="0" fontId="0" fillId="2" borderId="0" xfId="0" applyFill="1" applyAlignment="1">
      <alignment vertical="center"/>
    </xf>
    <xf numFmtId="0" fontId="0" fillId="3" borderId="0" xfId="0" applyFill="1" applyAlignment="1">
      <alignment vertical="center"/>
    </xf>
    <xf numFmtId="0" fontId="0" fillId="0" borderId="1" xfId="0" applyBorder="1" applyAlignment="1">
      <alignment horizontal="center"/>
    </xf>
    <xf numFmtId="2" fontId="0" fillId="0" borderId="1" xfId="0" applyNumberFormat="1" applyBorder="1" applyAlignment="1">
      <alignment horizontal="center" vertical="center" wrapText="1"/>
    </xf>
    <xf numFmtId="2" fontId="0" fillId="0" borderId="1" xfId="0" applyNumberFormat="1" applyBorder="1" applyAlignment="1">
      <alignment horizontal="center" vertical="center"/>
    </xf>
    <xf numFmtId="0" fontId="0" fillId="0" borderId="0" xfId="0" applyAlignment="1">
      <alignment horizontal="left" wrapText="1"/>
    </xf>
    <xf numFmtId="0" fontId="0" fillId="0" borderId="0" xfId="0" applyAlignment="1">
      <alignment wrapText="1"/>
    </xf>
    <xf numFmtId="0" fontId="3" fillId="0" borderId="0" xfId="0" applyFont="1"/>
    <xf numFmtId="2" fontId="0" fillId="0" borderId="0" xfId="0" applyNumberFormat="1" applyAlignment="1">
      <alignment horizontal="center" vertical="center" wrapText="1"/>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2" fontId="0" fillId="4" borderId="1" xfId="0" applyNumberFormat="1" applyFill="1" applyBorder="1" applyAlignment="1">
      <alignment horizontal="center" vertical="center"/>
    </xf>
    <xf numFmtId="0" fontId="0" fillId="4" borderId="1" xfId="0" applyFill="1" applyBorder="1" applyAlignment="1">
      <alignment horizontal="center"/>
    </xf>
    <xf numFmtId="0" fontId="0" fillId="2" borderId="0" xfId="0" applyFill="1"/>
    <xf numFmtId="0" fontId="0" fillId="5" borderId="1" xfId="0" applyFill="1" applyBorder="1" applyAlignment="1">
      <alignment horizontal="center" vertical="center" wrapText="1"/>
    </xf>
    <xf numFmtId="0" fontId="0" fillId="5" borderId="4" xfId="0" applyFill="1" applyBorder="1" applyAlignment="1">
      <alignment horizontal="center" vertical="center" wrapText="1"/>
    </xf>
    <xf numFmtId="1" fontId="0" fillId="4" borderId="1" xfId="0" applyNumberFormat="1" applyFill="1" applyBorder="1" applyAlignment="1">
      <alignment horizontal="center" vertical="center"/>
    </xf>
    <xf numFmtId="0" fontId="0" fillId="6" borderId="1" xfId="0" applyFill="1" applyBorder="1" applyAlignment="1">
      <alignment horizontal="center"/>
    </xf>
    <xf numFmtId="0" fontId="0" fillId="4" borderId="1" xfId="0" applyFill="1"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vertical="center"/>
    </xf>
    <xf numFmtId="0" fontId="0" fillId="4" borderId="2" xfId="0" applyFill="1" applyBorder="1" applyAlignment="1">
      <alignment horizontal="center" vertical="center"/>
    </xf>
    <xf numFmtId="2" fontId="0" fillId="4" borderId="2" xfId="0" applyNumberFormat="1" applyFill="1" applyBorder="1" applyAlignment="1">
      <alignment horizontal="center" vertical="center"/>
    </xf>
    <xf numFmtId="1" fontId="0" fillId="0" borderId="1" xfId="0" applyNumberFormat="1" applyBorder="1" applyAlignment="1">
      <alignment horizontal="center" vertical="center"/>
    </xf>
    <xf numFmtId="2" fontId="0" fillId="4" borderId="1" xfId="0" applyNumberFormat="1" applyFill="1" applyBorder="1" applyAlignment="1">
      <alignment horizontal="center" vertical="center" wrapText="1"/>
    </xf>
    <xf numFmtId="0" fontId="0" fillId="4" borderId="1" xfId="0" applyFill="1" applyBorder="1"/>
    <xf numFmtId="0" fontId="0" fillId="4" borderId="2" xfId="0" applyFill="1" applyBorder="1" applyAlignment="1">
      <alignment horizontal="center" vertical="center" wrapText="1"/>
    </xf>
    <xf numFmtId="164" fontId="0" fillId="4" borderId="1" xfId="0" applyNumberFormat="1" applyFill="1" applyBorder="1" applyAlignment="1">
      <alignment horizontal="center" vertical="center"/>
    </xf>
    <xf numFmtId="0" fontId="0" fillId="4" borderId="1" xfId="0" applyFill="1" applyBorder="1" applyAlignment="1">
      <alignment wrapText="1"/>
    </xf>
    <xf numFmtId="0" fontId="0" fillId="4" borderId="7" xfId="0" applyFill="1" applyBorder="1" applyAlignment="1">
      <alignment horizontal="center" vertical="center"/>
    </xf>
    <xf numFmtId="0" fontId="0" fillId="4" borderId="2" xfId="0" applyFill="1" applyBorder="1"/>
    <xf numFmtId="0" fontId="0" fillId="5" borderId="1" xfId="0" applyFill="1" applyBorder="1" applyAlignment="1">
      <alignment horizontal="center" vertical="center"/>
    </xf>
    <xf numFmtId="0" fontId="0" fillId="4" borderId="1" xfId="0" applyFill="1" applyBorder="1" applyAlignment="1">
      <alignment horizontal="left" wrapText="1"/>
    </xf>
    <xf numFmtId="0" fontId="0" fillId="0" borderId="1" xfId="0" applyBorder="1" applyAlignment="1">
      <alignment wrapText="1"/>
    </xf>
    <xf numFmtId="0" fontId="0" fillId="0" borderId="1" xfId="0" applyBorder="1" applyAlignment="1">
      <alignment horizontal="left" vertical="top" wrapText="1"/>
    </xf>
    <xf numFmtId="0" fontId="0" fillId="0" borderId="6" xfId="0" applyBorder="1" applyAlignment="1">
      <alignment horizontal="center" vertical="center" wrapText="1"/>
    </xf>
    <xf numFmtId="0" fontId="0" fillId="0" borderId="6" xfId="0" applyBorder="1" applyAlignment="1">
      <alignment vertical="center"/>
    </xf>
    <xf numFmtId="0" fontId="0" fillId="3" borderId="0" xfId="0" applyFill="1"/>
    <xf numFmtId="0" fontId="0" fillId="2" borderId="1" xfId="0" applyFill="1" applyBorder="1"/>
    <xf numFmtId="0" fontId="0" fillId="2" borderId="6" xfId="0" applyFill="1" applyBorder="1" applyAlignment="1">
      <alignment vertical="center"/>
    </xf>
    <xf numFmtId="0" fontId="0" fillId="2" borderId="1" xfId="0" applyFill="1" applyBorder="1" applyAlignment="1">
      <alignment vertical="center"/>
    </xf>
    <xf numFmtId="0" fontId="0" fillId="3" borderId="1" xfId="0" applyFill="1" applyBorder="1"/>
    <xf numFmtId="0" fontId="0" fillId="3" borderId="1" xfId="0" applyFill="1" applyBorder="1" applyAlignment="1">
      <alignment vertical="center"/>
    </xf>
    <xf numFmtId="164" fontId="0" fillId="0" borderId="1" xfId="0" applyNumberFormat="1" applyBorder="1" applyAlignment="1">
      <alignment horizontal="center" vertical="center" wrapText="1"/>
    </xf>
    <xf numFmtId="164" fontId="0" fillId="4" borderId="1" xfId="0" applyNumberFormat="1" applyFill="1" applyBorder="1" applyAlignment="1">
      <alignment horizontal="center" vertical="center" wrapText="1"/>
    </xf>
    <xf numFmtId="164" fontId="0" fillId="0" borderId="1" xfId="0" applyNumberFormat="1" applyBorder="1" applyAlignment="1">
      <alignment horizontal="center" vertical="center"/>
    </xf>
    <xf numFmtId="164" fontId="0" fillId="4" borderId="2" xfId="0" applyNumberFormat="1" applyFill="1" applyBorder="1" applyAlignment="1">
      <alignment horizontal="center" vertical="center"/>
    </xf>
    <xf numFmtId="164" fontId="0" fillId="4" borderId="1" xfId="0" applyNumberFormat="1" applyFill="1" applyBorder="1" applyAlignment="1">
      <alignment horizontal="center"/>
    </xf>
    <xf numFmtId="165"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65" fontId="0" fillId="4" borderId="1" xfId="0" applyNumberFormat="1" applyFill="1" applyBorder="1" applyAlignment="1">
      <alignment horizontal="center" vertical="center"/>
    </xf>
    <xf numFmtId="165" fontId="0" fillId="4" borderId="1" xfId="0" applyNumberFormat="1" applyFill="1" applyBorder="1" applyAlignment="1">
      <alignment horizontal="center" vertical="center" wrapText="1"/>
    </xf>
    <xf numFmtId="165" fontId="0" fillId="4" borderId="2" xfId="0" applyNumberFormat="1" applyFill="1" applyBorder="1" applyAlignment="1">
      <alignment horizontal="center" vertical="center"/>
    </xf>
    <xf numFmtId="165" fontId="0" fillId="4" borderId="1" xfId="0" applyNumberFormat="1" applyFill="1" applyBorder="1" applyAlignment="1">
      <alignment horizontal="center"/>
    </xf>
    <xf numFmtId="166" fontId="0" fillId="0" borderId="1" xfId="0" applyNumberFormat="1" applyBorder="1" applyAlignment="1">
      <alignment horizontal="center" vertical="center" wrapText="1"/>
    </xf>
    <xf numFmtId="166" fontId="0" fillId="0" borderId="1" xfId="0" applyNumberFormat="1" applyBorder="1" applyAlignment="1">
      <alignment horizontal="center" vertical="center"/>
    </xf>
    <xf numFmtId="166" fontId="0" fillId="4" borderId="1" xfId="0" applyNumberFormat="1" applyFill="1" applyBorder="1" applyAlignment="1">
      <alignment horizontal="center" vertical="center"/>
    </xf>
    <xf numFmtId="166" fontId="0" fillId="4" borderId="1" xfId="0" applyNumberFormat="1" applyFill="1" applyBorder="1" applyAlignment="1">
      <alignment horizontal="center" vertical="center" wrapText="1"/>
    </xf>
    <xf numFmtId="166" fontId="0" fillId="4" borderId="2" xfId="0" applyNumberFormat="1" applyFill="1" applyBorder="1" applyAlignment="1">
      <alignment horizontal="center" vertical="center"/>
    </xf>
    <xf numFmtId="166" fontId="0" fillId="4" borderId="1" xfId="0" applyNumberFormat="1" applyFill="1" applyBorder="1" applyAlignment="1">
      <alignment horizontal="center"/>
    </xf>
    <xf numFmtId="165" fontId="0" fillId="6" borderId="1" xfId="0" applyNumberFormat="1" applyFill="1" applyBorder="1" applyAlignment="1">
      <alignment horizontal="center" vertical="center"/>
    </xf>
    <xf numFmtId="165" fontId="0" fillId="0" borderId="1" xfId="0" applyNumberFormat="1" applyBorder="1" applyAlignment="1">
      <alignment horizontal="center"/>
    </xf>
    <xf numFmtId="165" fontId="0" fillId="0" borderId="0" xfId="0" applyNumberFormat="1" applyAlignment="1">
      <alignment horizontal="center"/>
    </xf>
    <xf numFmtId="0" fontId="0" fillId="0" borderId="4" xfId="0" applyBorder="1" applyAlignment="1">
      <alignment horizontal="center"/>
    </xf>
    <xf numFmtId="0" fontId="0" fillId="4" borderId="6" xfId="0" applyFill="1" applyBorder="1" applyAlignment="1">
      <alignment horizontal="center"/>
    </xf>
    <xf numFmtId="0" fontId="0" fillId="0" borderId="1" xfId="0" applyBorder="1" applyAlignment="1">
      <alignment horizontal="center" vertical="top" wrapText="1"/>
    </xf>
    <xf numFmtId="0" fontId="0" fillId="4" borderId="0" xfId="0" applyFill="1" applyAlignment="1">
      <alignment horizontal="center"/>
    </xf>
    <xf numFmtId="0" fontId="0" fillId="4" borderId="1" xfId="0" applyFill="1" applyBorder="1" applyAlignment="1">
      <alignment horizontal="center" wrapText="1"/>
    </xf>
    <xf numFmtId="0" fontId="0" fillId="2" borderId="1" xfId="0" applyFill="1" applyBorder="1" applyAlignment="1">
      <alignment horizontal="center" vertical="center" wrapText="1"/>
    </xf>
    <xf numFmtId="0" fontId="0" fillId="0" borderId="0" xfId="0" applyAlignment="1">
      <alignment horizontal="center"/>
    </xf>
    <xf numFmtId="0" fontId="0" fillId="0" borderId="5" xfId="0" applyBorder="1"/>
    <xf numFmtId="0" fontId="0" fillId="3" borderId="2" xfId="0" applyFill="1" applyBorder="1"/>
    <xf numFmtId="0" fontId="0" fillId="2" borderId="5" xfId="0" applyFill="1" applyBorder="1"/>
    <xf numFmtId="0" fontId="0" fillId="2" borderId="2" xfId="0" applyFill="1" applyBorder="1"/>
    <xf numFmtId="0" fontId="0" fillId="2" borderId="4" xfId="0" applyFill="1" applyBorder="1"/>
    <xf numFmtId="0" fontId="0" fillId="2" borderId="1" xfId="0" applyFill="1" applyBorder="1" applyAlignment="1">
      <alignment horizontal="right" vertical="center" wrapText="1"/>
    </xf>
    <xf numFmtId="2" fontId="0" fillId="4" borderId="1" xfId="0" applyNumberFormat="1" applyFill="1" applyBorder="1" applyAlignment="1">
      <alignment horizontal="center"/>
    </xf>
    <xf numFmtId="165" fontId="0" fillId="0" borderId="0" xfId="0" applyNumberFormat="1"/>
    <xf numFmtId="0" fontId="0" fillId="4" borderId="1" xfId="0" applyFill="1" applyBorder="1" applyAlignment="1">
      <alignment horizontal="center" vertical="center"/>
    </xf>
    <xf numFmtId="0" fontId="0" fillId="0" borderId="1" xfId="0" applyBorder="1" applyAlignment="1">
      <alignment horizontal="center" vertical="center"/>
    </xf>
    <xf numFmtId="0" fontId="0" fillId="4" borderId="6" xfId="0" applyFill="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wrapText="1"/>
    </xf>
    <xf numFmtId="0" fontId="0" fillId="4" borderId="5" xfId="0" applyFill="1" applyBorder="1" applyAlignment="1">
      <alignment horizontal="center" vertical="center"/>
    </xf>
    <xf numFmtId="0" fontId="0" fillId="0" borderId="0" xfId="0" applyAlignment="1">
      <alignment horizontal="center" vertical="center" wrapText="1"/>
    </xf>
    <xf numFmtId="0" fontId="0" fillId="7" borderId="2" xfId="0" applyFill="1" applyBorder="1" applyAlignment="1">
      <alignment horizontal="center" wrapText="1"/>
    </xf>
    <xf numFmtId="0" fontId="0" fillId="7" borderId="4" xfId="0" applyFill="1" applyBorder="1" applyAlignment="1">
      <alignment horizontal="center" wrapText="1"/>
    </xf>
    <xf numFmtId="0" fontId="0" fillId="4" borderId="2" xfId="0" applyFill="1" applyBorder="1" applyAlignment="1">
      <alignment horizontal="center" wrapText="1"/>
    </xf>
    <xf numFmtId="0" fontId="0" fillId="4" borderId="4" xfId="0" applyFill="1" applyBorder="1" applyAlignment="1">
      <alignment horizont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xf>
    <xf numFmtId="0" fontId="0" fillId="4" borderId="6" xfId="0"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5" borderId="1" xfId="0" applyFont="1" applyFill="1" applyBorder="1" applyAlignment="1">
      <alignment horizontal="center"/>
    </xf>
    <xf numFmtId="0" fontId="0" fillId="4" borderId="5" xfId="0" applyFill="1"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6</xdr:row>
      <xdr:rowOff>0</xdr:rowOff>
    </xdr:from>
    <xdr:to>
      <xdr:col>33</xdr:col>
      <xdr:colOff>331695</xdr:colOff>
      <xdr:row>29</xdr:row>
      <xdr:rowOff>56738</xdr:rowOff>
    </xdr:to>
    <xdr:pic>
      <xdr:nvPicPr>
        <xdr:cNvPr id="3" name="Picture 2">
          <a:extLst>
            <a:ext uri="{FF2B5EF4-FFF2-40B4-BE49-F238E27FC236}">
              <a16:creationId xmlns:a16="http://schemas.microsoft.com/office/drawing/2014/main" id="{6980449E-5C43-A615-F4BE-B1A01A2CA0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79971" y="1143000"/>
          <a:ext cx="7772400" cy="5200238"/>
        </a:xfrm>
        <a:prstGeom prst="rect">
          <a:avLst/>
        </a:prstGeom>
      </xdr:spPr>
    </xdr:pic>
    <xdr:clientData/>
  </xdr:twoCellAnchor>
  <xdr:twoCellAnchor editAs="oneCell">
    <xdr:from>
      <xdr:col>21</xdr:col>
      <xdr:colOff>0</xdr:colOff>
      <xdr:row>173</xdr:row>
      <xdr:rowOff>0</xdr:rowOff>
    </xdr:from>
    <xdr:to>
      <xdr:col>33</xdr:col>
      <xdr:colOff>331695</xdr:colOff>
      <xdr:row>196</xdr:row>
      <xdr:rowOff>27525</xdr:rowOff>
    </xdr:to>
    <xdr:pic>
      <xdr:nvPicPr>
        <xdr:cNvPr id="5" name="Picture 4">
          <a:extLst>
            <a:ext uri="{FF2B5EF4-FFF2-40B4-BE49-F238E27FC236}">
              <a16:creationId xmlns:a16="http://schemas.microsoft.com/office/drawing/2014/main" id="{74393566-8186-EAF0-4998-6FA06CF870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279971" y="33729706"/>
          <a:ext cx="7772400" cy="5171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6</xdr:row>
      <xdr:rowOff>0</xdr:rowOff>
    </xdr:from>
    <xdr:to>
      <xdr:col>33</xdr:col>
      <xdr:colOff>457200</xdr:colOff>
      <xdr:row>29</xdr:row>
      <xdr:rowOff>32790</xdr:rowOff>
    </xdr:to>
    <xdr:pic>
      <xdr:nvPicPr>
        <xdr:cNvPr id="3" name="Picture 2">
          <a:extLst>
            <a:ext uri="{FF2B5EF4-FFF2-40B4-BE49-F238E27FC236}">
              <a16:creationId xmlns:a16="http://schemas.microsoft.com/office/drawing/2014/main" id="{A7DE5E0B-31C8-67B5-6C2B-6679BEC39E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69075" y="1143000"/>
          <a:ext cx="7772400" cy="5176290"/>
        </a:xfrm>
        <a:prstGeom prst="rect">
          <a:avLst/>
        </a:prstGeom>
      </xdr:spPr>
    </xdr:pic>
    <xdr:clientData/>
  </xdr:twoCellAnchor>
  <xdr:twoCellAnchor editAs="oneCell">
    <xdr:from>
      <xdr:col>21</xdr:col>
      <xdr:colOff>0</xdr:colOff>
      <xdr:row>137</xdr:row>
      <xdr:rowOff>0</xdr:rowOff>
    </xdr:from>
    <xdr:to>
      <xdr:col>33</xdr:col>
      <xdr:colOff>457200</xdr:colOff>
      <xdr:row>160</xdr:row>
      <xdr:rowOff>46071</xdr:rowOff>
    </xdr:to>
    <xdr:pic>
      <xdr:nvPicPr>
        <xdr:cNvPr id="5" name="Picture 4">
          <a:extLst>
            <a:ext uri="{FF2B5EF4-FFF2-40B4-BE49-F238E27FC236}">
              <a16:creationId xmlns:a16="http://schemas.microsoft.com/office/drawing/2014/main" id="{E894AF0B-B133-1F3F-33D3-EA23150B0E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69075" y="27432000"/>
          <a:ext cx="7772400" cy="5189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3E435-472E-401F-9B79-518B37F4B736}">
  <dimension ref="A1:A14"/>
  <sheetViews>
    <sheetView workbookViewId="0">
      <selection activeCell="A7" sqref="A7"/>
    </sheetView>
  </sheetViews>
  <sheetFormatPr defaultRowHeight="14.45"/>
  <cols>
    <col min="1" max="1" width="122.85546875" customWidth="1"/>
  </cols>
  <sheetData>
    <row r="1" spans="1:1" ht="23.45">
      <c r="A1" s="12" t="s">
        <v>0</v>
      </c>
    </row>
    <row r="2" spans="1:1" ht="23.45">
      <c r="A2" s="12"/>
    </row>
    <row r="5" spans="1:1" ht="23.45">
      <c r="A5" s="12" t="s">
        <v>1</v>
      </c>
    </row>
    <row r="6" spans="1:1" ht="29.1">
      <c r="A6" s="10" t="s">
        <v>2</v>
      </c>
    </row>
    <row r="8" spans="1:1" ht="29.1">
      <c r="A8" s="11" t="s">
        <v>3</v>
      </c>
    </row>
    <row r="10" spans="1:1" ht="29.1">
      <c r="A10" s="11" t="s">
        <v>4</v>
      </c>
    </row>
    <row r="13" spans="1:1" ht="23.45">
      <c r="A13" s="12" t="s">
        <v>5</v>
      </c>
    </row>
    <row r="14" spans="1:1" ht="87">
      <c r="A14" s="11" t="s">
        <v>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88DE3-CCAE-4119-939E-8AF7A3BDD2BB}">
  <dimension ref="A1:J204"/>
  <sheetViews>
    <sheetView topLeftCell="F49" workbookViewId="0">
      <selection activeCell="A149" sqref="A149:A190"/>
    </sheetView>
  </sheetViews>
  <sheetFormatPr defaultRowHeight="14.45"/>
  <cols>
    <col min="1" max="1" width="17.85546875" customWidth="1"/>
    <col min="2" max="2" width="19.5703125" customWidth="1"/>
    <col min="3" max="3" width="52.28515625" bestFit="1" customWidth="1"/>
    <col min="4" max="4" width="41" customWidth="1"/>
    <col min="5" max="5" width="28.28515625" customWidth="1"/>
    <col min="6" max="6" width="109.42578125" customWidth="1"/>
    <col min="10" max="10" width="15.140625" bestFit="1" customWidth="1"/>
    <col min="11" max="11" width="37.42578125" bestFit="1" customWidth="1"/>
  </cols>
  <sheetData>
    <row r="1" spans="1:10" ht="29.1">
      <c r="A1" s="36" t="s">
        <v>7</v>
      </c>
      <c r="B1" s="14" t="s">
        <v>8</v>
      </c>
      <c r="C1" s="14" t="s">
        <v>9</v>
      </c>
      <c r="D1" s="15" t="s">
        <v>10</v>
      </c>
      <c r="E1" s="15" t="s">
        <v>11</v>
      </c>
      <c r="F1" s="14" t="s">
        <v>12</v>
      </c>
    </row>
    <row r="2" spans="1:10">
      <c r="A2" s="102" t="s">
        <v>13</v>
      </c>
      <c r="B2" s="102" t="s">
        <v>14</v>
      </c>
      <c r="C2" s="84" t="s">
        <v>15</v>
      </c>
      <c r="D2" s="1">
        <v>7.2</v>
      </c>
      <c r="E2" s="53">
        <v>4.6875000000000007E-3</v>
      </c>
      <c r="F2" s="7"/>
      <c r="H2" s="89"/>
      <c r="I2" s="89"/>
      <c r="J2" s="13"/>
    </row>
    <row r="3" spans="1:10">
      <c r="A3" s="102"/>
      <c r="B3" s="102"/>
      <c r="C3" s="84" t="s">
        <v>16</v>
      </c>
      <c r="D3" s="1">
        <v>1.8</v>
      </c>
      <c r="E3" s="53">
        <v>4.9399619885965784E-3</v>
      </c>
      <c r="F3" s="7" t="s">
        <v>17</v>
      </c>
      <c r="H3" s="89"/>
      <c r="I3" s="13"/>
      <c r="J3" s="13"/>
    </row>
    <row r="4" spans="1:10">
      <c r="A4" s="102"/>
      <c r="B4" s="102"/>
      <c r="C4" s="84" t="s">
        <v>18</v>
      </c>
      <c r="D4" s="1" t="s">
        <v>19</v>
      </c>
      <c r="E4" s="1" t="s">
        <v>20</v>
      </c>
      <c r="F4" s="7"/>
      <c r="J4" s="13"/>
    </row>
    <row r="5" spans="1:10">
      <c r="A5" s="102"/>
      <c r="B5" s="102"/>
      <c r="C5" s="84" t="s">
        <v>21</v>
      </c>
      <c r="D5" s="1" t="s">
        <v>19</v>
      </c>
      <c r="E5" s="53" t="s">
        <v>20</v>
      </c>
      <c r="F5" s="90" t="s">
        <v>22</v>
      </c>
      <c r="J5" s="13"/>
    </row>
    <row r="6" spans="1:10">
      <c r="A6" s="102"/>
      <c r="B6" s="102"/>
      <c r="C6" s="84" t="s">
        <v>23</v>
      </c>
      <c r="D6" s="84" t="s">
        <v>19</v>
      </c>
      <c r="E6" s="53" t="s">
        <v>20</v>
      </c>
      <c r="F6" s="91"/>
      <c r="J6" s="13"/>
    </row>
    <row r="7" spans="1:10">
      <c r="A7" s="102"/>
      <c r="B7" s="102"/>
      <c r="C7" s="84" t="s">
        <v>24</v>
      </c>
      <c r="D7" s="84" t="s">
        <v>19</v>
      </c>
      <c r="E7" s="53" t="s">
        <v>20</v>
      </c>
      <c r="F7" s="7"/>
      <c r="J7" s="13"/>
    </row>
    <row r="8" spans="1:10">
      <c r="A8" s="102"/>
      <c r="B8" s="102"/>
      <c r="C8" s="84" t="s">
        <v>25</v>
      </c>
      <c r="D8" s="1" t="s">
        <v>19</v>
      </c>
      <c r="E8" s="53" t="s">
        <v>20</v>
      </c>
      <c r="F8" s="7"/>
      <c r="J8" s="13"/>
    </row>
    <row r="9" spans="1:10">
      <c r="A9" s="102"/>
      <c r="B9" s="103" t="s">
        <v>26</v>
      </c>
      <c r="C9" s="83" t="s">
        <v>15</v>
      </c>
      <c r="D9" s="83">
        <v>6.6</v>
      </c>
      <c r="E9" s="55">
        <v>5.0815504807692306E-3</v>
      </c>
      <c r="F9" s="17" t="s">
        <v>27</v>
      </c>
    </row>
    <row r="10" spans="1:10">
      <c r="A10" s="102"/>
      <c r="B10" s="103"/>
      <c r="C10" s="83" t="s">
        <v>16</v>
      </c>
      <c r="D10" s="83">
        <v>1.3</v>
      </c>
      <c r="E10" s="55">
        <v>4.2613784135240576E-3</v>
      </c>
      <c r="F10" s="22"/>
      <c r="J10" s="13"/>
    </row>
    <row r="11" spans="1:10">
      <c r="A11" s="102"/>
      <c r="B11" s="103"/>
      <c r="C11" s="83" t="s">
        <v>18</v>
      </c>
      <c r="D11" s="83" t="s">
        <v>19</v>
      </c>
      <c r="E11" s="55" t="s">
        <v>20</v>
      </c>
      <c r="F11" s="17"/>
      <c r="J11" s="13"/>
    </row>
    <row r="12" spans="1:10" ht="32.25" customHeight="1">
      <c r="A12" s="102"/>
      <c r="B12" s="103"/>
      <c r="C12" s="83" t="s">
        <v>21</v>
      </c>
      <c r="D12" s="23" t="s">
        <v>19</v>
      </c>
      <c r="E12" s="56" t="s">
        <v>20</v>
      </c>
      <c r="F12" s="92" t="s">
        <v>22</v>
      </c>
      <c r="J12" s="13"/>
    </row>
    <row r="13" spans="1:10">
      <c r="A13" s="102"/>
      <c r="B13" s="103"/>
      <c r="C13" s="83" t="s">
        <v>23</v>
      </c>
      <c r="D13" s="83" t="s">
        <v>19</v>
      </c>
      <c r="E13" s="58" t="s">
        <v>20</v>
      </c>
      <c r="F13" s="93"/>
      <c r="J13" s="13"/>
    </row>
    <row r="14" spans="1:10">
      <c r="A14" s="102"/>
      <c r="B14" s="103"/>
      <c r="C14" s="83" t="s">
        <v>24</v>
      </c>
      <c r="D14" s="83" t="s">
        <v>19</v>
      </c>
      <c r="E14" s="55" t="s">
        <v>20</v>
      </c>
      <c r="F14" s="17"/>
      <c r="J14" s="13"/>
    </row>
    <row r="15" spans="1:10">
      <c r="A15" s="102"/>
      <c r="B15" s="103"/>
      <c r="C15" s="83" t="s">
        <v>25</v>
      </c>
      <c r="D15" s="83" t="s">
        <v>19</v>
      </c>
      <c r="E15" s="55" t="s">
        <v>20</v>
      </c>
      <c r="F15" s="17"/>
      <c r="J15" s="13"/>
    </row>
    <row r="16" spans="1:10">
      <c r="A16" s="102"/>
      <c r="B16" s="102" t="s">
        <v>28</v>
      </c>
      <c r="C16" s="84" t="s">
        <v>29</v>
      </c>
      <c r="D16" s="84">
        <v>7.3</v>
      </c>
      <c r="E16" s="54">
        <v>4.3870192307692308E-3</v>
      </c>
      <c r="F16" s="7" t="s">
        <v>27</v>
      </c>
      <c r="J16" s="13"/>
    </row>
    <row r="17" spans="1:10">
      <c r="A17" s="102"/>
      <c r="B17" s="102"/>
      <c r="C17" s="84" t="s">
        <v>16</v>
      </c>
      <c r="D17" s="84">
        <v>1.3</v>
      </c>
      <c r="E17" s="54">
        <v>3.6639791937581275E-3</v>
      </c>
      <c r="F17" s="7"/>
    </row>
    <row r="18" spans="1:10">
      <c r="A18" s="102"/>
      <c r="B18" s="102"/>
      <c r="C18" s="84" t="s">
        <v>18</v>
      </c>
      <c r="D18" s="84" t="s">
        <v>19</v>
      </c>
      <c r="E18" s="54" t="s">
        <v>20</v>
      </c>
      <c r="F18" s="7"/>
    </row>
    <row r="19" spans="1:10">
      <c r="A19" s="102"/>
      <c r="B19" s="102"/>
      <c r="C19" s="84" t="s">
        <v>21</v>
      </c>
      <c r="D19" s="1" t="s">
        <v>19</v>
      </c>
      <c r="E19" s="53" t="s">
        <v>20</v>
      </c>
      <c r="F19" s="90" t="s">
        <v>22</v>
      </c>
    </row>
    <row r="20" spans="1:10">
      <c r="A20" s="102"/>
      <c r="B20" s="102"/>
      <c r="C20" s="84" t="s">
        <v>23</v>
      </c>
      <c r="D20" s="84" t="s">
        <v>19</v>
      </c>
      <c r="E20" s="53" t="s">
        <v>20</v>
      </c>
      <c r="F20" s="91"/>
    </row>
    <row r="21" spans="1:10">
      <c r="A21" s="102"/>
      <c r="B21" s="102"/>
      <c r="C21" s="84" t="s">
        <v>24</v>
      </c>
      <c r="D21" s="84" t="s">
        <v>19</v>
      </c>
      <c r="E21" s="53" t="s">
        <v>20</v>
      </c>
      <c r="F21" s="7"/>
    </row>
    <row r="22" spans="1:10">
      <c r="A22" s="102"/>
      <c r="B22" s="102"/>
      <c r="C22" s="84" t="s">
        <v>25</v>
      </c>
      <c r="D22" s="84" t="s">
        <v>19</v>
      </c>
      <c r="E22" s="54" t="s">
        <v>20</v>
      </c>
      <c r="F22" s="7"/>
    </row>
    <row r="23" spans="1:10">
      <c r="A23" s="102"/>
      <c r="B23" s="103" t="s">
        <v>30</v>
      </c>
      <c r="C23" s="83" t="s">
        <v>29</v>
      </c>
      <c r="D23" s="83">
        <v>40.5</v>
      </c>
      <c r="E23" s="55">
        <v>0.16528170072115381</v>
      </c>
      <c r="F23" s="17"/>
      <c r="J23" s="13"/>
    </row>
    <row r="24" spans="1:10">
      <c r="A24" s="102"/>
      <c r="B24" s="103"/>
      <c r="C24" s="83" t="s">
        <v>16</v>
      </c>
      <c r="D24" s="83">
        <v>1836</v>
      </c>
      <c r="E24" s="55">
        <v>14.477714914474342</v>
      </c>
      <c r="F24" s="22" t="s">
        <v>17</v>
      </c>
      <c r="J24" s="13"/>
    </row>
    <row r="25" spans="1:10">
      <c r="A25" s="102"/>
      <c r="B25" s="103"/>
      <c r="C25" s="83" t="s">
        <v>18</v>
      </c>
      <c r="D25" s="83">
        <v>151.6</v>
      </c>
      <c r="E25" s="55">
        <v>6.0689799499248869</v>
      </c>
      <c r="F25" s="17"/>
      <c r="J25" s="13"/>
    </row>
    <row r="26" spans="1:10">
      <c r="A26" s="102"/>
      <c r="B26" s="103"/>
      <c r="C26" s="83" t="s">
        <v>21</v>
      </c>
      <c r="D26" s="83">
        <v>202.7</v>
      </c>
      <c r="E26" s="55">
        <v>5.986501402103154</v>
      </c>
      <c r="F26" s="92" t="s">
        <v>22</v>
      </c>
      <c r="J26" s="13"/>
    </row>
    <row r="27" spans="1:10">
      <c r="A27" s="102"/>
      <c r="B27" s="103"/>
      <c r="C27" s="83" t="s">
        <v>23</v>
      </c>
      <c r="D27" s="83">
        <v>362</v>
      </c>
      <c r="E27" s="65">
        <v>9.4418011016524783</v>
      </c>
      <c r="F27" s="93"/>
      <c r="J27" s="13"/>
    </row>
    <row r="28" spans="1:10">
      <c r="A28" s="102"/>
      <c r="B28" s="103"/>
      <c r="C28" s="83" t="s">
        <v>24</v>
      </c>
      <c r="D28" s="83">
        <v>345.3</v>
      </c>
      <c r="E28" s="55">
        <v>8.1169534401602412</v>
      </c>
      <c r="F28" s="17"/>
      <c r="J28" s="13"/>
    </row>
    <row r="29" spans="1:10">
      <c r="A29" s="102"/>
      <c r="B29" s="103"/>
      <c r="C29" s="83" t="s">
        <v>25</v>
      </c>
      <c r="D29" s="83">
        <v>227.7</v>
      </c>
      <c r="E29" s="55">
        <v>4.4958036654982472</v>
      </c>
      <c r="F29" s="17"/>
      <c r="J29" s="13"/>
    </row>
    <row r="30" spans="1:10">
      <c r="A30" s="102"/>
      <c r="B30" s="102" t="s">
        <v>31</v>
      </c>
      <c r="C30" s="84" t="s">
        <v>29</v>
      </c>
      <c r="D30" s="84">
        <v>69.400000000000006</v>
      </c>
      <c r="E30" s="54">
        <v>0.28770693108974366</v>
      </c>
      <c r="F30" s="7"/>
    </row>
    <row r="31" spans="1:10">
      <c r="A31" s="102"/>
      <c r="B31" s="102"/>
      <c r="C31" s="84" t="s">
        <v>16</v>
      </c>
      <c r="D31" s="84">
        <v>800</v>
      </c>
      <c r="E31" s="54">
        <v>6.797959387816344</v>
      </c>
      <c r="F31" s="7" t="s">
        <v>17</v>
      </c>
    </row>
    <row r="32" spans="1:10">
      <c r="A32" s="102"/>
      <c r="B32" s="102"/>
      <c r="C32" s="84" t="s">
        <v>18</v>
      </c>
      <c r="D32" s="84">
        <v>56.9</v>
      </c>
      <c r="E32" s="54">
        <v>2.2551262193289934</v>
      </c>
      <c r="F32" s="7"/>
    </row>
    <row r="33" spans="1:6">
      <c r="A33" s="102"/>
      <c r="B33" s="102"/>
      <c r="C33" s="84" t="s">
        <v>21</v>
      </c>
      <c r="D33" s="84">
        <v>68.099999999999994</v>
      </c>
      <c r="E33" s="54">
        <v>2.0918669504256382</v>
      </c>
      <c r="F33" s="90" t="s">
        <v>22</v>
      </c>
    </row>
    <row r="34" spans="1:6">
      <c r="A34" s="102"/>
      <c r="B34" s="102"/>
      <c r="C34" s="84" t="s">
        <v>23</v>
      </c>
      <c r="D34" s="84">
        <v>114.9</v>
      </c>
      <c r="E34" s="54">
        <v>3.1635876715072611</v>
      </c>
      <c r="F34" s="91"/>
    </row>
    <row r="35" spans="1:6">
      <c r="A35" s="102"/>
      <c r="B35" s="102"/>
      <c r="C35" s="84" t="s">
        <v>24</v>
      </c>
      <c r="D35" s="84">
        <v>106.9</v>
      </c>
      <c r="E35" s="54">
        <v>2.6436364646970461</v>
      </c>
      <c r="F35" s="7"/>
    </row>
    <row r="36" spans="1:6">
      <c r="A36" s="102"/>
      <c r="B36" s="102"/>
      <c r="C36" s="84" t="s">
        <v>25</v>
      </c>
      <c r="D36" s="84">
        <v>71.099999999999994</v>
      </c>
      <c r="E36" s="54">
        <v>1.4715955433149721</v>
      </c>
      <c r="F36" s="7"/>
    </row>
    <row r="37" spans="1:6">
      <c r="A37" s="102"/>
      <c r="B37" s="103" t="s">
        <v>32</v>
      </c>
      <c r="C37" s="83" t="s">
        <v>33</v>
      </c>
      <c r="D37" s="83">
        <v>36.700000000000003</v>
      </c>
      <c r="E37" s="55">
        <v>0.14583691907051283</v>
      </c>
      <c r="F37" s="17"/>
    </row>
    <row r="38" spans="1:6">
      <c r="A38" s="102"/>
      <c r="B38" s="103"/>
      <c r="C38" s="83" t="s">
        <v>16</v>
      </c>
      <c r="D38" s="83">
        <v>760</v>
      </c>
      <c r="E38" s="55">
        <v>5.848890667200159</v>
      </c>
      <c r="F38" s="22" t="s">
        <v>17</v>
      </c>
    </row>
    <row r="39" spans="1:6">
      <c r="A39" s="102"/>
      <c r="B39" s="103"/>
      <c r="C39" s="83" t="s">
        <v>18</v>
      </c>
      <c r="D39" s="83">
        <v>103.4</v>
      </c>
      <c r="E39" s="55">
        <v>3.9442880120180273</v>
      </c>
      <c r="F39" s="17"/>
    </row>
    <row r="40" spans="1:6">
      <c r="A40" s="102"/>
      <c r="B40" s="103"/>
      <c r="C40" s="83" t="s">
        <v>21</v>
      </c>
      <c r="D40" s="83">
        <v>127.7</v>
      </c>
      <c r="E40" s="55">
        <v>3.6914060590886324</v>
      </c>
      <c r="F40" s="92" t="s">
        <v>22</v>
      </c>
    </row>
    <row r="41" spans="1:6">
      <c r="A41" s="102"/>
      <c r="B41" s="103"/>
      <c r="C41" s="83" t="s">
        <v>23</v>
      </c>
      <c r="D41" s="83">
        <v>217.1</v>
      </c>
      <c r="E41" s="55">
        <v>5.4562437356034055</v>
      </c>
      <c r="F41" s="93"/>
    </row>
    <row r="42" spans="1:6">
      <c r="A42" s="102"/>
      <c r="B42" s="103"/>
      <c r="C42" s="83" t="s">
        <v>24</v>
      </c>
      <c r="D42" s="83">
        <v>202.1</v>
      </c>
      <c r="E42" s="55">
        <v>4.5212512568853285</v>
      </c>
      <c r="F42" s="17"/>
    </row>
    <row r="43" spans="1:6">
      <c r="A43" s="102"/>
      <c r="B43" s="103"/>
      <c r="C43" s="83" t="s">
        <v>25</v>
      </c>
      <c r="D43" s="83">
        <v>115</v>
      </c>
      <c r="E43" s="55">
        <v>1.9956559839759638</v>
      </c>
      <c r="F43" s="17"/>
    </row>
    <row r="44" spans="1:6">
      <c r="A44" s="94" t="s">
        <v>34</v>
      </c>
      <c r="B44" s="100" t="s">
        <v>14</v>
      </c>
      <c r="C44" s="84" t="s">
        <v>33</v>
      </c>
      <c r="D44" s="84">
        <v>911.1</v>
      </c>
      <c r="E44" s="54">
        <v>0.70477016225961542</v>
      </c>
      <c r="F44" s="7"/>
    </row>
    <row r="45" spans="1:6">
      <c r="A45" s="95"/>
      <c r="B45" s="100"/>
      <c r="C45" s="84" t="s">
        <v>16</v>
      </c>
      <c r="D45" s="84">
        <v>242.3</v>
      </c>
      <c r="E45" s="54">
        <v>2.1737439031709513</v>
      </c>
      <c r="F45" s="7" t="s">
        <v>17</v>
      </c>
    </row>
    <row r="46" spans="1:6">
      <c r="A46" s="95"/>
      <c r="B46" s="100"/>
      <c r="C46" s="84" t="s">
        <v>18</v>
      </c>
      <c r="D46" s="84">
        <v>46.6</v>
      </c>
      <c r="E46" s="54">
        <v>1.414049814722083</v>
      </c>
      <c r="F46" s="84"/>
    </row>
    <row r="47" spans="1:6">
      <c r="A47" s="95"/>
      <c r="B47" s="100"/>
      <c r="C47" s="84" t="s">
        <v>21</v>
      </c>
      <c r="D47" s="84">
        <v>37.9</v>
      </c>
      <c r="E47" s="54">
        <v>1.0306674411617425</v>
      </c>
      <c r="F47" s="90" t="s">
        <v>22</v>
      </c>
    </row>
    <row r="48" spans="1:6">
      <c r="A48" s="95"/>
      <c r="B48" s="100"/>
      <c r="C48" s="84" t="s">
        <v>23</v>
      </c>
      <c r="D48" s="84">
        <v>57.7</v>
      </c>
      <c r="E48" s="54">
        <v>1.430925327991988</v>
      </c>
      <c r="F48" s="91"/>
    </row>
    <row r="49" spans="1:6">
      <c r="A49" s="95"/>
      <c r="B49" s="100"/>
      <c r="C49" s="84" t="s">
        <v>24</v>
      </c>
      <c r="D49" s="84">
        <v>60.2</v>
      </c>
      <c r="E49" s="54">
        <v>1.4245182974461692</v>
      </c>
      <c r="F49" s="84"/>
    </row>
    <row r="50" spans="1:6">
      <c r="A50" s="95"/>
      <c r="B50" s="100"/>
      <c r="C50" s="84" t="s">
        <v>25</v>
      </c>
      <c r="D50" s="84">
        <v>47.1</v>
      </c>
      <c r="E50" s="54">
        <v>1.050964446670005</v>
      </c>
      <c r="F50" s="84"/>
    </row>
    <row r="51" spans="1:6">
      <c r="A51" s="95"/>
      <c r="B51" s="101" t="s">
        <v>26</v>
      </c>
      <c r="C51" s="83" t="s">
        <v>33</v>
      </c>
      <c r="D51" s="83">
        <v>940</v>
      </c>
      <c r="E51" s="55">
        <v>0.55567708333333321</v>
      </c>
      <c r="F51" s="17"/>
    </row>
    <row r="52" spans="1:6">
      <c r="A52" s="95"/>
      <c r="B52" s="101"/>
      <c r="C52" s="83" t="s">
        <v>16</v>
      </c>
      <c r="D52" s="83">
        <v>277</v>
      </c>
      <c r="E52" s="55">
        <v>2.4038346503951185</v>
      </c>
      <c r="F52" s="22" t="s">
        <v>17</v>
      </c>
    </row>
    <row r="53" spans="1:6">
      <c r="A53" s="95"/>
      <c r="B53" s="101"/>
      <c r="C53" s="83" t="s">
        <v>18</v>
      </c>
      <c r="D53" s="83">
        <v>55.3</v>
      </c>
      <c r="E53" s="55">
        <v>1.6320838257386079</v>
      </c>
      <c r="F53" s="17"/>
    </row>
    <row r="54" spans="1:6">
      <c r="A54" s="95"/>
      <c r="B54" s="101"/>
      <c r="C54" s="83" t="s">
        <v>21</v>
      </c>
      <c r="D54" s="83">
        <v>43.9</v>
      </c>
      <c r="E54" s="55">
        <v>1.1373990986479718</v>
      </c>
      <c r="F54" s="92" t="s">
        <v>22</v>
      </c>
    </row>
    <row r="55" spans="1:6">
      <c r="A55" s="95"/>
      <c r="B55" s="101"/>
      <c r="C55" s="83" t="s">
        <v>23</v>
      </c>
      <c r="D55" s="21">
        <v>69.400000000000006</v>
      </c>
      <c r="E55" s="65">
        <v>1.717582233350025</v>
      </c>
      <c r="F55" s="93"/>
    </row>
    <row r="56" spans="1:6">
      <c r="A56" s="95"/>
      <c r="B56" s="101"/>
      <c r="C56" s="83" t="s">
        <v>24</v>
      </c>
      <c r="D56" s="83">
        <v>65.599999999999994</v>
      </c>
      <c r="E56" s="55">
        <v>1.588656584877316</v>
      </c>
      <c r="F56" s="17"/>
    </row>
    <row r="57" spans="1:6">
      <c r="A57" s="95"/>
      <c r="B57" s="101"/>
      <c r="C57" s="83" t="s">
        <v>25</v>
      </c>
      <c r="D57" s="83">
        <v>36.799999999999997</v>
      </c>
      <c r="E57" s="55">
        <v>0.82967875813720571</v>
      </c>
      <c r="F57" s="17"/>
    </row>
    <row r="58" spans="1:6">
      <c r="A58" s="95"/>
      <c r="B58" s="100" t="s">
        <v>28</v>
      </c>
      <c r="C58" s="84" t="s">
        <v>35</v>
      </c>
      <c r="D58" s="84">
        <v>777.1</v>
      </c>
      <c r="E58" s="54">
        <v>0.50787034254807695</v>
      </c>
      <c r="F58" s="7"/>
    </row>
    <row r="59" spans="1:6">
      <c r="A59" s="95"/>
      <c r="B59" s="100"/>
      <c r="C59" s="84" t="s">
        <v>16</v>
      </c>
      <c r="D59" s="84">
        <v>272.3</v>
      </c>
      <c r="E59" s="54">
        <v>2.3769390317095129</v>
      </c>
      <c r="F59" s="7" t="s">
        <v>17</v>
      </c>
    </row>
    <row r="60" spans="1:6">
      <c r="A60" s="95"/>
      <c r="B60" s="100"/>
      <c r="C60" s="84" t="s">
        <v>18</v>
      </c>
      <c r="D60" s="84">
        <v>50.5</v>
      </c>
      <c r="E60" s="54">
        <v>1.5059873810716073</v>
      </c>
      <c r="F60" s="7"/>
    </row>
    <row r="61" spans="1:6">
      <c r="A61" s="95"/>
      <c r="B61" s="100"/>
      <c r="C61" s="84" t="s">
        <v>21</v>
      </c>
      <c r="D61" s="84">
        <v>40.200000000000003</v>
      </c>
      <c r="E61" s="54">
        <v>1.0240592689033552</v>
      </c>
      <c r="F61" s="90" t="s">
        <v>22</v>
      </c>
    </row>
    <row r="62" spans="1:6" ht="14.25" customHeight="1">
      <c r="A62" s="95"/>
      <c r="B62" s="100"/>
      <c r="C62" s="84" t="s">
        <v>23</v>
      </c>
      <c r="D62" s="84">
        <v>64.7</v>
      </c>
      <c r="E62" s="54">
        <v>1.6408982674011017</v>
      </c>
      <c r="F62" s="91"/>
    </row>
    <row r="63" spans="1:6">
      <c r="A63" s="95"/>
      <c r="B63" s="100"/>
      <c r="C63" s="84" t="s">
        <v>24</v>
      </c>
      <c r="D63" s="84">
        <v>60.2</v>
      </c>
      <c r="E63" s="54">
        <v>1.4300469303955934</v>
      </c>
      <c r="F63" s="7"/>
    </row>
    <row r="64" spans="1:6">
      <c r="A64" s="95"/>
      <c r="B64" s="100"/>
      <c r="C64" s="84" t="s">
        <v>25</v>
      </c>
      <c r="D64" s="84">
        <v>50.5</v>
      </c>
      <c r="E64" s="54">
        <v>1.1214995493239861</v>
      </c>
      <c r="F64" s="7"/>
    </row>
    <row r="65" spans="1:6">
      <c r="A65" s="95"/>
      <c r="B65" s="101" t="s">
        <v>36</v>
      </c>
      <c r="C65" s="83" t="s">
        <v>29</v>
      </c>
      <c r="D65" s="83">
        <v>174.4</v>
      </c>
      <c r="E65" s="55">
        <v>0.14949070512820514</v>
      </c>
      <c r="F65" s="17"/>
    </row>
    <row r="66" spans="1:6">
      <c r="A66" s="95"/>
      <c r="B66" s="101"/>
      <c r="C66" s="83" t="s">
        <v>16</v>
      </c>
      <c r="D66" s="83">
        <v>38.799999999999997</v>
      </c>
      <c r="E66" s="55">
        <v>0.15984575372611781</v>
      </c>
      <c r="F66" s="17"/>
    </row>
    <row r="67" spans="1:6">
      <c r="A67" s="95"/>
      <c r="B67" s="101"/>
      <c r="C67" s="83" t="s">
        <v>18</v>
      </c>
      <c r="D67" s="83">
        <v>10.7</v>
      </c>
      <c r="E67" s="55">
        <v>0.18705014521782676</v>
      </c>
      <c r="F67" s="83" t="s">
        <v>37</v>
      </c>
    </row>
    <row r="68" spans="1:6">
      <c r="A68" s="95"/>
      <c r="B68" s="101"/>
      <c r="C68" s="83" t="s">
        <v>21</v>
      </c>
      <c r="D68" s="83">
        <v>7.8</v>
      </c>
      <c r="E68" s="55">
        <v>0.11157241862794191</v>
      </c>
      <c r="F68" s="92" t="s">
        <v>22</v>
      </c>
    </row>
    <row r="69" spans="1:6">
      <c r="A69" s="95"/>
      <c r="B69" s="101"/>
      <c r="C69" s="83" t="s">
        <v>23</v>
      </c>
      <c r="D69" s="83">
        <v>12.6</v>
      </c>
      <c r="E69" s="55">
        <v>0.16302393590385578</v>
      </c>
      <c r="F69" s="93"/>
    </row>
    <row r="70" spans="1:6">
      <c r="A70" s="95"/>
      <c r="B70" s="101"/>
      <c r="C70" s="83" t="s">
        <v>24</v>
      </c>
      <c r="D70" s="83">
        <v>12.1</v>
      </c>
      <c r="E70" s="55">
        <v>0.13476261392088132</v>
      </c>
      <c r="F70" s="83"/>
    </row>
    <row r="71" spans="1:6">
      <c r="A71" s="95"/>
      <c r="B71" s="101"/>
      <c r="C71" s="83" t="s">
        <v>25</v>
      </c>
      <c r="D71" s="83">
        <v>4.9000000000000004</v>
      </c>
      <c r="E71" s="55">
        <v>4.6473199799699556E-2</v>
      </c>
      <c r="F71" s="83"/>
    </row>
    <row r="72" spans="1:6">
      <c r="A72" s="95"/>
      <c r="B72" s="100" t="s">
        <v>38</v>
      </c>
      <c r="C72" s="84" t="s">
        <v>35</v>
      </c>
      <c r="D72" s="84">
        <v>164</v>
      </c>
      <c r="E72" s="54">
        <v>0.15268229166666669</v>
      </c>
      <c r="F72" s="7"/>
    </row>
    <row r="73" spans="1:6">
      <c r="A73" s="95"/>
      <c r="B73" s="100"/>
      <c r="C73" s="84" t="s">
        <v>16</v>
      </c>
      <c r="D73" s="84">
        <v>38.799999999999997</v>
      </c>
      <c r="E73" s="54">
        <v>0.18274074222266679</v>
      </c>
      <c r="F73" s="7"/>
    </row>
    <row r="74" spans="1:6">
      <c r="A74" s="95"/>
      <c r="B74" s="100"/>
      <c r="C74" s="84" t="s">
        <v>18</v>
      </c>
      <c r="D74" s="84">
        <v>10.4</v>
      </c>
      <c r="E74" s="54">
        <v>0.19141936905358037</v>
      </c>
      <c r="F74" s="7" t="s">
        <v>37</v>
      </c>
    </row>
    <row r="75" spans="1:6">
      <c r="A75" s="95"/>
      <c r="B75" s="100"/>
      <c r="C75" s="84" t="s">
        <v>21</v>
      </c>
      <c r="D75" s="84">
        <v>7.2</v>
      </c>
      <c r="E75" s="54">
        <v>0.10575887831747621</v>
      </c>
      <c r="F75" s="90" t="s">
        <v>22</v>
      </c>
    </row>
    <row r="76" spans="1:6">
      <c r="A76" s="95"/>
      <c r="B76" s="100"/>
      <c r="C76" s="84" t="s">
        <v>23</v>
      </c>
      <c r="D76" s="28">
        <v>11.7</v>
      </c>
      <c r="E76" s="54">
        <v>0.15488761141712568</v>
      </c>
      <c r="F76" s="91"/>
    </row>
    <row r="77" spans="1:6">
      <c r="A77" s="95"/>
      <c r="B77" s="100"/>
      <c r="C77" s="84" t="s">
        <v>24</v>
      </c>
      <c r="D77" s="84">
        <v>11.7</v>
      </c>
      <c r="E77" s="54">
        <v>0.13986216324486728</v>
      </c>
      <c r="F77" s="7"/>
    </row>
    <row r="78" spans="1:6">
      <c r="A78" s="95"/>
      <c r="B78" s="100"/>
      <c r="C78" s="84" t="s">
        <v>25</v>
      </c>
      <c r="D78" s="84">
        <v>2.4</v>
      </c>
      <c r="E78" s="54">
        <v>2.4499228843264893E-2</v>
      </c>
      <c r="F78" s="7"/>
    </row>
    <row r="79" spans="1:6">
      <c r="A79" s="95"/>
      <c r="B79" s="101" t="s">
        <v>39</v>
      </c>
      <c r="C79" s="83" t="s">
        <v>40</v>
      </c>
      <c r="D79" s="83">
        <v>131</v>
      </c>
      <c r="E79" s="55">
        <v>0.11444130608974359</v>
      </c>
      <c r="F79" s="17"/>
    </row>
    <row r="80" spans="1:6">
      <c r="A80" s="95"/>
      <c r="B80" s="101"/>
      <c r="C80" s="83" t="s">
        <v>16</v>
      </c>
      <c r="D80" s="83">
        <v>38.200000000000003</v>
      </c>
      <c r="E80" s="55">
        <v>0.16887556266880069</v>
      </c>
      <c r="F80" s="17"/>
    </row>
    <row r="81" spans="1:6">
      <c r="A81" s="95"/>
      <c r="B81" s="101"/>
      <c r="C81" s="83" t="s">
        <v>18</v>
      </c>
      <c r="D81" s="83">
        <v>10.9</v>
      </c>
      <c r="E81" s="55">
        <v>0.19988427641462195</v>
      </c>
      <c r="F81" s="17" t="s">
        <v>37</v>
      </c>
    </row>
    <row r="82" spans="1:6">
      <c r="A82" s="95"/>
      <c r="B82" s="101"/>
      <c r="C82" s="83" t="s">
        <v>21</v>
      </c>
      <c r="D82" s="83">
        <v>7.4</v>
      </c>
      <c r="E82" s="55">
        <v>0.11183819729594391</v>
      </c>
      <c r="F82" s="92" t="s">
        <v>22</v>
      </c>
    </row>
    <row r="83" spans="1:6">
      <c r="A83" s="95"/>
      <c r="B83" s="101"/>
      <c r="C83" s="83" t="s">
        <v>23</v>
      </c>
      <c r="D83" s="83">
        <v>12.8</v>
      </c>
      <c r="E83" s="55">
        <v>0.17205968953430148</v>
      </c>
      <c r="F83" s="93"/>
    </row>
    <row r="84" spans="1:6">
      <c r="A84" s="95"/>
      <c r="B84" s="101"/>
      <c r="C84" s="83" t="s">
        <v>24</v>
      </c>
      <c r="D84" s="83">
        <v>12.2</v>
      </c>
      <c r="E84" s="55">
        <v>0.1427894842263395</v>
      </c>
      <c r="F84" s="17"/>
    </row>
    <row r="85" spans="1:6">
      <c r="A85" s="95"/>
      <c r="B85" s="101"/>
      <c r="C85" s="83" t="s">
        <v>25</v>
      </c>
      <c r="D85" s="83">
        <v>2.2000000000000002</v>
      </c>
      <c r="E85" s="55">
        <v>2.3054061091637459E-2</v>
      </c>
      <c r="F85" s="17"/>
    </row>
    <row r="86" spans="1:6">
      <c r="A86" s="95"/>
      <c r="B86" s="100" t="s">
        <v>30</v>
      </c>
      <c r="C86" s="84" t="s">
        <v>40</v>
      </c>
      <c r="D86" s="84">
        <v>14.7</v>
      </c>
      <c r="E86" s="54">
        <v>5.8328846153846148E-2</v>
      </c>
      <c r="F86" s="7"/>
    </row>
    <row r="87" spans="1:6">
      <c r="A87" s="95"/>
      <c r="B87" s="100"/>
      <c r="C87" s="84" t="s">
        <v>16</v>
      </c>
      <c r="D87" s="84">
        <v>104.1</v>
      </c>
      <c r="E87" s="54">
        <v>0.83325817745323605</v>
      </c>
      <c r="F87" s="7" t="s">
        <v>17</v>
      </c>
    </row>
    <row r="88" spans="1:6">
      <c r="A88" s="95"/>
      <c r="B88" s="100"/>
      <c r="C88" s="84" t="s">
        <v>18</v>
      </c>
      <c r="D88" s="84">
        <v>6.7</v>
      </c>
      <c r="E88" s="54">
        <v>0.26740683024536804</v>
      </c>
      <c r="F88" s="84"/>
    </row>
    <row r="89" spans="1:6">
      <c r="A89" s="95"/>
      <c r="B89" s="100"/>
      <c r="C89" s="84" t="s">
        <v>21</v>
      </c>
      <c r="D89" s="84">
        <v>6.3</v>
      </c>
      <c r="E89" s="54">
        <v>0.19095088632949422</v>
      </c>
      <c r="F89" s="90" t="s">
        <v>22</v>
      </c>
    </row>
    <row r="90" spans="1:6">
      <c r="A90" s="95"/>
      <c r="B90" s="100"/>
      <c r="C90" s="84" t="s">
        <v>23</v>
      </c>
      <c r="D90" s="84">
        <v>11.5</v>
      </c>
      <c r="E90" s="54">
        <v>0.31085703555333</v>
      </c>
      <c r="F90" s="91"/>
    </row>
    <row r="91" spans="1:6">
      <c r="A91" s="95"/>
      <c r="B91" s="100"/>
      <c r="C91" s="84" t="s">
        <v>24</v>
      </c>
      <c r="D91" s="84">
        <v>8.6</v>
      </c>
      <c r="E91" s="54">
        <v>0.21228434651977968</v>
      </c>
      <c r="F91" s="84"/>
    </row>
    <row r="92" spans="1:6">
      <c r="A92" s="95"/>
      <c r="B92" s="100"/>
      <c r="C92" s="84" t="s">
        <v>25</v>
      </c>
      <c r="D92" s="84" t="s">
        <v>19</v>
      </c>
      <c r="E92" s="54" t="s">
        <v>20</v>
      </c>
      <c r="F92" s="84"/>
    </row>
    <row r="93" spans="1:6">
      <c r="A93" s="95"/>
      <c r="B93" s="101" t="s">
        <v>31</v>
      </c>
      <c r="C93" s="83" t="s">
        <v>41</v>
      </c>
      <c r="D93" s="83">
        <v>35.9</v>
      </c>
      <c r="E93" s="55">
        <v>0.14113690905448717</v>
      </c>
      <c r="F93" s="17"/>
    </row>
    <row r="94" spans="1:6">
      <c r="A94" s="95"/>
      <c r="B94" s="101"/>
      <c r="C94" s="83" t="s">
        <v>16</v>
      </c>
      <c r="D94" s="83">
        <v>223.1</v>
      </c>
      <c r="E94" s="55">
        <v>1.879266569970991</v>
      </c>
      <c r="F94" s="17" t="s">
        <v>17</v>
      </c>
    </row>
    <row r="95" spans="1:6">
      <c r="A95" s="95"/>
      <c r="B95" s="101"/>
      <c r="C95" s="83" t="s">
        <v>18</v>
      </c>
      <c r="D95" s="83">
        <v>11.1</v>
      </c>
      <c r="E95" s="55">
        <v>0.45502551827741616</v>
      </c>
      <c r="F95" s="17"/>
    </row>
    <row r="96" spans="1:6">
      <c r="A96" s="95"/>
      <c r="B96" s="101"/>
      <c r="C96" s="83" t="s">
        <v>21</v>
      </c>
      <c r="D96" s="83">
        <v>10.7</v>
      </c>
      <c r="E96" s="55">
        <v>0.32182299449173757</v>
      </c>
      <c r="F96" s="92" t="s">
        <v>22</v>
      </c>
    </row>
    <row r="97" spans="1:6">
      <c r="A97" s="95"/>
      <c r="B97" s="101"/>
      <c r="C97" s="83" t="s">
        <v>23</v>
      </c>
      <c r="D97" s="21">
        <v>18.399999999999999</v>
      </c>
      <c r="E97" s="55">
        <v>0.4976605708562844</v>
      </c>
      <c r="F97" s="93"/>
    </row>
    <row r="98" spans="1:6">
      <c r="A98" s="95"/>
      <c r="B98" s="101"/>
      <c r="C98" s="83" t="s">
        <v>24</v>
      </c>
      <c r="D98" s="83">
        <v>13.7</v>
      </c>
      <c r="E98" s="55">
        <v>0.33869802704056079</v>
      </c>
      <c r="F98" s="17"/>
    </row>
    <row r="99" spans="1:6">
      <c r="A99" s="95"/>
      <c r="B99" s="101"/>
      <c r="C99" s="83" t="s">
        <v>25</v>
      </c>
      <c r="D99" s="83" t="s">
        <v>19</v>
      </c>
      <c r="E99" s="55" t="s">
        <v>20</v>
      </c>
      <c r="F99" s="17"/>
    </row>
    <row r="100" spans="1:6">
      <c r="A100" s="95"/>
      <c r="B100" s="100" t="s">
        <v>32</v>
      </c>
      <c r="C100" s="84" t="s">
        <v>41</v>
      </c>
      <c r="D100" s="84">
        <v>40.299999999999997</v>
      </c>
      <c r="E100" s="54">
        <v>0.16296393229166664</v>
      </c>
      <c r="F100" s="7"/>
    </row>
    <row r="101" spans="1:6">
      <c r="A101" s="95"/>
      <c r="B101" s="100"/>
      <c r="C101" s="84" t="s">
        <v>16</v>
      </c>
      <c r="D101" s="84">
        <v>457.6</v>
      </c>
      <c r="E101" s="54">
        <v>3.7987162548764632</v>
      </c>
      <c r="F101" s="7" t="s">
        <v>17</v>
      </c>
    </row>
    <row r="102" spans="1:6">
      <c r="A102" s="95"/>
      <c r="B102" s="100"/>
      <c r="C102" s="84" t="s">
        <v>18</v>
      </c>
      <c r="D102" s="84">
        <v>36.4</v>
      </c>
      <c r="E102" s="54">
        <v>1.4290053079619427</v>
      </c>
      <c r="F102" s="7"/>
    </row>
    <row r="103" spans="1:6" ht="45" customHeight="1">
      <c r="A103" s="95"/>
      <c r="B103" s="100"/>
      <c r="C103" s="84" t="s">
        <v>21</v>
      </c>
      <c r="D103" s="84">
        <v>35.9</v>
      </c>
      <c r="E103" s="54">
        <v>0.76517155733600395</v>
      </c>
      <c r="F103" s="97" t="s">
        <v>42</v>
      </c>
    </row>
    <row r="104" spans="1:6">
      <c r="A104" s="95"/>
      <c r="B104" s="100"/>
      <c r="C104" s="84" t="s">
        <v>23</v>
      </c>
      <c r="D104" s="84">
        <v>64.5</v>
      </c>
      <c r="E104" s="54">
        <v>1.1459489233850775</v>
      </c>
      <c r="F104" s="98"/>
    </row>
    <row r="105" spans="1:6">
      <c r="A105" s="95"/>
      <c r="B105" s="100"/>
      <c r="C105" s="84" t="s">
        <v>24</v>
      </c>
      <c r="D105" s="84">
        <v>52.7</v>
      </c>
      <c r="E105" s="54">
        <v>0.80748433650475715</v>
      </c>
      <c r="F105" s="98"/>
    </row>
    <row r="106" spans="1:6">
      <c r="A106" s="96"/>
      <c r="B106" s="100"/>
      <c r="C106" s="84" t="s">
        <v>25</v>
      </c>
      <c r="D106" s="84">
        <v>7.6</v>
      </c>
      <c r="E106" s="54">
        <v>9.2874511767651449E-2</v>
      </c>
      <c r="F106" s="99"/>
    </row>
    <row r="107" spans="1:6">
      <c r="A107" s="94" t="s">
        <v>43</v>
      </c>
      <c r="B107" s="103" t="s">
        <v>36</v>
      </c>
      <c r="C107" s="83" t="s">
        <v>15</v>
      </c>
      <c r="D107" s="23">
        <v>100.9</v>
      </c>
      <c r="E107" s="56">
        <v>0.15652435897435898</v>
      </c>
      <c r="F107" s="17"/>
    </row>
    <row r="108" spans="1:6">
      <c r="A108" s="95"/>
      <c r="B108" s="103"/>
      <c r="C108" s="83" t="s">
        <v>16</v>
      </c>
      <c r="D108" s="23">
        <v>50.9</v>
      </c>
      <c r="E108" s="56">
        <v>0.26419426828048415</v>
      </c>
      <c r="F108" s="17" t="s">
        <v>17</v>
      </c>
    </row>
    <row r="109" spans="1:6">
      <c r="A109" s="95"/>
      <c r="B109" s="103"/>
      <c r="C109" s="83" t="s">
        <v>18</v>
      </c>
      <c r="D109" s="23">
        <v>12.1</v>
      </c>
      <c r="E109" s="56">
        <v>0.20564304456685026</v>
      </c>
      <c r="F109" s="17"/>
    </row>
    <row r="110" spans="1:6">
      <c r="A110" s="95"/>
      <c r="B110" s="103"/>
      <c r="C110" s="83" t="s">
        <v>21</v>
      </c>
      <c r="D110" s="23">
        <v>7.9</v>
      </c>
      <c r="E110" s="56">
        <v>0.10856744116174261</v>
      </c>
      <c r="F110" s="92" t="s">
        <v>22</v>
      </c>
    </row>
    <row r="111" spans="1:6">
      <c r="A111" s="95"/>
      <c r="B111" s="103"/>
      <c r="C111" s="83" t="s">
        <v>23</v>
      </c>
      <c r="D111" s="23">
        <v>14.5</v>
      </c>
      <c r="E111" s="56">
        <v>0.18021387080620932</v>
      </c>
      <c r="F111" s="93"/>
    </row>
    <row r="112" spans="1:6">
      <c r="A112" s="95"/>
      <c r="B112" s="103"/>
      <c r="C112" s="83" t="s">
        <v>24</v>
      </c>
      <c r="D112" s="23">
        <v>14</v>
      </c>
      <c r="E112" s="29">
        <v>0.16003044566850275</v>
      </c>
      <c r="F112" s="17"/>
    </row>
    <row r="113" spans="1:6">
      <c r="A113" s="95"/>
      <c r="B113" s="103"/>
      <c r="C113" s="83" t="s">
        <v>25</v>
      </c>
      <c r="D113" s="23" t="s">
        <v>19</v>
      </c>
      <c r="E113" s="29" t="s">
        <v>20</v>
      </c>
      <c r="F113" s="17"/>
    </row>
    <row r="114" spans="1:6">
      <c r="A114" s="95"/>
      <c r="B114" s="102" t="s">
        <v>38</v>
      </c>
      <c r="C114" s="84" t="s">
        <v>15</v>
      </c>
      <c r="D114" s="84">
        <v>91.2</v>
      </c>
      <c r="E114" s="54">
        <v>0.14165961538461538</v>
      </c>
      <c r="F114" s="7"/>
    </row>
    <row r="115" spans="1:6">
      <c r="A115" s="95"/>
      <c r="B115" s="102"/>
      <c r="C115" s="84" t="s">
        <v>16</v>
      </c>
      <c r="D115" s="84">
        <v>33.6</v>
      </c>
      <c r="E115" s="54">
        <v>0.19448474542362712</v>
      </c>
      <c r="F115" s="7" t="s">
        <v>17</v>
      </c>
    </row>
    <row r="116" spans="1:6">
      <c r="A116" s="95"/>
      <c r="B116" s="102"/>
      <c r="C116" s="84" t="s">
        <v>18</v>
      </c>
      <c r="D116" s="84">
        <v>7</v>
      </c>
      <c r="E116" s="54">
        <v>0.12471707561342012</v>
      </c>
      <c r="F116" s="7"/>
    </row>
    <row r="117" spans="1:6">
      <c r="A117" s="95"/>
      <c r="B117" s="102"/>
      <c r="C117" s="84" t="s">
        <v>21</v>
      </c>
      <c r="D117" s="84">
        <v>4.4000000000000004</v>
      </c>
      <c r="E117" s="54">
        <v>6.54029043565348E-2</v>
      </c>
      <c r="F117" s="90" t="s">
        <v>22</v>
      </c>
    </row>
    <row r="118" spans="1:6">
      <c r="A118" s="95"/>
      <c r="B118" s="102"/>
      <c r="C118" s="84" t="s">
        <v>23</v>
      </c>
      <c r="D118" s="84">
        <v>8.8000000000000007</v>
      </c>
      <c r="E118" s="54">
        <v>0.1191661892839259</v>
      </c>
      <c r="F118" s="91"/>
    </row>
    <row r="119" spans="1:6">
      <c r="A119" s="95"/>
      <c r="B119" s="102"/>
      <c r="C119" s="84" t="s">
        <v>24</v>
      </c>
      <c r="D119" s="84">
        <v>8</v>
      </c>
      <c r="E119" s="9">
        <v>9.9409113670505755E-2</v>
      </c>
      <c r="F119" s="7"/>
    </row>
    <row r="120" spans="1:6">
      <c r="A120" s="95"/>
      <c r="B120" s="102"/>
      <c r="C120" s="84" t="s">
        <v>25</v>
      </c>
      <c r="D120" s="84">
        <v>3.8</v>
      </c>
      <c r="E120" s="9">
        <v>4.1372618928392585E-2</v>
      </c>
      <c r="F120" s="7"/>
    </row>
    <row r="121" spans="1:6">
      <c r="A121" s="95"/>
      <c r="B121" s="103" t="s">
        <v>39</v>
      </c>
      <c r="C121" s="83" t="s">
        <v>29</v>
      </c>
      <c r="D121" s="83">
        <v>78</v>
      </c>
      <c r="E121" s="55">
        <v>0.11265625</v>
      </c>
      <c r="F121" s="17"/>
    </row>
    <row r="122" spans="1:6">
      <c r="A122" s="95"/>
      <c r="B122" s="103"/>
      <c r="C122" s="83" t="s">
        <v>16</v>
      </c>
      <c r="D122" s="83">
        <v>22.8</v>
      </c>
      <c r="E122" s="55">
        <v>0.13357283184955485</v>
      </c>
      <c r="F122" s="17" t="s">
        <v>17</v>
      </c>
    </row>
    <row r="123" spans="1:6">
      <c r="A123" s="95"/>
      <c r="B123" s="103"/>
      <c r="C123" s="83" t="s">
        <v>18</v>
      </c>
      <c r="D123" s="83">
        <v>6</v>
      </c>
      <c r="E123" s="55">
        <v>0.10613299949924887</v>
      </c>
      <c r="F123" s="17"/>
    </row>
    <row r="124" spans="1:6">
      <c r="A124" s="95"/>
      <c r="B124" s="103"/>
      <c r="C124" s="83" t="s">
        <v>21</v>
      </c>
      <c r="D124" s="83">
        <v>3.8</v>
      </c>
      <c r="E124" s="55">
        <v>5.5432048072108157E-2</v>
      </c>
      <c r="F124" s="92" t="s">
        <v>22</v>
      </c>
    </row>
    <row r="125" spans="1:6">
      <c r="A125" s="95"/>
      <c r="B125" s="103"/>
      <c r="C125" s="83" t="s">
        <v>23</v>
      </c>
      <c r="D125" s="83">
        <v>7.4</v>
      </c>
      <c r="E125" s="55">
        <v>9.6625398097145737E-2</v>
      </c>
      <c r="F125" s="93"/>
    </row>
    <row r="126" spans="1:6">
      <c r="A126" s="95"/>
      <c r="B126" s="103"/>
      <c r="C126" s="83" t="s">
        <v>24</v>
      </c>
      <c r="D126" s="83">
        <v>7</v>
      </c>
      <c r="E126" s="55">
        <v>8.278858287431147E-2</v>
      </c>
      <c r="F126" s="17"/>
    </row>
    <row r="127" spans="1:6">
      <c r="A127" s="95"/>
      <c r="B127" s="103"/>
      <c r="C127" s="83" t="s">
        <v>25</v>
      </c>
      <c r="D127" s="83">
        <v>3</v>
      </c>
      <c r="E127" s="55">
        <v>3.1979068602904358E-2</v>
      </c>
      <c r="F127" s="17"/>
    </row>
    <row r="128" spans="1:6">
      <c r="A128" s="95"/>
      <c r="B128" s="102" t="s">
        <v>30</v>
      </c>
      <c r="C128" s="84" t="s">
        <v>29</v>
      </c>
      <c r="D128" s="84">
        <v>14.1</v>
      </c>
      <c r="E128" s="54">
        <v>6.1671965144230768E-2</v>
      </c>
      <c r="F128" s="7"/>
    </row>
    <row r="129" spans="1:6">
      <c r="A129" s="95"/>
      <c r="B129" s="102"/>
      <c r="C129" s="84" t="s">
        <v>16</v>
      </c>
      <c r="D129" s="84">
        <v>129.9</v>
      </c>
      <c r="E129" s="54">
        <v>1.208679413824147</v>
      </c>
      <c r="F129" s="7" t="s">
        <v>17</v>
      </c>
    </row>
    <row r="130" spans="1:6" ht="29.1">
      <c r="A130" s="95"/>
      <c r="B130" s="102"/>
      <c r="C130" s="84" t="s">
        <v>18</v>
      </c>
      <c r="D130" s="84" t="s">
        <v>20</v>
      </c>
      <c r="E130" s="54" t="s">
        <v>20</v>
      </c>
      <c r="F130" s="70" t="s">
        <v>44</v>
      </c>
    </row>
    <row r="131" spans="1:6">
      <c r="A131" s="95"/>
      <c r="B131" s="102"/>
      <c r="C131" s="84" t="s">
        <v>45</v>
      </c>
      <c r="D131" s="84" t="s">
        <v>19</v>
      </c>
      <c r="E131" s="54" t="s">
        <v>20</v>
      </c>
      <c r="F131" s="90" t="s">
        <v>46</v>
      </c>
    </row>
    <row r="132" spans="1:6">
      <c r="A132" s="95"/>
      <c r="B132" s="102"/>
      <c r="C132" s="84" t="s">
        <v>47</v>
      </c>
      <c r="D132" s="84">
        <v>3.2</v>
      </c>
      <c r="E132" s="54">
        <v>0.12300979469203806</v>
      </c>
      <c r="F132" s="91"/>
    </row>
    <row r="133" spans="1:6">
      <c r="A133" s="95"/>
      <c r="B133" s="102"/>
      <c r="C133" s="84" t="s">
        <v>48</v>
      </c>
      <c r="D133" s="84">
        <v>2.2999999999999998</v>
      </c>
      <c r="E133" s="54">
        <v>8.1813660490736101E-2</v>
      </c>
      <c r="F133" s="7"/>
    </row>
    <row r="134" spans="1:6">
      <c r="A134" s="95"/>
      <c r="B134" s="102"/>
      <c r="C134" s="84" t="s">
        <v>25</v>
      </c>
      <c r="D134" s="84" t="s">
        <v>19</v>
      </c>
      <c r="E134" s="54" t="s">
        <v>20</v>
      </c>
      <c r="F134" s="7"/>
    </row>
    <row r="135" spans="1:6">
      <c r="A135" s="95"/>
      <c r="B135" s="103" t="s">
        <v>31</v>
      </c>
      <c r="C135" s="83" t="s">
        <v>29</v>
      </c>
      <c r="D135" s="83">
        <v>15.8</v>
      </c>
      <c r="E135" s="55">
        <v>6.6594531250000005E-2</v>
      </c>
      <c r="F135" s="17"/>
    </row>
    <row r="136" spans="1:6">
      <c r="A136" s="95"/>
      <c r="B136" s="103"/>
      <c r="C136" s="83" t="s">
        <v>16</v>
      </c>
      <c r="D136" s="83">
        <v>101.7</v>
      </c>
      <c r="E136" s="55">
        <v>0.91104766429928985</v>
      </c>
      <c r="F136" s="17" t="s">
        <v>17</v>
      </c>
    </row>
    <row r="137" spans="1:6">
      <c r="A137" s="95"/>
      <c r="B137" s="103"/>
      <c r="C137" s="83" t="s">
        <v>18</v>
      </c>
      <c r="D137" s="83">
        <v>8.3000000000000007</v>
      </c>
      <c r="E137" s="55">
        <v>0.32061441161742621</v>
      </c>
      <c r="F137" s="17"/>
    </row>
    <row r="138" spans="1:6">
      <c r="A138" s="95"/>
      <c r="B138" s="103"/>
      <c r="C138" s="83" t="s">
        <v>21</v>
      </c>
      <c r="D138" s="83">
        <v>7.4</v>
      </c>
      <c r="E138" s="55">
        <v>0.18938663995993993</v>
      </c>
      <c r="F138" s="92" t="s">
        <v>22</v>
      </c>
    </row>
    <row r="139" spans="1:6">
      <c r="A139" s="95"/>
      <c r="B139" s="103"/>
      <c r="C139" s="83" t="s">
        <v>23</v>
      </c>
      <c r="D139" s="83">
        <v>15.1</v>
      </c>
      <c r="E139" s="55">
        <v>0.33243288933400095</v>
      </c>
      <c r="F139" s="93"/>
    </row>
    <row r="140" spans="1:6">
      <c r="A140" s="95"/>
      <c r="B140" s="103"/>
      <c r="C140" s="83" t="s">
        <v>24</v>
      </c>
      <c r="D140" s="83">
        <v>12.5</v>
      </c>
      <c r="E140" s="55">
        <v>0.24323735603405106</v>
      </c>
      <c r="F140" s="17"/>
    </row>
    <row r="141" spans="1:6">
      <c r="A141" s="95"/>
      <c r="B141" s="103"/>
      <c r="C141" s="83" t="s">
        <v>25</v>
      </c>
      <c r="D141" s="83">
        <v>1.2</v>
      </c>
      <c r="E141" s="55">
        <v>1.8958557836755131E-2</v>
      </c>
      <c r="F141" s="17"/>
    </row>
    <row r="142" spans="1:6">
      <c r="A142" s="95"/>
      <c r="B142" s="102" t="s">
        <v>32</v>
      </c>
      <c r="C142" s="84" t="s">
        <v>33</v>
      </c>
      <c r="D142" s="84">
        <v>40.200000000000003</v>
      </c>
      <c r="E142" s="54">
        <v>0.1763662259615385</v>
      </c>
      <c r="F142" s="7"/>
    </row>
    <row r="143" spans="1:6">
      <c r="A143" s="95"/>
      <c r="B143" s="102"/>
      <c r="C143" s="84" t="s">
        <v>16</v>
      </c>
      <c r="D143" s="84">
        <v>543.9</v>
      </c>
      <c r="E143" s="54">
        <v>4.7850360108032408</v>
      </c>
      <c r="F143" s="7" t="s">
        <v>17</v>
      </c>
    </row>
    <row r="144" spans="1:6">
      <c r="A144" s="95"/>
      <c r="B144" s="102"/>
      <c r="C144" s="84" t="s">
        <v>18</v>
      </c>
      <c r="D144" s="84">
        <v>32.1</v>
      </c>
      <c r="E144" s="54">
        <v>1.2666721081622434</v>
      </c>
      <c r="F144" s="7"/>
    </row>
    <row r="145" spans="1:6">
      <c r="A145" s="95"/>
      <c r="B145" s="102"/>
      <c r="C145" s="84" t="s">
        <v>21</v>
      </c>
      <c r="D145" s="84">
        <v>33.299999999999997</v>
      </c>
      <c r="E145" s="54">
        <v>0.8678110065097645</v>
      </c>
      <c r="F145" s="90" t="s">
        <v>22</v>
      </c>
    </row>
    <row r="146" spans="1:6">
      <c r="A146" s="95"/>
      <c r="B146" s="102"/>
      <c r="C146" s="84" t="s">
        <v>23</v>
      </c>
      <c r="D146" s="84">
        <v>67.8</v>
      </c>
      <c r="E146" s="54">
        <v>1.5380991887831748</v>
      </c>
      <c r="F146" s="91"/>
    </row>
    <row r="147" spans="1:6">
      <c r="A147" s="95"/>
      <c r="B147" s="102"/>
      <c r="C147" s="84" t="s">
        <v>24</v>
      </c>
      <c r="D147" s="84">
        <v>58.6</v>
      </c>
      <c r="E147" s="54">
        <v>1.1821823735603405</v>
      </c>
      <c r="F147" s="7"/>
    </row>
    <row r="148" spans="1:6">
      <c r="A148" s="96"/>
      <c r="B148" s="102"/>
      <c r="C148" s="84" t="s">
        <v>25</v>
      </c>
      <c r="D148" s="84">
        <v>17.8</v>
      </c>
      <c r="E148" s="54">
        <v>0.29487389083625437</v>
      </c>
      <c r="F148" s="7"/>
    </row>
    <row r="149" spans="1:6">
      <c r="A149" s="94" t="s">
        <v>49</v>
      </c>
      <c r="B149" s="103" t="s">
        <v>36</v>
      </c>
      <c r="C149" s="83" t="s">
        <v>15</v>
      </c>
      <c r="D149" s="23">
        <v>14.5</v>
      </c>
      <c r="E149" s="56">
        <v>1.7551332131410257E-2</v>
      </c>
      <c r="F149" s="17"/>
    </row>
    <row r="150" spans="1:6">
      <c r="A150" s="95"/>
      <c r="B150" s="103"/>
      <c r="C150" s="83" t="s">
        <v>16</v>
      </c>
      <c r="D150" s="23">
        <v>2.8</v>
      </c>
      <c r="E150" s="56">
        <v>2.1813504051215359E-2</v>
      </c>
      <c r="F150" s="71" t="s">
        <v>17</v>
      </c>
    </row>
    <row r="151" spans="1:6">
      <c r="A151" s="95"/>
      <c r="B151" s="103"/>
      <c r="C151" s="88" t="s">
        <v>18</v>
      </c>
      <c r="D151" s="17">
        <v>0.5</v>
      </c>
      <c r="E151" s="58">
        <v>1.0361992989484228E-2</v>
      </c>
      <c r="F151" s="69"/>
    </row>
    <row r="152" spans="1:6">
      <c r="A152" s="95"/>
      <c r="B152" s="103"/>
      <c r="C152" s="88" t="s">
        <v>21</v>
      </c>
      <c r="D152" s="17">
        <v>0.2</v>
      </c>
      <c r="E152" s="58">
        <v>3.5370655983975961E-3</v>
      </c>
      <c r="F152" s="92" t="s">
        <v>22</v>
      </c>
    </row>
    <row r="153" spans="1:6">
      <c r="A153" s="95"/>
      <c r="B153" s="103"/>
      <c r="C153" s="88" t="s">
        <v>23</v>
      </c>
      <c r="D153" s="17">
        <v>1.1000000000000001</v>
      </c>
      <c r="E153" s="58">
        <v>1.7819669504256386E-2</v>
      </c>
      <c r="F153" s="93"/>
    </row>
    <row r="154" spans="1:6">
      <c r="A154" s="95"/>
      <c r="B154" s="103"/>
      <c r="C154" s="88" t="s">
        <v>24</v>
      </c>
      <c r="D154" s="17">
        <v>0.9</v>
      </c>
      <c r="E154" s="58">
        <v>1.2853910866299448E-2</v>
      </c>
      <c r="F154" s="69"/>
    </row>
    <row r="155" spans="1:6">
      <c r="A155" s="95"/>
      <c r="B155" s="103"/>
      <c r="C155" s="88" t="s">
        <v>25</v>
      </c>
      <c r="D155" s="17" t="s">
        <v>19</v>
      </c>
      <c r="E155" s="58" t="s">
        <v>20</v>
      </c>
      <c r="F155" s="69"/>
    </row>
    <row r="156" spans="1:6">
      <c r="A156" s="95"/>
      <c r="B156" s="102" t="s">
        <v>38</v>
      </c>
      <c r="C156" s="84" t="s">
        <v>15</v>
      </c>
      <c r="D156" s="68">
        <v>27.1</v>
      </c>
      <c r="E156" s="67">
        <v>3.5267457932692307E-2</v>
      </c>
      <c r="F156" s="7"/>
    </row>
    <row r="157" spans="1:6">
      <c r="A157" s="95"/>
      <c r="B157" s="102"/>
      <c r="C157" s="84" t="s">
        <v>16</v>
      </c>
      <c r="D157" s="1">
        <v>8.3000000000000007</v>
      </c>
      <c r="E157" s="53">
        <v>6.4323547064119233E-2</v>
      </c>
      <c r="F157" s="7" t="s">
        <v>17</v>
      </c>
    </row>
    <row r="158" spans="1:6">
      <c r="A158" s="95"/>
      <c r="B158" s="102"/>
      <c r="C158" s="84" t="s">
        <v>18</v>
      </c>
      <c r="D158" s="84">
        <v>2.2999999999999998</v>
      </c>
      <c r="E158" s="54">
        <v>4.7364336504757132E-2</v>
      </c>
      <c r="F158" s="7"/>
    </row>
    <row r="159" spans="1:6">
      <c r="A159" s="95"/>
      <c r="B159" s="102"/>
      <c r="C159" s="84" t="s">
        <v>21</v>
      </c>
      <c r="D159" s="84">
        <v>1.4</v>
      </c>
      <c r="E159" s="54">
        <v>2.4418467701552326E-2</v>
      </c>
      <c r="F159" s="90" t="s">
        <v>22</v>
      </c>
    </row>
    <row r="160" spans="1:6">
      <c r="A160" s="95"/>
      <c r="B160" s="102"/>
      <c r="C160" s="84" t="s">
        <v>23</v>
      </c>
      <c r="D160" s="84">
        <v>3.1</v>
      </c>
      <c r="E160" s="66">
        <v>5.034604907361042E-2</v>
      </c>
      <c r="F160" s="91"/>
    </row>
    <row r="161" spans="1:7">
      <c r="A161" s="95"/>
      <c r="B161" s="102"/>
      <c r="C161" s="84" t="s">
        <v>24</v>
      </c>
      <c r="D161" s="84">
        <v>2.7</v>
      </c>
      <c r="E161" s="54">
        <v>3.8635282924386581E-2</v>
      </c>
      <c r="F161" s="7"/>
    </row>
    <row r="162" spans="1:7">
      <c r="A162" s="95"/>
      <c r="B162" s="102"/>
      <c r="C162" s="84" t="s">
        <v>25</v>
      </c>
      <c r="D162" s="84" t="s">
        <v>19</v>
      </c>
      <c r="E162" s="54" t="s">
        <v>20</v>
      </c>
      <c r="F162" s="7"/>
    </row>
    <row r="163" spans="1:7">
      <c r="A163" s="95"/>
      <c r="B163" s="103" t="s">
        <v>39</v>
      </c>
      <c r="C163" s="83" t="s">
        <v>29</v>
      </c>
      <c r="D163" s="83">
        <v>51.1</v>
      </c>
      <c r="E163" s="55">
        <v>5.5302033253205131E-2</v>
      </c>
      <c r="F163" s="17"/>
    </row>
    <row r="164" spans="1:7">
      <c r="A164" s="95"/>
      <c r="B164" s="103"/>
      <c r="C164" s="83" t="s">
        <v>16</v>
      </c>
      <c r="D164" s="23">
        <v>16.5</v>
      </c>
      <c r="E164" s="56">
        <v>0.12867095128538561</v>
      </c>
      <c r="F164" s="17" t="s">
        <v>17</v>
      </c>
    </row>
    <row r="165" spans="1:7">
      <c r="A165" s="95"/>
      <c r="B165" s="103"/>
      <c r="C165" s="83" t="s">
        <v>18</v>
      </c>
      <c r="D165" s="83">
        <v>5.4</v>
      </c>
      <c r="E165" s="55">
        <v>0.11140170255383076</v>
      </c>
      <c r="F165" s="17"/>
    </row>
    <row r="166" spans="1:7">
      <c r="A166" s="95"/>
      <c r="B166" s="103"/>
      <c r="C166" s="83" t="s">
        <v>21</v>
      </c>
      <c r="D166" s="83">
        <v>3.4</v>
      </c>
      <c r="E166" s="55">
        <v>6.0832929394091129E-2</v>
      </c>
      <c r="F166" s="92" t="s">
        <v>22</v>
      </c>
    </row>
    <row r="167" spans="1:7">
      <c r="A167" s="95"/>
      <c r="B167" s="103"/>
      <c r="C167" s="83" t="s">
        <v>23</v>
      </c>
      <c r="D167" s="83">
        <v>6.7</v>
      </c>
      <c r="E167" s="55">
        <v>0.10797501251877815</v>
      </c>
      <c r="F167" s="93"/>
    </row>
    <row r="168" spans="1:7">
      <c r="A168" s="95"/>
      <c r="B168" s="103"/>
      <c r="C168" s="83" t="s">
        <v>24</v>
      </c>
      <c r="D168" s="83">
        <v>6.1</v>
      </c>
      <c r="E168" s="55">
        <v>8.8956755132699045E-2</v>
      </c>
      <c r="F168" s="17"/>
    </row>
    <row r="169" spans="1:7">
      <c r="A169" s="95"/>
      <c r="B169" s="103"/>
      <c r="C169" s="83" t="s">
        <v>25</v>
      </c>
      <c r="D169" s="83">
        <v>3</v>
      </c>
      <c r="E169" s="55">
        <v>4.0719779669504248E-2</v>
      </c>
      <c r="F169" s="17"/>
    </row>
    <row r="170" spans="1:7">
      <c r="A170" s="95"/>
      <c r="B170" s="102" t="s">
        <v>50</v>
      </c>
      <c r="C170" s="84" t="s">
        <v>29</v>
      </c>
      <c r="D170" s="84">
        <v>69136</v>
      </c>
      <c r="E170" s="54">
        <v>272.94316666666668</v>
      </c>
      <c r="F170" s="7"/>
      <c r="G170" s="82"/>
    </row>
    <row r="171" spans="1:7">
      <c r="A171" s="95"/>
      <c r="B171" s="102"/>
      <c r="C171" s="84" t="s">
        <v>16</v>
      </c>
      <c r="D171" s="1">
        <v>177960</v>
      </c>
      <c r="E171" s="53">
        <v>1491.3428948684607</v>
      </c>
      <c r="F171" s="7" t="s">
        <v>17</v>
      </c>
    </row>
    <row r="172" spans="1:7">
      <c r="A172" s="95"/>
      <c r="B172" s="102"/>
      <c r="C172" s="84" t="s">
        <v>18</v>
      </c>
      <c r="D172" s="84">
        <v>21004</v>
      </c>
      <c r="E172" s="54">
        <v>864.3992681021532</v>
      </c>
      <c r="F172" s="7"/>
    </row>
    <row r="173" spans="1:7">
      <c r="A173" s="95"/>
      <c r="B173" s="102"/>
      <c r="C173" s="84" t="s">
        <v>21</v>
      </c>
      <c r="D173" s="84">
        <v>27100</v>
      </c>
      <c r="E173" s="54">
        <v>771.05131697546324</v>
      </c>
      <c r="F173" s="90" t="s">
        <v>22</v>
      </c>
    </row>
    <row r="174" spans="1:7">
      <c r="A174" s="95"/>
      <c r="B174" s="102"/>
      <c r="C174" s="84" t="s">
        <v>23</v>
      </c>
      <c r="D174" s="84">
        <v>36420</v>
      </c>
      <c r="E174" s="54">
        <v>899.07976765147714</v>
      </c>
      <c r="F174" s="91"/>
    </row>
    <row r="175" spans="1:7">
      <c r="A175" s="95"/>
      <c r="B175" s="102"/>
      <c r="C175" s="84" t="s">
        <v>24</v>
      </c>
      <c r="D175" s="84">
        <v>37008</v>
      </c>
      <c r="E175" s="54">
        <v>820.49163665498247</v>
      </c>
      <c r="F175" s="66">
        <f>SUM(E170:E172)</f>
        <v>2628.6853296372806</v>
      </c>
    </row>
    <row r="176" spans="1:7">
      <c r="A176" s="95"/>
      <c r="B176" s="102"/>
      <c r="C176" s="84" t="s">
        <v>25</v>
      </c>
      <c r="D176" s="84">
        <v>40904</v>
      </c>
      <c r="E176" s="54">
        <v>756.88991006509764</v>
      </c>
      <c r="F176" s="7"/>
    </row>
    <row r="177" spans="1:7">
      <c r="A177" s="95"/>
      <c r="B177" s="103" t="s">
        <v>51</v>
      </c>
      <c r="C177" s="83" t="s">
        <v>29</v>
      </c>
      <c r="D177" s="83">
        <v>66080</v>
      </c>
      <c r="E177" s="55">
        <v>259.82597756410257</v>
      </c>
      <c r="F177" s="17"/>
      <c r="G177" s="82"/>
    </row>
    <row r="178" spans="1:7">
      <c r="A178" s="95"/>
      <c r="B178" s="103"/>
      <c r="C178" s="83" t="s">
        <v>16</v>
      </c>
      <c r="D178" s="23">
        <v>196420</v>
      </c>
      <c r="E178" s="56">
        <v>1611.5399439831951</v>
      </c>
      <c r="F178" s="17" t="s">
        <v>17</v>
      </c>
    </row>
    <row r="179" spans="1:7">
      <c r="A179" s="95"/>
      <c r="B179" s="103"/>
      <c r="C179" s="83" t="s">
        <v>18</v>
      </c>
      <c r="D179" s="83">
        <v>20540</v>
      </c>
      <c r="E179" s="55">
        <v>833.39327190786173</v>
      </c>
      <c r="F179" s="17"/>
    </row>
    <row r="180" spans="1:7" ht="57.95">
      <c r="A180" s="95"/>
      <c r="B180" s="103"/>
      <c r="C180" s="83" t="s">
        <v>21</v>
      </c>
      <c r="D180" s="83">
        <v>26076</v>
      </c>
      <c r="E180" s="55">
        <v>851.080422633951</v>
      </c>
      <c r="F180" s="72" t="s">
        <v>52</v>
      </c>
    </row>
    <row r="181" spans="1:7">
      <c r="A181" s="95"/>
      <c r="B181" s="103"/>
      <c r="C181" s="83" t="s">
        <v>23</v>
      </c>
      <c r="D181" s="83">
        <v>36988</v>
      </c>
      <c r="E181" s="55">
        <v>1064.1282756134201</v>
      </c>
      <c r="F181" s="17"/>
    </row>
    <row r="182" spans="1:7">
      <c r="A182" s="95"/>
      <c r="B182" s="103"/>
      <c r="C182" s="83" t="s">
        <v>24</v>
      </c>
      <c r="D182" s="83">
        <v>38044</v>
      </c>
      <c r="E182" s="55">
        <v>975.08848512769146</v>
      </c>
      <c r="F182" s="17"/>
    </row>
    <row r="183" spans="1:7">
      <c r="A183" s="95"/>
      <c r="B183" s="103"/>
      <c r="C183" s="83" t="s">
        <v>25</v>
      </c>
      <c r="D183" s="83">
        <v>36204</v>
      </c>
      <c r="E183" s="55">
        <v>733.44191567351027</v>
      </c>
      <c r="F183" s="17"/>
    </row>
    <row r="184" spans="1:7">
      <c r="A184" s="95"/>
      <c r="B184" s="102" t="s">
        <v>53</v>
      </c>
      <c r="C184" s="84" t="s">
        <v>33</v>
      </c>
      <c r="D184" s="84">
        <v>58176</v>
      </c>
      <c r="E184" s="54">
        <v>233.13519230769234</v>
      </c>
      <c r="F184" s="7"/>
    </row>
    <row r="185" spans="1:7">
      <c r="A185" s="95"/>
      <c r="B185" s="102"/>
      <c r="C185" s="84" t="s">
        <v>16</v>
      </c>
      <c r="D185" s="1">
        <v>154760</v>
      </c>
      <c r="E185" s="53">
        <v>1374.2787076122836</v>
      </c>
      <c r="F185" s="7" t="s">
        <v>17</v>
      </c>
      <c r="G185" s="82"/>
    </row>
    <row r="186" spans="1:7">
      <c r="A186" s="95"/>
      <c r="B186" s="102"/>
      <c r="C186" s="84" t="s">
        <v>18</v>
      </c>
      <c r="D186" s="84">
        <v>11452</v>
      </c>
      <c r="E186" s="54">
        <v>497.850611116675</v>
      </c>
      <c r="F186" s="90" t="s">
        <v>22</v>
      </c>
    </row>
    <row r="187" spans="1:7">
      <c r="A187" s="95"/>
      <c r="B187" s="102"/>
      <c r="C187" s="84" t="s">
        <v>21</v>
      </c>
      <c r="D187" s="84">
        <v>17908</v>
      </c>
      <c r="E187" s="54">
        <v>562.38293960941405</v>
      </c>
      <c r="F187" s="91"/>
    </row>
    <row r="188" spans="1:7">
      <c r="A188" s="95"/>
      <c r="B188" s="102"/>
      <c r="C188" s="84" t="s">
        <v>23</v>
      </c>
      <c r="D188" s="84">
        <v>22644</v>
      </c>
      <c r="E188" s="54">
        <v>630.93871847771652</v>
      </c>
      <c r="F188" s="7"/>
    </row>
    <row r="189" spans="1:7">
      <c r="A189" s="95"/>
      <c r="B189" s="102"/>
      <c r="C189" s="84" t="s">
        <v>24</v>
      </c>
      <c r="D189" s="84">
        <v>22712</v>
      </c>
      <c r="E189" s="54">
        <v>576.67098647971955</v>
      </c>
      <c r="F189" s="7"/>
    </row>
    <row r="190" spans="1:7">
      <c r="A190" s="96"/>
      <c r="B190" s="102"/>
      <c r="C190" s="84" t="s">
        <v>25</v>
      </c>
      <c r="D190" s="84">
        <v>20984</v>
      </c>
      <c r="E190" s="54">
        <v>490.26273650475713</v>
      </c>
      <c r="F190" s="7"/>
    </row>
    <row r="191" spans="1:7">
      <c r="A191" s="94" t="s">
        <v>54</v>
      </c>
      <c r="B191" s="103" t="s">
        <v>55</v>
      </c>
      <c r="C191" s="83" t="s">
        <v>15</v>
      </c>
      <c r="D191" s="83" t="s">
        <v>19</v>
      </c>
      <c r="E191" s="55" t="s">
        <v>20</v>
      </c>
      <c r="F191" s="17"/>
    </row>
    <row r="192" spans="1:7">
      <c r="A192" s="95"/>
      <c r="B192" s="103"/>
      <c r="C192" s="83" t="s">
        <v>16</v>
      </c>
      <c r="D192" s="83" t="s">
        <v>19</v>
      </c>
      <c r="E192" s="55" t="s">
        <v>20</v>
      </c>
      <c r="F192" s="17"/>
    </row>
    <row r="193" spans="1:6">
      <c r="A193" s="95"/>
      <c r="B193" s="103"/>
      <c r="C193" s="83" t="s">
        <v>18</v>
      </c>
      <c r="D193" s="83" t="s">
        <v>19</v>
      </c>
      <c r="E193" s="55" t="s">
        <v>20</v>
      </c>
      <c r="F193" s="17"/>
    </row>
    <row r="194" spans="1:6">
      <c r="A194" s="95"/>
      <c r="B194" s="103"/>
      <c r="C194" s="83" t="s">
        <v>21</v>
      </c>
      <c r="D194" s="83" t="s">
        <v>19</v>
      </c>
      <c r="E194" s="55" t="s">
        <v>20</v>
      </c>
      <c r="F194" s="92" t="s">
        <v>22</v>
      </c>
    </row>
    <row r="195" spans="1:6">
      <c r="A195" s="95"/>
      <c r="B195" s="103"/>
      <c r="C195" s="83" t="s">
        <v>23</v>
      </c>
      <c r="D195" s="83" t="s">
        <v>19</v>
      </c>
      <c r="E195" s="55" t="s">
        <v>20</v>
      </c>
      <c r="F195" s="93"/>
    </row>
    <row r="196" spans="1:6">
      <c r="A196" s="95"/>
      <c r="B196" s="103"/>
      <c r="C196" s="83" t="s">
        <v>24</v>
      </c>
      <c r="D196" s="83" t="s">
        <v>19</v>
      </c>
      <c r="E196" s="55" t="s">
        <v>20</v>
      </c>
      <c r="F196" s="17"/>
    </row>
    <row r="197" spans="1:6">
      <c r="A197" s="95"/>
      <c r="B197" s="103"/>
      <c r="C197" s="83" t="s">
        <v>25</v>
      </c>
      <c r="D197" s="83" t="s">
        <v>19</v>
      </c>
      <c r="E197" s="55" t="s">
        <v>20</v>
      </c>
      <c r="F197" s="17"/>
    </row>
    <row r="198" spans="1:6">
      <c r="A198" s="95"/>
      <c r="B198" s="102" t="s">
        <v>56</v>
      </c>
      <c r="C198" s="84" t="s">
        <v>15</v>
      </c>
      <c r="D198" s="84" t="s">
        <v>19</v>
      </c>
      <c r="E198" s="54" t="s">
        <v>20</v>
      </c>
      <c r="F198" s="7"/>
    </row>
    <row r="199" spans="1:6">
      <c r="A199" s="95"/>
      <c r="B199" s="102"/>
      <c r="C199" s="84" t="s">
        <v>16</v>
      </c>
      <c r="D199" s="84" t="s">
        <v>19</v>
      </c>
      <c r="E199" s="54" t="s">
        <v>20</v>
      </c>
      <c r="F199" s="7"/>
    </row>
    <row r="200" spans="1:6">
      <c r="A200" s="95"/>
      <c r="B200" s="102"/>
      <c r="C200" s="84" t="s">
        <v>18</v>
      </c>
      <c r="D200" s="84" t="s">
        <v>19</v>
      </c>
      <c r="E200" s="54" t="s">
        <v>20</v>
      </c>
      <c r="F200" s="7"/>
    </row>
    <row r="201" spans="1:6">
      <c r="A201" s="95"/>
      <c r="B201" s="102"/>
      <c r="C201" s="84" t="s">
        <v>21</v>
      </c>
      <c r="D201" s="84" t="s">
        <v>19</v>
      </c>
      <c r="E201" s="54" t="s">
        <v>20</v>
      </c>
      <c r="F201" s="90" t="s">
        <v>22</v>
      </c>
    </row>
    <row r="202" spans="1:6">
      <c r="A202" s="95"/>
      <c r="B202" s="102"/>
      <c r="C202" s="84" t="s">
        <v>23</v>
      </c>
      <c r="D202" s="84" t="s">
        <v>19</v>
      </c>
      <c r="E202" s="54" t="s">
        <v>20</v>
      </c>
      <c r="F202" s="91"/>
    </row>
    <row r="203" spans="1:6">
      <c r="A203" s="95"/>
      <c r="B203" s="102"/>
      <c r="C203" s="84" t="s">
        <v>24</v>
      </c>
      <c r="D203" s="84" t="s">
        <v>19</v>
      </c>
      <c r="E203" s="54" t="s">
        <v>20</v>
      </c>
      <c r="F203" s="7"/>
    </row>
    <row r="204" spans="1:6">
      <c r="A204" s="96"/>
      <c r="B204" s="102"/>
      <c r="C204" s="84" t="s">
        <v>25</v>
      </c>
      <c r="D204" s="84" t="s">
        <v>19</v>
      </c>
      <c r="E204" s="54" t="s">
        <v>20</v>
      </c>
      <c r="F204" s="7"/>
    </row>
  </sheetData>
  <mergeCells count="62">
    <mergeCell ref="B37:B43"/>
    <mergeCell ref="A2:A43"/>
    <mergeCell ref="B184:B190"/>
    <mergeCell ref="A149:A190"/>
    <mergeCell ref="B2:B8"/>
    <mergeCell ref="B9:B15"/>
    <mergeCell ref="B16:B22"/>
    <mergeCell ref="B23:B29"/>
    <mergeCell ref="B30:B36"/>
    <mergeCell ref="B79:B85"/>
    <mergeCell ref="B86:B92"/>
    <mergeCell ref="B93:B99"/>
    <mergeCell ref="B100:B106"/>
    <mergeCell ref="A44:A106"/>
    <mergeCell ref="B44:B50"/>
    <mergeCell ref="B51:B57"/>
    <mergeCell ref="A191:A204"/>
    <mergeCell ref="B198:B204"/>
    <mergeCell ref="B107:B113"/>
    <mergeCell ref="B114:B120"/>
    <mergeCell ref="B121:B127"/>
    <mergeCell ref="B128:B134"/>
    <mergeCell ref="B135:B141"/>
    <mergeCell ref="B142:B148"/>
    <mergeCell ref="B149:B155"/>
    <mergeCell ref="B156:B162"/>
    <mergeCell ref="B163:B169"/>
    <mergeCell ref="B170:B176"/>
    <mergeCell ref="B177:B183"/>
    <mergeCell ref="B191:B197"/>
    <mergeCell ref="F124:F125"/>
    <mergeCell ref="F110:F111"/>
    <mergeCell ref="A107:A148"/>
    <mergeCell ref="F103:F106"/>
    <mergeCell ref="F12:F13"/>
    <mergeCell ref="F75:F76"/>
    <mergeCell ref="F89:F90"/>
    <mergeCell ref="F117:F118"/>
    <mergeCell ref="F131:F132"/>
    <mergeCell ref="F145:F146"/>
    <mergeCell ref="F96:F97"/>
    <mergeCell ref="B58:B64"/>
    <mergeCell ref="F82:F83"/>
    <mergeCell ref="F68:F69"/>
    <mergeCell ref="B65:B71"/>
    <mergeCell ref="B72:B78"/>
    <mergeCell ref="F5:F6"/>
    <mergeCell ref="F19:F20"/>
    <mergeCell ref="F33:F34"/>
    <mergeCell ref="F47:F48"/>
    <mergeCell ref="F61:F62"/>
    <mergeCell ref="F54:F55"/>
    <mergeCell ref="F40:F41"/>
    <mergeCell ref="F26:F27"/>
    <mergeCell ref="F201:F202"/>
    <mergeCell ref="F194:F195"/>
    <mergeCell ref="F166:F167"/>
    <mergeCell ref="F152:F153"/>
    <mergeCell ref="F138:F139"/>
    <mergeCell ref="F159:F160"/>
    <mergeCell ref="F173:F174"/>
    <mergeCell ref="F186:F18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B308C-6FF5-437F-9684-BAD7C0BA9B65}">
  <dimension ref="A1:G260"/>
  <sheetViews>
    <sheetView topLeftCell="A78" workbookViewId="0">
      <selection activeCell="A255" sqref="A255:A260"/>
    </sheetView>
  </sheetViews>
  <sheetFormatPr defaultRowHeight="14.45"/>
  <cols>
    <col min="1" max="1" width="16.7109375" customWidth="1"/>
    <col min="2" max="2" width="11.42578125" customWidth="1"/>
    <col min="3" max="3" width="22.85546875" customWidth="1"/>
    <col min="4" max="4" width="25.7109375" customWidth="1"/>
    <col min="5" max="5" width="30.140625" customWidth="1"/>
    <col min="6" max="6" width="28.5703125" customWidth="1"/>
    <col min="7" max="7" width="94.7109375" bestFit="1" customWidth="1"/>
    <col min="8" max="8" width="30.28515625" customWidth="1"/>
    <col min="9" max="9" width="28.140625" customWidth="1"/>
    <col min="10" max="10" width="26" customWidth="1"/>
  </cols>
  <sheetData>
    <row r="1" spans="1:7" ht="21">
      <c r="A1" s="104" t="s">
        <v>57</v>
      </c>
      <c r="B1" s="104"/>
      <c r="C1" s="104"/>
      <c r="D1" s="104"/>
      <c r="E1" s="104"/>
      <c r="F1" s="104"/>
      <c r="G1" s="104"/>
    </row>
    <row r="2" spans="1:7">
      <c r="A2" s="19" t="s">
        <v>58</v>
      </c>
      <c r="B2" s="19" t="s">
        <v>8</v>
      </c>
      <c r="C2" s="19" t="s">
        <v>59</v>
      </c>
      <c r="D2" s="19" t="s">
        <v>60</v>
      </c>
      <c r="E2" s="19" t="s">
        <v>61</v>
      </c>
      <c r="F2" s="19" t="s">
        <v>62</v>
      </c>
      <c r="G2" s="19" t="s">
        <v>12</v>
      </c>
    </row>
    <row r="3" spans="1:7">
      <c r="A3" s="87" t="s">
        <v>63</v>
      </c>
      <c r="B3" s="87" t="s">
        <v>55</v>
      </c>
      <c r="C3" s="1" t="s">
        <v>20</v>
      </c>
      <c r="D3" s="1" t="s">
        <v>20</v>
      </c>
      <c r="E3" s="1" t="s">
        <v>20</v>
      </c>
      <c r="F3" s="1" t="s">
        <v>20</v>
      </c>
      <c r="G3" s="3"/>
    </row>
    <row r="4" spans="1:7">
      <c r="A4" s="31" t="s">
        <v>63</v>
      </c>
      <c r="B4" s="31" t="s">
        <v>56</v>
      </c>
      <c r="C4" s="83" t="s">
        <v>20</v>
      </c>
      <c r="D4" s="83" t="s">
        <v>20</v>
      </c>
      <c r="E4" s="83" t="s">
        <v>20</v>
      </c>
      <c r="F4" s="83" t="s">
        <v>20</v>
      </c>
      <c r="G4" s="30"/>
    </row>
    <row r="5" spans="1:7">
      <c r="A5" s="102" t="s">
        <v>13</v>
      </c>
      <c r="B5" s="84" t="s">
        <v>14</v>
      </c>
      <c r="C5" s="84" t="s">
        <v>64</v>
      </c>
      <c r="D5" s="84" t="s">
        <v>65</v>
      </c>
      <c r="E5" s="84">
        <v>100</v>
      </c>
      <c r="F5" s="84">
        <v>0.8639</v>
      </c>
      <c r="G5" s="3"/>
    </row>
    <row r="6" spans="1:7">
      <c r="A6" s="102"/>
      <c r="B6" s="84" t="s">
        <v>26</v>
      </c>
      <c r="C6" s="84" t="s">
        <v>64</v>
      </c>
      <c r="D6" s="84" t="s">
        <v>65</v>
      </c>
      <c r="E6" s="84">
        <v>100</v>
      </c>
      <c r="F6" s="84">
        <v>0.85519999999999996</v>
      </c>
      <c r="G6" s="3"/>
    </row>
    <row r="7" spans="1:7">
      <c r="A7" s="102"/>
      <c r="B7" s="84" t="s">
        <v>28</v>
      </c>
      <c r="C7" s="84" t="s">
        <v>64</v>
      </c>
      <c r="D7" s="84" t="s">
        <v>65</v>
      </c>
      <c r="E7" s="84">
        <v>100</v>
      </c>
      <c r="F7" s="84">
        <v>0.86360000000000003</v>
      </c>
      <c r="G7" s="3"/>
    </row>
    <row r="8" spans="1:7">
      <c r="A8" s="102"/>
      <c r="B8" s="84" t="s">
        <v>30</v>
      </c>
      <c r="C8" s="84" t="s">
        <v>66</v>
      </c>
      <c r="D8" s="84" t="s">
        <v>67</v>
      </c>
      <c r="E8" s="84">
        <v>1</v>
      </c>
      <c r="F8" s="84">
        <v>0.22919999999999999</v>
      </c>
      <c r="G8" s="3"/>
    </row>
    <row r="9" spans="1:7">
      <c r="A9" s="102"/>
      <c r="B9" s="84" t="s">
        <v>31</v>
      </c>
      <c r="C9" s="84" t="s">
        <v>66</v>
      </c>
      <c r="D9" s="84" t="s">
        <v>68</v>
      </c>
      <c r="E9" s="84">
        <v>1</v>
      </c>
      <c r="F9" s="84">
        <v>0.1963</v>
      </c>
      <c r="G9" s="3"/>
    </row>
    <row r="10" spans="1:7">
      <c r="A10" s="102"/>
      <c r="B10" s="84" t="s">
        <v>32</v>
      </c>
      <c r="C10" s="84" t="s">
        <v>66</v>
      </c>
      <c r="D10" s="84" t="s">
        <v>69</v>
      </c>
      <c r="E10" s="84">
        <v>1</v>
      </c>
      <c r="F10" s="84">
        <v>0.39679999999999999</v>
      </c>
      <c r="G10" s="3"/>
    </row>
    <row r="11" spans="1:7">
      <c r="A11" s="103" t="s">
        <v>34</v>
      </c>
      <c r="B11" s="85" t="s">
        <v>14</v>
      </c>
      <c r="C11" s="83" t="s">
        <v>64</v>
      </c>
      <c r="D11" s="83" t="s">
        <v>65</v>
      </c>
      <c r="E11" s="83">
        <v>100</v>
      </c>
      <c r="F11" s="83">
        <v>0.55689999999999995</v>
      </c>
      <c r="G11" s="30"/>
    </row>
    <row r="12" spans="1:7">
      <c r="A12" s="103"/>
      <c r="B12" s="85" t="s">
        <v>26</v>
      </c>
      <c r="C12" s="83" t="s">
        <v>64</v>
      </c>
      <c r="D12" s="83" t="s">
        <v>65</v>
      </c>
      <c r="E12" s="83">
        <v>100</v>
      </c>
      <c r="F12" s="32">
        <v>0.55500000000000005</v>
      </c>
      <c r="G12" s="30"/>
    </row>
    <row r="13" spans="1:7">
      <c r="A13" s="103"/>
      <c r="B13" s="85" t="s">
        <v>28</v>
      </c>
      <c r="C13" s="83" t="s">
        <v>64</v>
      </c>
      <c r="D13" s="83" t="s">
        <v>65</v>
      </c>
      <c r="E13" s="83">
        <v>100</v>
      </c>
      <c r="F13" s="83">
        <v>0.55859999999999999</v>
      </c>
      <c r="G13" s="30"/>
    </row>
    <row r="14" spans="1:7">
      <c r="A14" s="103"/>
      <c r="B14" s="85" t="s">
        <v>36</v>
      </c>
      <c r="C14" s="83" t="s">
        <v>70</v>
      </c>
      <c r="D14" s="83" t="s">
        <v>65</v>
      </c>
      <c r="E14" s="83">
        <v>50</v>
      </c>
      <c r="F14" s="83">
        <v>0.85709999999999997</v>
      </c>
      <c r="G14" s="30"/>
    </row>
    <row r="15" spans="1:7">
      <c r="A15" s="103"/>
      <c r="B15" s="85" t="s">
        <v>38</v>
      </c>
      <c r="C15" s="83" t="s">
        <v>70</v>
      </c>
      <c r="D15" s="83" t="s">
        <v>65</v>
      </c>
      <c r="E15" s="83">
        <v>50</v>
      </c>
      <c r="F15" s="83">
        <v>0.83479999999999999</v>
      </c>
      <c r="G15" s="30"/>
    </row>
    <row r="16" spans="1:7">
      <c r="A16" s="103"/>
      <c r="B16" s="85" t="s">
        <v>39</v>
      </c>
      <c r="C16" s="83" t="s">
        <v>70</v>
      </c>
      <c r="D16" s="83" t="s">
        <v>65</v>
      </c>
      <c r="E16" s="23">
        <v>50</v>
      </c>
      <c r="F16" s="23">
        <v>0.86950000000000005</v>
      </c>
      <c r="G16" s="30"/>
    </row>
    <row r="17" spans="1:7">
      <c r="A17" s="103"/>
      <c r="B17" s="83" t="s">
        <v>30</v>
      </c>
      <c r="C17" s="83" t="s">
        <v>66</v>
      </c>
      <c r="D17" s="83" t="s">
        <v>69</v>
      </c>
      <c r="E17" s="83">
        <v>1</v>
      </c>
      <c r="F17" s="83">
        <v>0.30840000000000001</v>
      </c>
      <c r="G17" s="30"/>
    </row>
    <row r="18" spans="1:7">
      <c r="A18" s="103"/>
      <c r="B18" s="83" t="s">
        <v>31</v>
      </c>
      <c r="C18" s="83" t="s">
        <v>66</v>
      </c>
      <c r="D18" s="83" t="s">
        <v>67</v>
      </c>
      <c r="E18" s="83">
        <v>1</v>
      </c>
      <c r="F18" s="83">
        <v>0.23119999999999999</v>
      </c>
      <c r="G18" s="30"/>
    </row>
    <row r="19" spans="1:7">
      <c r="A19" s="103"/>
      <c r="B19" s="83" t="s">
        <v>32</v>
      </c>
      <c r="C19" s="83" t="s">
        <v>66</v>
      </c>
      <c r="D19" s="83" t="s">
        <v>71</v>
      </c>
      <c r="E19" s="83">
        <v>1</v>
      </c>
      <c r="F19" s="83">
        <v>0.31709999999999999</v>
      </c>
      <c r="G19" s="30"/>
    </row>
    <row r="20" spans="1:7">
      <c r="A20" s="102" t="s">
        <v>43</v>
      </c>
      <c r="B20" s="84" t="s">
        <v>36</v>
      </c>
      <c r="C20" s="84" t="s">
        <v>70</v>
      </c>
      <c r="D20" s="84" t="s">
        <v>65</v>
      </c>
      <c r="E20" s="84">
        <v>50</v>
      </c>
      <c r="F20" s="84">
        <v>0.84230000000000005</v>
      </c>
      <c r="G20" s="3"/>
    </row>
    <row r="21" spans="1:7">
      <c r="A21" s="102"/>
      <c r="B21" s="84" t="s">
        <v>38</v>
      </c>
      <c r="C21" s="84" t="s">
        <v>70</v>
      </c>
      <c r="D21" s="84" t="s">
        <v>65</v>
      </c>
      <c r="E21" s="84">
        <v>50</v>
      </c>
      <c r="F21" s="84">
        <v>0.84</v>
      </c>
      <c r="G21" s="3"/>
    </row>
    <row r="22" spans="1:7">
      <c r="A22" s="102"/>
      <c r="B22" s="84" t="s">
        <v>39</v>
      </c>
      <c r="C22" s="84" t="s">
        <v>70</v>
      </c>
      <c r="D22" s="84" t="s">
        <v>65</v>
      </c>
      <c r="E22" s="84">
        <v>50</v>
      </c>
      <c r="F22" s="84">
        <v>0.83699999999999997</v>
      </c>
      <c r="G22" s="3"/>
    </row>
    <row r="23" spans="1:7">
      <c r="A23" s="102"/>
      <c r="B23" s="84" t="s">
        <v>30</v>
      </c>
      <c r="C23" s="84" t="s">
        <v>66</v>
      </c>
      <c r="D23" s="84" t="s">
        <v>67</v>
      </c>
      <c r="E23" s="84">
        <v>1</v>
      </c>
      <c r="F23" s="84">
        <v>0.25519999999999998</v>
      </c>
      <c r="G23" s="3"/>
    </row>
    <row r="24" spans="1:7">
      <c r="A24" s="102"/>
      <c r="B24" s="84" t="s">
        <v>31</v>
      </c>
      <c r="C24" s="84" t="s">
        <v>66</v>
      </c>
      <c r="D24" s="84" t="s">
        <v>69</v>
      </c>
      <c r="E24" s="84">
        <v>1</v>
      </c>
      <c r="F24" s="84">
        <v>0.35580000000000001</v>
      </c>
      <c r="G24" s="3"/>
    </row>
    <row r="25" spans="1:7">
      <c r="A25" s="102"/>
      <c r="B25" s="84" t="s">
        <v>32</v>
      </c>
      <c r="C25" s="84" t="s">
        <v>66</v>
      </c>
      <c r="D25" s="84" t="s">
        <v>68</v>
      </c>
      <c r="E25" s="84">
        <v>1</v>
      </c>
      <c r="F25" s="84">
        <v>0.3286</v>
      </c>
      <c r="G25" s="3"/>
    </row>
    <row r="26" spans="1:7">
      <c r="A26" s="103" t="s">
        <v>49</v>
      </c>
      <c r="B26" s="83" t="s">
        <v>36</v>
      </c>
      <c r="C26" s="83" t="s">
        <v>70</v>
      </c>
      <c r="D26" s="83" t="s">
        <v>65</v>
      </c>
      <c r="E26" s="83">
        <v>45</v>
      </c>
      <c r="F26" s="83">
        <v>0.83360000000000001</v>
      </c>
      <c r="G26" s="30"/>
    </row>
    <row r="27" spans="1:7">
      <c r="A27" s="103"/>
      <c r="B27" s="83" t="s">
        <v>38</v>
      </c>
      <c r="C27" s="83" t="s">
        <v>70</v>
      </c>
      <c r="D27" s="83" t="s">
        <v>65</v>
      </c>
      <c r="E27" s="83">
        <v>45</v>
      </c>
      <c r="F27" s="83">
        <v>0.86029999999999995</v>
      </c>
      <c r="G27" s="30"/>
    </row>
    <row r="28" spans="1:7">
      <c r="A28" s="103"/>
      <c r="B28" s="83" t="s">
        <v>39</v>
      </c>
      <c r="C28" s="83" t="s">
        <v>70</v>
      </c>
      <c r="D28" s="83" t="s">
        <v>65</v>
      </c>
      <c r="E28" s="83">
        <v>45</v>
      </c>
      <c r="F28" s="83">
        <v>0.86599999999999999</v>
      </c>
      <c r="G28" s="30"/>
    </row>
    <row r="29" spans="1:7">
      <c r="A29" s="103"/>
      <c r="B29" s="83" t="s">
        <v>50</v>
      </c>
      <c r="C29" s="83" t="s">
        <v>72</v>
      </c>
      <c r="D29" s="83" t="s">
        <v>68</v>
      </c>
      <c r="E29" s="83">
        <v>1</v>
      </c>
      <c r="F29" s="83">
        <v>1.2347999999999999</v>
      </c>
      <c r="G29" s="30"/>
    </row>
    <row r="30" spans="1:7">
      <c r="A30" s="103"/>
      <c r="B30" s="26" t="s">
        <v>51</v>
      </c>
      <c r="C30" s="83" t="s">
        <v>72</v>
      </c>
      <c r="D30" s="83" t="s">
        <v>73</v>
      </c>
      <c r="E30" s="83">
        <v>1</v>
      </c>
      <c r="F30" s="83">
        <v>1.2732000000000001</v>
      </c>
      <c r="G30" s="30"/>
    </row>
    <row r="31" spans="1:7">
      <c r="A31" s="105"/>
      <c r="B31" s="83" t="s">
        <v>53</v>
      </c>
      <c r="C31" s="83" t="s">
        <v>72</v>
      </c>
      <c r="D31" s="83" t="s">
        <v>67</v>
      </c>
      <c r="E31" s="83">
        <v>1</v>
      </c>
      <c r="F31" s="83">
        <v>0.84330000000000005</v>
      </c>
      <c r="G31" s="30"/>
    </row>
    <row r="32" spans="1:7">
      <c r="A32" s="25"/>
      <c r="B32" s="25"/>
    </row>
    <row r="33" spans="1:7" ht="21">
      <c r="A33" s="104" t="s">
        <v>74</v>
      </c>
      <c r="B33" s="104"/>
      <c r="C33" s="104"/>
      <c r="D33" s="104"/>
      <c r="E33" s="104"/>
      <c r="F33" s="104"/>
      <c r="G33" s="104"/>
    </row>
    <row r="34" spans="1:7" ht="43.5">
      <c r="A34" s="20" t="s">
        <v>58</v>
      </c>
      <c r="B34" s="20" t="s">
        <v>8</v>
      </c>
      <c r="C34" s="20" t="s">
        <v>75</v>
      </c>
      <c r="D34" s="20" t="s">
        <v>10</v>
      </c>
      <c r="E34" s="20" t="s">
        <v>11</v>
      </c>
      <c r="F34" s="20" t="s">
        <v>76</v>
      </c>
      <c r="G34" s="20" t="s">
        <v>12</v>
      </c>
    </row>
    <row r="35" spans="1:7">
      <c r="A35" s="87" t="s">
        <v>63</v>
      </c>
      <c r="B35" s="87" t="s">
        <v>55</v>
      </c>
      <c r="C35" s="48">
        <v>4.5019030448717947</v>
      </c>
      <c r="D35" s="1" t="s">
        <v>19</v>
      </c>
      <c r="E35" s="1" t="s">
        <v>20</v>
      </c>
      <c r="F35" s="1" t="s">
        <v>77</v>
      </c>
      <c r="G35" s="3"/>
    </row>
    <row r="36" spans="1:7">
      <c r="A36" s="31" t="s">
        <v>63</v>
      </c>
      <c r="B36" s="31" t="s">
        <v>56</v>
      </c>
      <c r="C36" s="49">
        <v>4.7918669871794872</v>
      </c>
      <c r="D36" s="23" t="s">
        <v>19</v>
      </c>
      <c r="E36" s="23" t="s">
        <v>20</v>
      </c>
      <c r="F36" s="23" t="s">
        <v>77</v>
      </c>
      <c r="G36" s="30"/>
    </row>
    <row r="37" spans="1:7">
      <c r="A37" s="102" t="s">
        <v>13</v>
      </c>
      <c r="B37" s="86" t="s">
        <v>14</v>
      </c>
      <c r="C37" s="48">
        <v>0.65104166666666674</v>
      </c>
      <c r="D37" s="59">
        <v>7.2</v>
      </c>
      <c r="E37" s="53">
        <v>4.6875000000000007E-3</v>
      </c>
      <c r="F37" s="1" t="s">
        <v>77</v>
      </c>
      <c r="G37" s="3"/>
    </row>
    <row r="38" spans="1:7">
      <c r="A38" s="102"/>
      <c r="B38" s="86" t="s">
        <v>26</v>
      </c>
      <c r="C38" s="50">
        <v>0.76993189102564108</v>
      </c>
      <c r="D38" s="60">
        <v>6.6</v>
      </c>
      <c r="E38" s="54">
        <v>5.0815504807692306E-3</v>
      </c>
      <c r="F38" s="1" t="s">
        <v>77</v>
      </c>
      <c r="G38" s="3"/>
    </row>
    <row r="39" spans="1:7">
      <c r="A39" s="102"/>
      <c r="B39" s="86" t="s">
        <v>28</v>
      </c>
      <c r="C39" s="50">
        <v>0.60096153846153844</v>
      </c>
      <c r="D39" s="60">
        <v>7.3</v>
      </c>
      <c r="E39" s="54">
        <v>4.3870192307692308E-3</v>
      </c>
      <c r="F39" s="84" t="s">
        <v>77</v>
      </c>
      <c r="G39" s="3"/>
    </row>
    <row r="40" spans="1:7">
      <c r="A40" s="102"/>
      <c r="B40" s="86" t="s">
        <v>30</v>
      </c>
      <c r="C40" s="50">
        <v>4.0810296474358969</v>
      </c>
      <c r="D40" s="60">
        <v>40.5</v>
      </c>
      <c r="E40" s="54">
        <v>0.16528170072115381</v>
      </c>
      <c r="F40" s="84" t="s">
        <v>77</v>
      </c>
      <c r="G40" s="3"/>
    </row>
    <row r="41" spans="1:7">
      <c r="A41" s="102"/>
      <c r="B41" s="86" t="s">
        <v>31</v>
      </c>
      <c r="C41" s="50">
        <v>4.1456330128205137</v>
      </c>
      <c r="D41" s="60">
        <v>69.400000000000006</v>
      </c>
      <c r="E41" s="54">
        <v>0.28770693108974366</v>
      </c>
      <c r="F41" s="84" t="s">
        <v>77</v>
      </c>
      <c r="G41" s="3"/>
    </row>
    <row r="42" spans="1:7">
      <c r="A42" s="94"/>
      <c r="B42" s="86" t="s">
        <v>32</v>
      </c>
      <c r="C42" s="50">
        <v>3.9737580128205132</v>
      </c>
      <c r="D42" s="60">
        <v>36.700000000000003</v>
      </c>
      <c r="E42" s="54">
        <v>0.14583691907051283</v>
      </c>
      <c r="F42" s="84" t="s">
        <v>77</v>
      </c>
      <c r="G42" s="3"/>
    </row>
    <row r="43" spans="1:7">
      <c r="A43" s="103" t="s">
        <v>34</v>
      </c>
      <c r="B43" s="85" t="s">
        <v>14</v>
      </c>
      <c r="C43" s="32">
        <v>0.77353766025641024</v>
      </c>
      <c r="D43" s="61">
        <v>911.1</v>
      </c>
      <c r="E43" s="55">
        <v>0.70477016225961542</v>
      </c>
      <c r="F43" s="83" t="s">
        <v>78</v>
      </c>
      <c r="G43" s="30"/>
    </row>
    <row r="44" spans="1:7">
      <c r="A44" s="103"/>
      <c r="B44" s="85" t="s">
        <v>26</v>
      </c>
      <c r="C44" s="32">
        <v>0.59114583333333326</v>
      </c>
      <c r="D44" s="62">
        <v>940</v>
      </c>
      <c r="E44" s="56">
        <v>0.55567708333333321</v>
      </c>
      <c r="F44" s="83" t="s">
        <v>77</v>
      </c>
      <c r="G44" s="30"/>
    </row>
    <row r="45" spans="1:7">
      <c r="A45" s="103"/>
      <c r="B45" s="85" t="s">
        <v>28</v>
      </c>
      <c r="C45" s="32">
        <v>0.65354567307692313</v>
      </c>
      <c r="D45" s="61">
        <v>777.1</v>
      </c>
      <c r="E45" s="55">
        <v>0.50787034254807695</v>
      </c>
      <c r="F45" s="83" t="s">
        <v>78</v>
      </c>
      <c r="G45" s="33"/>
    </row>
    <row r="46" spans="1:7">
      <c r="A46" s="103"/>
      <c r="B46" s="85" t="s">
        <v>36</v>
      </c>
      <c r="C46" s="32">
        <v>0.85717147435897445</v>
      </c>
      <c r="D46" s="61">
        <v>174.4</v>
      </c>
      <c r="E46" s="55">
        <v>0.14949070512820514</v>
      </c>
      <c r="F46" s="83" t="s">
        <v>78</v>
      </c>
      <c r="G46" s="30"/>
    </row>
    <row r="47" spans="1:7">
      <c r="A47" s="103"/>
      <c r="B47" s="85" t="s">
        <v>38</v>
      </c>
      <c r="C47" s="32">
        <v>0.93098958333333337</v>
      </c>
      <c r="D47" s="61">
        <v>164</v>
      </c>
      <c r="E47" s="55">
        <v>0.15268229166666669</v>
      </c>
      <c r="F47" s="83" t="s">
        <v>78</v>
      </c>
      <c r="G47" s="30"/>
    </row>
    <row r="48" spans="1:7">
      <c r="A48" s="103"/>
      <c r="B48" s="34" t="s">
        <v>39</v>
      </c>
      <c r="C48" s="51">
        <v>0.87359775641025639</v>
      </c>
      <c r="D48" s="63">
        <v>131</v>
      </c>
      <c r="E48" s="57">
        <v>0.11444130608974359</v>
      </c>
      <c r="F48" s="26" t="s">
        <v>78</v>
      </c>
      <c r="G48" s="35"/>
    </row>
    <row r="49" spans="1:7">
      <c r="A49" s="105"/>
      <c r="B49" s="83" t="s">
        <v>30</v>
      </c>
      <c r="C49" s="52">
        <v>3.9679487179487181</v>
      </c>
      <c r="D49" s="64">
        <v>14.7</v>
      </c>
      <c r="E49" s="58">
        <v>5.8328846153846148E-2</v>
      </c>
      <c r="F49" s="17" t="s">
        <v>77</v>
      </c>
      <c r="G49" s="30"/>
    </row>
    <row r="50" spans="1:7">
      <c r="A50" s="105"/>
      <c r="B50" s="83" t="s">
        <v>31</v>
      </c>
      <c r="C50" s="52">
        <v>3.9313902243589745</v>
      </c>
      <c r="D50" s="64">
        <v>35.9</v>
      </c>
      <c r="E50" s="58">
        <v>0.14113690905448717</v>
      </c>
      <c r="F50" s="17" t="s">
        <v>77</v>
      </c>
      <c r="G50" s="30"/>
    </row>
    <row r="51" spans="1:7">
      <c r="A51" s="105"/>
      <c r="B51" s="83" t="s">
        <v>32</v>
      </c>
      <c r="C51" s="52">
        <v>4.0437700320512819</v>
      </c>
      <c r="D51" s="64">
        <v>40.299999999999997</v>
      </c>
      <c r="E51" s="58">
        <v>0.16296393229166664</v>
      </c>
      <c r="F51" s="17" t="s">
        <v>77</v>
      </c>
      <c r="G51" s="30"/>
    </row>
    <row r="52" spans="1:7">
      <c r="A52" s="102" t="s">
        <v>43</v>
      </c>
      <c r="B52" s="84" t="s">
        <v>36</v>
      </c>
      <c r="C52" s="48">
        <v>1.5512820512820513</v>
      </c>
      <c r="D52" s="59">
        <v>100.9</v>
      </c>
      <c r="E52" s="53">
        <v>0.15652435897435898</v>
      </c>
      <c r="F52" s="1" t="s">
        <v>77</v>
      </c>
      <c r="G52" s="3"/>
    </row>
    <row r="53" spans="1:7">
      <c r="A53" s="102"/>
      <c r="B53" s="84" t="s">
        <v>38</v>
      </c>
      <c r="C53" s="50">
        <v>1.5532852564102564</v>
      </c>
      <c r="D53" s="60">
        <v>91.2</v>
      </c>
      <c r="E53" s="54">
        <v>0.14165961538461538</v>
      </c>
      <c r="F53" s="1" t="s">
        <v>77</v>
      </c>
      <c r="G53" s="3"/>
    </row>
    <row r="54" spans="1:7">
      <c r="A54" s="102"/>
      <c r="B54" s="84" t="s">
        <v>39</v>
      </c>
      <c r="C54" s="50">
        <v>1.4443108974358974</v>
      </c>
      <c r="D54" s="60">
        <v>78</v>
      </c>
      <c r="E54" s="54">
        <v>0.11265625</v>
      </c>
      <c r="F54" s="1" t="s">
        <v>77</v>
      </c>
      <c r="G54" s="3"/>
    </row>
    <row r="55" spans="1:7">
      <c r="A55" s="102"/>
      <c r="B55" s="84" t="s">
        <v>30</v>
      </c>
      <c r="C55" s="50">
        <v>4.3738982371794872</v>
      </c>
      <c r="D55" s="60">
        <v>14.1</v>
      </c>
      <c r="E55" s="54">
        <v>6.1671965144230768E-2</v>
      </c>
      <c r="F55" s="1" t="s">
        <v>77</v>
      </c>
      <c r="G55" s="3"/>
    </row>
    <row r="56" spans="1:7">
      <c r="A56" s="102"/>
      <c r="B56" s="84" t="s">
        <v>31</v>
      </c>
      <c r="C56" s="50">
        <v>4.21484375</v>
      </c>
      <c r="D56" s="60">
        <v>15.8</v>
      </c>
      <c r="E56" s="54">
        <v>6.6594531250000005E-2</v>
      </c>
      <c r="F56" s="1" t="s">
        <v>77</v>
      </c>
      <c r="G56" s="3"/>
    </row>
    <row r="57" spans="1:7">
      <c r="A57" s="102"/>
      <c r="B57" s="84" t="s">
        <v>32</v>
      </c>
      <c r="C57" s="50">
        <v>4.387219551282052</v>
      </c>
      <c r="D57" s="60">
        <v>40.200000000000003</v>
      </c>
      <c r="E57" s="54">
        <v>0.1763662259615385</v>
      </c>
      <c r="F57" s="1" t="s">
        <v>77</v>
      </c>
      <c r="G57" s="3"/>
    </row>
    <row r="58" spans="1:7">
      <c r="A58" s="103" t="s">
        <v>49</v>
      </c>
      <c r="B58" s="83" t="s">
        <v>36</v>
      </c>
      <c r="C58" s="49">
        <v>1.2104366987179487</v>
      </c>
      <c r="D58" s="62">
        <v>14.5</v>
      </c>
      <c r="E58" s="56">
        <v>1.7551332131410257E-2</v>
      </c>
      <c r="F58" s="23" t="s">
        <v>77</v>
      </c>
      <c r="G58" s="30"/>
    </row>
    <row r="59" spans="1:7">
      <c r="A59" s="103"/>
      <c r="B59" s="83" t="s">
        <v>38</v>
      </c>
      <c r="C59" s="32">
        <v>1.3013822115384615</v>
      </c>
      <c r="D59" s="61">
        <v>27.1</v>
      </c>
      <c r="E59" s="55">
        <v>3.5267457932692307E-2</v>
      </c>
      <c r="F59" s="23" t="s">
        <v>77</v>
      </c>
      <c r="G59" s="30"/>
    </row>
    <row r="60" spans="1:7">
      <c r="A60" s="103"/>
      <c r="B60" s="83" t="s">
        <v>39</v>
      </c>
      <c r="C60" s="32">
        <v>1.0822315705128205</v>
      </c>
      <c r="D60" s="61">
        <v>51.1</v>
      </c>
      <c r="E60" s="55">
        <v>5.5302033253205131E-2</v>
      </c>
      <c r="F60" s="23" t="s">
        <v>77</v>
      </c>
      <c r="G60" s="30"/>
    </row>
    <row r="61" spans="1:7">
      <c r="A61" s="103"/>
      <c r="B61" s="83" t="s">
        <v>50</v>
      </c>
      <c r="C61" s="32">
        <v>3.947916666666667</v>
      </c>
      <c r="D61" s="61">
        <v>69136</v>
      </c>
      <c r="E61" s="55">
        <v>272.94316666666668</v>
      </c>
      <c r="F61" s="83" t="s">
        <v>78</v>
      </c>
      <c r="G61" s="30"/>
    </row>
    <row r="62" spans="1:7">
      <c r="A62" s="103"/>
      <c r="B62" s="83" t="s">
        <v>51</v>
      </c>
      <c r="C62" s="32">
        <v>3.9319911858974361</v>
      </c>
      <c r="D62" s="61">
        <v>66080</v>
      </c>
      <c r="E62" s="55">
        <v>259.82597756410257</v>
      </c>
      <c r="F62" s="83" t="s">
        <v>78</v>
      </c>
      <c r="G62" s="30"/>
    </row>
    <row r="63" spans="1:7">
      <c r="A63" s="103"/>
      <c r="B63" s="83" t="s">
        <v>53</v>
      </c>
      <c r="C63" s="32">
        <v>4.0074118589743595</v>
      </c>
      <c r="D63" s="61">
        <v>58176</v>
      </c>
      <c r="E63" s="55">
        <v>233.13519230769234</v>
      </c>
      <c r="F63" s="83" t="s">
        <v>78</v>
      </c>
      <c r="G63" s="30"/>
    </row>
    <row r="65" spans="1:7" ht="21">
      <c r="A65" s="104" t="s">
        <v>79</v>
      </c>
      <c r="B65" s="104"/>
      <c r="C65" s="104"/>
      <c r="D65" s="104"/>
      <c r="E65" s="104"/>
      <c r="F65" s="104"/>
      <c r="G65" s="104"/>
    </row>
    <row r="66" spans="1:7" ht="43.5">
      <c r="A66" s="20" t="s">
        <v>58</v>
      </c>
      <c r="B66" s="20" t="s">
        <v>8</v>
      </c>
      <c r="C66" s="20" t="s">
        <v>75</v>
      </c>
      <c r="D66" s="20" t="s">
        <v>10</v>
      </c>
      <c r="E66" s="20" t="s">
        <v>11</v>
      </c>
      <c r="F66" s="20" t="s">
        <v>76</v>
      </c>
      <c r="G66" s="20" t="s">
        <v>12</v>
      </c>
    </row>
    <row r="67" spans="1:7">
      <c r="A67" s="87" t="s">
        <v>63</v>
      </c>
      <c r="B67" s="87" t="s">
        <v>55</v>
      </c>
      <c r="C67" s="1">
        <v>18.7288</v>
      </c>
      <c r="D67" s="1" t="s">
        <v>19</v>
      </c>
      <c r="E67" s="1" t="s">
        <v>20</v>
      </c>
      <c r="F67" s="1" t="s">
        <v>77</v>
      </c>
      <c r="G67" s="3"/>
    </row>
    <row r="68" spans="1:7">
      <c r="A68" s="31" t="s">
        <v>63</v>
      </c>
      <c r="B68" s="31" t="s">
        <v>56</v>
      </c>
      <c r="C68" s="49">
        <v>19.721816544963488</v>
      </c>
      <c r="D68" s="23" t="s">
        <v>19</v>
      </c>
      <c r="E68" s="23" t="s">
        <v>20</v>
      </c>
      <c r="F68" s="23" t="s">
        <v>77</v>
      </c>
      <c r="G68" s="30"/>
    </row>
    <row r="69" spans="1:7">
      <c r="A69" s="102" t="s">
        <v>13</v>
      </c>
      <c r="B69" s="86" t="s">
        <v>14</v>
      </c>
      <c r="C69" s="48">
        <v>2.7444233269980991</v>
      </c>
      <c r="D69" s="1">
        <v>1.8</v>
      </c>
      <c r="E69" s="53">
        <v>4.9399619885965784E-3</v>
      </c>
      <c r="F69" s="1" t="s">
        <v>77</v>
      </c>
      <c r="G69" s="3"/>
    </row>
    <row r="70" spans="1:7">
      <c r="A70" s="102"/>
      <c r="B70" s="86" t="s">
        <v>26</v>
      </c>
      <c r="C70" s="50">
        <v>3.2779833950185058</v>
      </c>
      <c r="D70" s="84">
        <v>1.3</v>
      </c>
      <c r="E70" s="54">
        <v>4.2613784135240576E-3</v>
      </c>
      <c r="F70" s="1" t="s">
        <v>77</v>
      </c>
      <c r="G70" s="3"/>
    </row>
    <row r="71" spans="1:7">
      <c r="A71" s="102"/>
      <c r="B71" s="86" t="s">
        <v>28</v>
      </c>
      <c r="C71" s="50">
        <v>2.818445533660098</v>
      </c>
      <c r="D71" s="84">
        <v>1.3</v>
      </c>
      <c r="E71" s="54">
        <v>3.6639791937581275E-3</v>
      </c>
      <c r="F71" s="84" t="s">
        <v>77</v>
      </c>
      <c r="G71" s="3"/>
    </row>
    <row r="72" spans="1:7">
      <c r="A72" s="102"/>
      <c r="B72" s="86" t="s">
        <v>30</v>
      </c>
      <c r="C72" s="50">
        <v>7.8854656396919074</v>
      </c>
      <c r="D72" s="84">
        <v>1836</v>
      </c>
      <c r="E72" s="54">
        <v>14.477714914474342</v>
      </c>
      <c r="F72" s="84" t="s">
        <v>77</v>
      </c>
      <c r="G72" s="3"/>
    </row>
    <row r="73" spans="1:7">
      <c r="A73" s="102"/>
      <c r="B73" s="86" t="s">
        <v>31</v>
      </c>
      <c r="C73" s="50">
        <v>8.4974492347704302</v>
      </c>
      <c r="D73" s="84">
        <v>800</v>
      </c>
      <c r="E73" s="54">
        <v>6.797959387816344</v>
      </c>
      <c r="F73" s="84" t="s">
        <v>77</v>
      </c>
      <c r="G73" s="3"/>
    </row>
    <row r="74" spans="1:7">
      <c r="A74" s="94"/>
      <c r="B74" s="86" t="s">
        <v>32</v>
      </c>
      <c r="C74" s="50">
        <v>7.695908772631789</v>
      </c>
      <c r="D74" s="84">
        <v>760</v>
      </c>
      <c r="E74" s="54">
        <v>5.848890667200159</v>
      </c>
      <c r="F74" s="84" t="s">
        <v>77</v>
      </c>
      <c r="G74" s="3"/>
    </row>
    <row r="75" spans="1:7">
      <c r="A75" s="103" t="s">
        <v>34</v>
      </c>
      <c r="B75" s="85" t="s">
        <v>14</v>
      </c>
      <c r="C75" s="32">
        <v>8.9686000000000003</v>
      </c>
      <c r="D75" s="83">
        <v>242.3</v>
      </c>
      <c r="E75" s="55">
        <v>2.1737439031709513</v>
      </c>
      <c r="F75" s="83" t="s">
        <v>78</v>
      </c>
      <c r="G75" s="30"/>
    </row>
    <row r="76" spans="1:7">
      <c r="A76" s="103"/>
      <c r="B76" s="85" t="s">
        <v>26</v>
      </c>
      <c r="C76" s="32">
        <v>8.6754999999999995</v>
      </c>
      <c r="D76" s="23">
        <v>277</v>
      </c>
      <c r="E76" s="56">
        <v>2.4038346503951185</v>
      </c>
      <c r="F76" s="83" t="s">
        <v>78</v>
      </c>
      <c r="G76" s="30"/>
    </row>
    <row r="77" spans="1:7">
      <c r="A77" s="103"/>
      <c r="B77" s="85" t="s">
        <v>28</v>
      </c>
      <c r="C77" s="32">
        <v>8.7264999999999997</v>
      </c>
      <c r="D77" s="83">
        <v>272.3</v>
      </c>
      <c r="E77" s="55">
        <v>2.3769390317095129</v>
      </c>
      <c r="F77" s="83" t="s">
        <v>78</v>
      </c>
      <c r="G77" s="33"/>
    </row>
    <row r="78" spans="1:7">
      <c r="A78" s="103"/>
      <c r="B78" s="85" t="s">
        <v>36</v>
      </c>
      <c r="C78" s="32">
        <v>4.1197359207762325</v>
      </c>
      <c r="D78" s="83">
        <v>38.799999999999997</v>
      </c>
      <c r="E78" s="55">
        <v>0.15984575372611781</v>
      </c>
      <c r="F78" s="83" t="s">
        <v>77</v>
      </c>
      <c r="G78" s="30"/>
    </row>
    <row r="79" spans="1:7">
      <c r="A79" s="103"/>
      <c r="B79" s="85" t="s">
        <v>38</v>
      </c>
      <c r="C79" s="32">
        <v>4.7098129438831648</v>
      </c>
      <c r="D79" s="83">
        <v>38.799999999999997</v>
      </c>
      <c r="E79" s="55">
        <v>0.18274074222266679</v>
      </c>
      <c r="F79" s="83" t="s">
        <v>77</v>
      </c>
      <c r="G79" s="30"/>
    </row>
    <row r="80" spans="1:7">
      <c r="A80" s="103"/>
      <c r="B80" s="34" t="s">
        <v>39</v>
      </c>
      <c r="C80" s="51">
        <v>4.4208262478743627</v>
      </c>
      <c r="D80" s="26">
        <v>38.200000000000003</v>
      </c>
      <c r="E80" s="57">
        <v>0.16887556266880069</v>
      </c>
      <c r="F80" s="26" t="s">
        <v>77</v>
      </c>
      <c r="G80" s="35"/>
    </row>
    <row r="81" spans="1:7">
      <c r="A81" s="105"/>
      <c r="B81" s="83" t="s">
        <v>30</v>
      </c>
      <c r="C81" s="52">
        <v>8.00440132039612</v>
      </c>
      <c r="D81" s="17">
        <v>104.1</v>
      </c>
      <c r="E81" s="58">
        <v>0.83325817745323605</v>
      </c>
      <c r="F81" s="17" t="s">
        <v>77</v>
      </c>
      <c r="G81" s="30"/>
    </row>
    <row r="82" spans="1:7">
      <c r="A82" s="105"/>
      <c r="B82" s="83" t="s">
        <v>31</v>
      </c>
      <c r="C82" s="52">
        <v>8.4234270281084314</v>
      </c>
      <c r="D82" s="17">
        <v>223.1</v>
      </c>
      <c r="E82" s="58">
        <v>1.879266569970991</v>
      </c>
      <c r="F82" s="17" t="s">
        <v>78</v>
      </c>
      <c r="G82" s="30"/>
    </row>
    <row r="83" spans="1:7">
      <c r="A83" s="105"/>
      <c r="B83" s="83" t="s">
        <v>32</v>
      </c>
      <c r="C83" s="52">
        <v>8.3013904171251376</v>
      </c>
      <c r="D83" s="17">
        <v>457.6</v>
      </c>
      <c r="E83" s="58">
        <v>3.7987162548764632</v>
      </c>
      <c r="F83" s="17" t="s">
        <v>78</v>
      </c>
      <c r="G83" s="30"/>
    </row>
    <row r="84" spans="1:7">
      <c r="A84" s="102" t="s">
        <v>43</v>
      </c>
      <c r="B84" s="84" t="s">
        <v>36</v>
      </c>
      <c r="C84" s="48">
        <v>5.1904571371411423</v>
      </c>
      <c r="D84" s="1">
        <v>50.9</v>
      </c>
      <c r="E84" s="53">
        <v>0.26419426828048415</v>
      </c>
      <c r="F84" s="1" t="s">
        <v>77</v>
      </c>
      <c r="G84" s="3"/>
    </row>
    <row r="85" spans="1:7">
      <c r="A85" s="102"/>
      <c r="B85" s="84" t="s">
        <v>38</v>
      </c>
      <c r="C85" s="50">
        <v>5.7882364709412828</v>
      </c>
      <c r="D85" s="84">
        <v>33.6</v>
      </c>
      <c r="E85" s="54">
        <v>0.19448474542362712</v>
      </c>
      <c r="F85" s="1" t="s">
        <v>77</v>
      </c>
      <c r="G85" s="3"/>
    </row>
    <row r="86" spans="1:7">
      <c r="A86" s="102"/>
      <c r="B86" s="84" t="s">
        <v>39</v>
      </c>
      <c r="C86" s="50">
        <v>5.8584575372611782</v>
      </c>
      <c r="D86" s="84">
        <v>22.8</v>
      </c>
      <c r="E86" s="54">
        <v>0.13357283184955485</v>
      </c>
      <c r="F86" s="1" t="s">
        <v>77</v>
      </c>
      <c r="G86" s="3"/>
    </row>
    <row r="87" spans="1:7">
      <c r="A87" s="102"/>
      <c r="B87" s="84" t="s">
        <v>30</v>
      </c>
      <c r="C87" s="50">
        <v>9.3046914074222258</v>
      </c>
      <c r="D87" s="84">
        <v>129.9</v>
      </c>
      <c r="E87" s="54">
        <v>1.208679413824147</v>
      </c>
      <c r="F87" s="1" t="s">
        <v>77</v>
      </c>
      <c r="G87" s="3"/>
    </row>
    <row r="88" spans="1:7">
      <c r="A88" s="102"/>
      <c r="B88" s="84" t="s">
        <v>31</v>
      </c>
      <c r="C88" s="50">
        <v>8.9581874562368711</v>
      </c>
      <c r="D88" s="84">
        <v>101.7</v>
      </c>
      <c r="E88" s="54">
        <v>0.91104766429928985</v>
      </c>
      <c r="F88" s="1" t="s">
        <v>77</v>
      </c>
      <c r="G88" s="3"/>
    </row>
    <row r="89" spans="1:7">
      <c r="A89" s="102"/>
      <c r="B89" s="84" t="s">
        <v>32</v>
      </c>
      <c r="C89" s="50">
        <v>8.7976392917875366</v>
      </c>
      <c r="D89" s="84">
        <v>543.9</v>
      </c>
      <c r="E89" s="54">
        <v>4.7850360108032408</v>
      </c>
      <c r="F89" s="84" t="s">
        <v>78</v>
      </c>
      <c r="G89" s="3"/>
    </row>
    <row r="90" spans="1:7">
      <c r="A90" s="103" t="s">
        <v>49</v>
      </c>
      <c r="B90" s="83" t="s">
        <v>36</v>
      </c>
      <c r="C90" s="49">
        <v>7.790537161148344</v>
      </c>
      <c r="D90" s="23">
        <v>2.8</v>
      </c>
      <c r="E90" s="56">
        <v>2.1813504051215359E-2</v>
      </c>
      <c r="F90" s="23" t="s">
        <v>77</v>
      </c>
      <c r="G90" s="30"/>
    </row>
    <row r="91" spans="1:7">
      <c r="A91" s="103"/>
      <c r="B91" s="83" t="s">
        <v>38</v>
      </c>
      <c r="C91" s="32">
        <v>7.7498249474842442</v>
      </c>
      <c r="D91" s="83">
        <v>8.3000000000000007</v>
      </c>
      <c r="E91" s="55">
        <v>6.4323547064119233E-2</v>
      </c>
      <c r="F91" s="23" t="s">
        <v>77</v>
      </c>
      <c r="G91" s="30"/>
    </row>
    <row r="92" spans="1:7">
      <c r="A92" s="103"/>
      <c r="B92" s="83" t="s">
        <v>39</v>
      </c>
      <c r="C92" s="32">
        <v>7.7982394718415522</v>
      </c>
      <c r="D92" s="83">
        <v>16.5</v>
      </c>
      <c r="E92" s="55">
        <v>0.12867095128538561</v>
      </c>
      <c r="F92" s="23" t="s">
        <v>77</v>
      </c>
      <c r="G92" s="30"/>
    </row>
    <row r="93" spans="1:7">
      <c r="A93" s="103"/>
      <c r="B93" s="83" t="s">
        <v>50</v>
      </c>
      <c r="C93" s="32">
        <v>8.3802140642192668</v>
      </c>
      <c r="D93" s="83">
        <v>177960</v>
      </c>
      <c r="E93" s="55">
        <v>1491.3428948684607</v>
      </c>
      <c r="F93" s="83" t="s">
        <v>78</v>
      </c>
      <c r="G93" s="30"/>
    </row>
    <row r="94" spans="1:7">
      <c r="A94" s="103"/>
      <c r="B94" s="83" t="s">
        <v>51</v>
      </c>
      <c r="C94" s="32">
        <v>8.2045613684105234</v>
      </c>
      <c r="D94" s="83">
        <v>196420</v>
      </c>
      <c r="E94" s="55">
        <v>1611.5399439831951</v>
      </c>
      <c r="F94" s="83" t="s">
        <v>78</v>
      </c>
      <c r="G94" s="30"/>
    </row>
    <row r="95" spans="1:7">
      <c r="A95" s="103"/>
      <c r="B95" s="83" t="s">
        <v>53</v>
      </c>
      <c r="C95" s="32">
        <v>8.8800640192057614</v>
      </c>
      <c r="D95" s="83">
        <v>154760</v>
      </c>
      <c r="E95" s="55">
        <v>1374.2787076122836</v>
      </c>
      <c r="F95" s="83" t="s">
        <v>78</v>
      </c>
      <c r="G95" s="30"/>
    </row>
    <row r="98" spans="1:7" ht="21">
      <c r="A98" s="104" t="s">
        <v>80</v>
      </c>
      <c r="B98" s="104"/>
      <c r="C98" s="104"/>
      <c r="D98" s="104"/>
      <c r="E98" s="104"/>
      <c r="F98" s="104"/>
      <c r="G98" s="104"/>
    </row>
    <row r="99" spans="1:7" ht="43.5">
      <c r="A99" s="20" t="s">
        <v>58</v>
      </c>
      <c r="B99" s="20" t="s">
        <v>8</v>
      </c>
      <c r="C99" s="20" t="s">
        <v>75</v>
      </c>
      <c r="D99" s="20" t="s">
        <v>10</v>
      </c>
      <c r="E99" s="20" t="s">
        <v>11</v>
      </c>
      <c r="F99" s="20" t="s">
        <v>76</v>
      </c>
      <c r="G99" s="20" t="s">
        <v>12</v>
      </c>
    </row>
    <row r="100" spans="1:7">
      <c r="A100" s="87" t="s">
        <v>63</v>
      </c>
      <c r="B100" s="87" t="s">
        <v>55</v>
      </c>
      <c r="C100" s="48">
        <v>48.869500000000002</v>
      </c>
      <c r="D100" s="1" t="s">
        <v>19</v>
      </c>
      <c r="E100" s="53" t="s">
        <v>20</v>
      </c>
      <c r="F100" s="1" t="s">
        <v>77</v>
      </c>
      <c r="G100" s="106" t="s">
        <v>81</v>
      </c>
    </row>
    <row r="101" spans="1:7">
      <c r="A101" s="31" t="s">
        <v>63</v>
      </c>
      <c r="B101" s="31" t="s">
        <v>56</v>
      </c>
      <c r="C101" s="49">
        <v>49.654081121682523</v>
      </c>
      <c r="D101" s="23" t="s">
        <v>19</v>
      </c>
      <c r="E101" s="56" t="s">
        <v>20</v>
      </c>
      <c r="F101" s="23" t="s">
        <v>77</v>
      </c>
      <c r="G101" s="107"/>
    </row>
    <row r="102" spans="1:7">
      <c r="A102" s="102" t="s">
        <v>13</v>
      </c>
      <c r="B102" s="86" t="s">
        <v>14</v>
      </c>
      <c r="C102" s="48">
        <v>21.0993490235353</v>
      </c>
      <c r="D102" s="1" t="s">
        <v>19</v>
      </c>
      <c r="E102" s="53" t="s">
        <v>20</v>
      </c>
      <c r="F102" s="1" t="s">
        <v>77</v>
      </c>
      <c r="G102" s="107"/>
    </row>
    <row r="103" spans="1:7">
      <c r="A103" s="102"/>
      <c r="B103" s="86" t="s">
        <v>26</v>
      </c>
      <c r="C103" s="50">
        <v>20.16314471707561</v>
      </c>
      <c r="D103" s="1" t="s">
        <v>19</v>
      </c>
      <c r="E103" s="53" t="s">
        <v>20</v>
      </c>
      <c r="F103" s="1" t="s">
        <v>77</v>
      </c>
      <c r="G103" s="107"/>
    </row>
    <row r="104" spans="1:7">
      <c r="A104" s="102"/>
      <c r="B104" s="86" t="s">
        <v>28</v>
      </c>
      <c r="C104" s="50">
        <v>21.096945418127191</v>
      </c>
      <c r="D104" s="1" t="s">
        <v>19</v>
      </c>
      <c r="E104" s="53" t="s">
        <v>20</v>
      </c>
      <c r="F104" s="1" t="s">
        <v>77</v>
      </c>
      <c r="G104" s="107"/>
    </row>
    <row r="105" spans="1:7">
      <c r="A105" s="102"/>
      <c r="B105" s="86" t="s">
        <v>30</v>
      </c>
      <c r="C105" s="50">
        <v>40.032849273910863</v>
      </c>
      <c r="D105" s="84">
        <v>151.6</v>
      </c>
      <c r="E105" s="54">
        <v>6.0689799499248869</v>
      </c>
      <c r="F105" s="84" t="s">
        <v>78</v>
      </c>
      <c r="G105" s="107"/>
    </row>
    <row r="106" spans="1:7">
      <c r="A106" s="102"/>
      <c r="B106" s="86" t="s">
        <v>31</v>
      </c>
      <c r="C106" s="50">
        <v>39.633149724586879</v>
      </c>
      <c r="D106" s="84">
        <v>56.9</v>
      </c>
      <c r="E106" s="54">
        <v>2.2551262193289934</v>
      </c>
      <c r="F106" s="1" t="s">
        <v>77</v>
      </c>
      <c r="G106" s="107"/>
    </row>
    <row r="107" spans="1:7">
      <c r="A107" s="94"/>
      <c r="B107" s="86" t="s">
        <v>32</v>
      </c>
      <c r="C107" s="50">
        <v>38.145918878317474</v>
      </c>
      <c r="D107" s="84">
        <v>103.4</v>
      </c>
      <c r="E107" s="54">
        <v>3.9442880120180273</v>
      </c>
      <c r="F107" s="1" t="s">
        <v>77</v>
      </c>
      <c r="G107" s="107"/>
    </row>
    <row r="108" spans="1:7">
      <c r="A108" s="103" t="s">
        <v>34</v>
      </c>
      <c r="B108" s="85" t="s">
        <v>14</v>
      </c>
      <c r="C108" s="32">
        <v>30.344416624937406</v>
      </c>
      <c r="D108" s="83">
        <v>46.6</v>
      </c>
      <c r="E108" s="55">
        <v>1.414049814722083</v>
      </c>
      <c r="F108" s="83" t="s">
        <v>77</v>
      </c>
      <c r="G108" s="107"/>
    </row>
    <row r="109" spans="1:7">
      <c r="A109" s="103"/>
      <c r="B109" s="85" t="s">
        <v>26</v>
      </c>
      <c r="C109" s="32">
        <v>29.513269904857285</v>
      </c>
      <c r="D109" s="23">
        <v>55.3</v>
      </c>
      <c r="E109" s="56">
        <v>1.6320838257386079</v>
      </c>
      <c r="F109" s="83" t="s">
        <v>77</v>
      </c>
      <c r="G109" s="107"/>
    </row>
    <row r="110" spans="1:7">
      <c r="A110" s="103"/>
      <c r="B110" s="85" t="s">
        <v>28</v>
      </c>
      <c r="C110" s="32">
        <v>29.821532298447671</v>
      </c>
      <c r="D110" s="83">
        <v>50.5</v>
      </c>
      <c r="E110" s="55">
        <v>1.5059873810716073</v>
      </c>
      <c r="F110" s="83" t="s">
        <v>77</v>
      </c>
      <c r="G110" s="107"/>
    </row>
    <row r="111" spans="1:7">
      <c r="A111" s="103"/>
      <c r="B111" s="85" t="s">
        <v>36</v>
      </c>
      <c r="C111" s="32">
        <v>17.481321982974464</v>
      </c>
      <c r="D111" s="83">
        <v>10.7</v>
      </c>
      <c r="E111" s="55">
        <v>0.18705014521782676</v>
      </c>
      <c r="F111" s="83" t="s">
        <v>77</v>
      </c>
      <c r="G111" s="107"/>
    </row>
    <row r="112" spans="1:7">
      <c r="A112" s="103"/>
      <c r="B112" s="85" t="s">
        <v>38</v>
      </c>
      <c r="C112" s="32">
        <v>18.405708562844264</v>
      </c>
      <c r="D112" s="83">
        <v>10.4</v>
      </c>
      <c r="E112" s="55">
        <v>0.19141936905358037</v>
      </c>
      <c r="F112" s="83" t="s">
        <v>77</v>
      </c>
      <c r="G112" s="107"/>
    </row>
    <row r="113" spans="1:7">
      <c r="A113" s="103"/>
      <c r="B113" s="34" t="s">
        <v>39</v>
      </c>
      <c r="C113" s="51">
        <v>18.338007010515774</v>
      </c>
      <c r="D113" s="26">
        <v>10.9</v>
      </c>
      <c r="E113" s="57">
        <v>0.19988427641462195</v>
      </c>
      <c r="F113" s="83" t="s">
        <v>77</v>
      </c>
      <c r="G113" s="107"/>
    </row>
    <row r="114" spans="1:7">
      <c r="A114" s="105"/>
      <c r="B114" s="83" t="s">
        <v>30</v>
      </c>
      <c r="C114" s="52">
        <v>39.911467200801198</v>
      </c>
      <c r="D114" s="17">
        <v>6.7</v>
      </c>
      <c r="E114" s="58">
        <v>0.26740683024536804</v>
      </c>
      <c r="F114" s="83" t="s">
        <v>77</v>
      </c>
      <c r="G114" s="107"/>
    </row>
    <row r="115" spans="1:7">
      <c r="A115" s="105"/>
      <c r="B115" s="83" t="s">
        <v>31</v>
      </c>
      <c r="C115" s="52">
        <v>40.993289934902357</v>
      </c>
      <c r="D115" s="17">
        <v>11.1</v>
      </c>
      <c r="E115" s="58">
        <v>0.45502551827741616</v>
      </c>
      <c r="F115" s="83" t="s">
        <v>77</v>
      </c>
      <c r="G115" s="107"/>
    </row>
    <row r="116" spans="1:7">
      <c r="A116" s="105"/>
      <c r="B116" s="83" t="s">
        <v>32</v>
      </c>
      <c r="C116" s="52">
        <v>39.258387581372055</v>
      </c>
      <c r="D116" s="17">
        <v>36.4</v>
      </c>
      <c r="E116" s="58">
        <v>1.4290053079619427</v>
      </c>
      <c r="F116" s="83" t="s">
        <v>77</v>
      </c>
      <c r="G116" s="107"/>
    </row>
    <row r="117" spans="1:7">
      <c r="A117" s="102" t="s">
        <v>43</v>
      </c>
      <c r="B117" s="84" t="s">
        <v>36</v>
      </c>
      <c r="C117" s="48">
        <v>16.995292939409111</v>
      </c>
      <c r="D117" s="1">
        <v>12.1</v>
      </c>
      <c r="E117" s="53">
        <v>0.20564304456685026</v>
      </c>
      <c r="F117" s="1" t="s">
        <v>77</v>
      </c>
      <c r="G117" s="107"/>
    </row>
    <row r="118" spans="1:7">
      <c r="A118" s="102"/>
      <c r="B118" s="84" t="s">
        <v>38</v>
      </c>
      <c r="C118" s="50">
        <v>17.816725087631447</v>
      </c>
      <c r="D118" s="84">
        <v>7</v>
      </c>
      <c r="E118" s="54">
        <v>0.12471707561342012</v>
      </c>
      <c r="F118" s="1" t="s">
        <v>77</v>
      </c>
      <c r="G118" s="107"/>
    </row>
    <row r="119" spans="1:7">
      <c r="A119" s="102"/>
      <c r="B119" s="84" t="s">
        <v>39</v>
      </c>
      <c r="C119" s="50">
        <v>17.688833249874811</v>
      </c>
      <c r="D119" s="84">
        <v>6</v>
      </c>
      <c r="E119" s="54">
        <v>0.10613299949924887</v>
      </c>
      <c r="F119" s="1" t="s">
        <v>77</v>
      </c>
      <c r="G119" s="108"/>
    </row>
    <row r="120" spans="1:7" ht="33.75" customHeight="1">
      <c r="A120" s="102"/>
      <c r="B120" s="84" t="s">
        <v>30</v>
      </c>
      <c r="C120" s="50" t="s">
        <v>20</v>
      </c>
      <c r="D120" s="84" t="s">
        <v>20</v>
      </c>
      <c r="E120" s="54" t="s">
        <v>20</v>
      </c>
      <c r="F120" s="84" t="s">
        <v>20</v>
      </c>
      <c r="G120" s="39" t="s">
        <v>44</v>
      </c>
    </row>
    <row r="121" spans="1:7">
      <c r="A121" s="102"/>
      <c r="B121" s="84" t="s">
        <v>31</v>
      </c>
      <c r="C121" s="50">
        <v>38.628242363545318</v>
      </c>
      <c r="D121" s="84">
        <v>8.3000000000000007</v>
      </c>
      <c r="E121" s="54">
        <v>0.32061441161742621</v>
      </c>
      <c r="F121" s="84" t="s">
        <v>77</v>
      </c>
      <c r="G121" s="3"/>
    </row>
    <row r="122" spans="1:7">
      <c r="A122" s="102"/>
      <c r="B122" s="84" t="s">
        <v>32</v>
      </c>
      <c r="C122" s="50">
        <v>39.460190285428141</v>
      </c>
      <c r="D122" s="84">
        <v>32.1</v>
      </c>
      <c r="E122" s="54">
        <v>1.2666721081622434</v>
      </c>
      <c r="F122" s="84" t="s">
        <v>77</v>
      </c>
      <c r="G122" s="3"/>
    </row>
    <row r="123" spans="1:7">
      <c r="A123" s="103" t="s">
        <v>49</v>
      </c>
      <c r="B123" s="83" t="s">
        <v>36</v>
      </c>
      <c r="C123" s="49">
        <v>20.723985978968454</v>
      </c>
      <c r="D123" s="23">
        <v>0.5</v>
      </c>
      <c r="E123" s="56">
        <v>1.0361992989484228E-2</v>
      </c>
      <c r="F123" s="83" t="s">
        <v>77</v>
      </c>
      <c r="G123" s="30"/>
    </row>
    <row r="124" spans="1:7">
      <c r="A124" s="103"/>
      <c r="B124" s="83" t="s">
        <v>38</v>
      </c>
      <c r="C124" s="32">
        <v>20.593189784677016</v>
      </c>
      <c r="D124" s="83">
        <v>2.2999999999999998</v>
      </c>
      <c r="E124" s="55">
        <v>4.7364336504757132E-2</v>
      </c>
      <c r="F124" s="83" t="s">
        <v>77</v>
      </c>
      <c r="G124" s="30"/>
    </row>
    <row r="125" spans="1:7">
      <c r="A125" s="103"/>
      <c r="B125" s="83" t="s">
        <v>39</v>
      </c>
      <c r="C125" s="32">
        <v>20.629944917376065</v>
      </c>
      <c r="D125" s="83">
        <v>5.4</v>
      </c>
      <c r="E125" s="55">
        <v>0.11140170255383076</v>
      </c>
      <c r="F125" s="83" t="s">
        <v>77</v>
      </c>
      <c r="G125" s="30"/>
    </row>
    <row r="126" spans="1:7">
      <c r="A126" s="103"/>
      <c r="B126" s="83" t="s">
        <v>50</v>
      </c>
      <c r="C126" s="32">
        <v>41.154031046569855</v>
      </c>
      <c r="D126" s="83">
        <v>21004</v>
      </c>
      <c r="E126" s="55">
        <v>864.3992681021532</v>
      </c>
      <c r="F126" s="83" t="s">
        <v>78</v>
      </c>
      <c r="G126" s="30"/>
    </row>
    <row r="127" spans="1:7">
      <c r="A127" s="103"/>
      <c r="B127" s="83" t="s">
        <v>51</v>
      </c>
      <c r="C127" s="32">
        <v>40.574161241862789</v>
      </c>
      <c r="D127" s="83">
        <v>20540</v>
      </c>
      <c r="E127" s="55">
        <v>833.39327190786173</v>
      </c>
      <c r="F127" s="83" t="s">
        <v>78</v>
      </c>
      <c r="G127" s="30"/>
    </row>
    <row r="128" spans="1:7">
      <c r="A128" s="103"/>
      <c r="B128" s="83" t="s">
        <v>53</v>
      </c>
      <c r="C128" s="32">
        <v>43.472809213820732</v>
      </c>
      <c r="D128" s="83">
        <v>11452</v>
      </c>
      <c r="E128" s="55">
        <v>497.850611116675</v>
      </c>
      <c r="F128" s="83" t="s">
        <v>78</v>
      </c>
      <c r="G128" s="30"/>
    </row>
    <row r="131" spans="1:7" ht="21">
      <c r="A131" s="104" t="s">
        <v>82</v>
      </c>
      <c r="B131" s="104"/>
      <c r="C131" s="104"/>
      <c r="D131" s="104"/>
      <c r="E131" s="104"/>
      <c r="F131" s="104"/>
      <c r="G131" s="104"/>
    </row>
    <row r="132" spans="1:7" ht="43.5">
      <c r="A132" s="20" t="s">
        <v>58</v>
      </c>
      <c r="B132" s="20" t="s">
        <v>8</v>
      </c>
      <c r="C132" s="20" t="s">
        <v>75</v>
      </c>
      <c r="D132" s="20" t="s">
        <v>10</v>
      </c>
      <c r="E132" s="20" t="s">
        <v>11</v>
      </c>
      <c r="F132" s="20" t="s">
        <v>76</v>
      </c>
      <c r="G132" s="20" t="s">
        <v>12</v>
      </c>
    </row>
    <row r="133" spans="1:7">
      <c r="A133" s="87" t="s">
        <v>63</v>
      </c>
      <c r="B133" s="87" t="s">
        <v>55</v>
      </c>
      <c r="C133" s="48">
        <v>47.543500000000002</v>
      </c>
      <c r="D133" s="1" t="s">
        <v>19</v>
      </c>
      <c r="E133" s="53" t="s">
        <v>20</v>
      </c>
      <c r="F133" s="1" t="s">
        <v>77</v>
      </c>
      <c r="G133" s="3"/>
    </row>
    <row r="134" spans="1:7">
      <c r="A134" s="31" t="s">
        <v>63</v>
      </c>
      <c r="B134" s="31" t="s">
        <v>56</v>
      </c>
      <c r="C134" s="49">
        <v>48.509964947421125</v>
      </c>
      <c r="D134" s="23" t="s">
        <v>19</v>
      </c>
      <c r="E134" s="56" t="s">
        <v>20</v>
      </c>
      <c r="F134" s="23" t="s">
        <v>77</v>
      </c>
      <c r="G134" s="30"/>
    </row>
    <row r="135" spans="1:7">
      <c r="A135" s="102" t="s">
        <v>13</v>
      </c>
      <c r="B135" s="86" t="s">
        <v>14</v>
      </c>
      <c r="C135" s="48">
        <v>18.868102153229845</v>
      </c>
      <c r="D135" s="1" t="s">
        <v>19</v>
      </c>
      <c r="E135" s="53" t="s">
        <v>20</v>
      </c>
      <c r="F135" s="1" t="s">
        <v>77</v>
      </c>
      <c r="G135" s="3"/>
    </row>
    <row r="136" spans="1:7">
      <c r="A136" s="102"/>
      <c r="B136" s="86" t="s">
        <v>26</v>
      </c>
      <c r="C136" s="50">
        <v>19.058487731597396</v>
      </c>
      <c r="D136" s="1" t="s">
        <v>19</v>
      </c>
      <c r="E136" s="53" t="s">
        <v>20</v>
      </c>
      <c r="F136" s="1" t="s">
        <v>77</v>
      </c>
      <c r="G136" s="3"/>
    </row>
    <row r="137" spans="1:7">
      <c r="A137" s="102"/>
      <c r="B137" s="86" t="s">
        <v>28</v>
      </c>
      <c r="C137" s="50">
        <v>18.435753630445667</v>
      </c>
      <c r="D137" s="1" t="s">
        <v>19</v>
      </c>
      <c r="E137" s="53" t="s">
        <v>20</v>
      </c>
      <c r="F137" s="1" t="s">
        <v>77</v>
      </c>
      <c r="G137" s="3"/>
    </row>
    <row r="138" spans="1:7">
      <c r="A138" s="102"/>
      <c r="B138" s="86" t="s">
        <v>30</v>
      </c>
      <c r="C138" s="50">
        <v>29.533800701051575</v>
      </c>
      <c r="D138" s="84">
        <v>202.7</v>
      </c>
      <c r="E138" s="54">
        <v>5.986501402103154</v>
      </c>
      <c r="F138" s="84" t="s">
        <v>78</v>
      </c>
      <c r="G138" s="3"/>
    </row>
    <row r="139" spans="1:7">
      <c r="A139" s="102"/>
      <c r="B139" s="86" t="s">
        <v>31</v>
      </c>
      <c r="C139" s="50">
        <v>30.717576364546819</v>
      </c>
      <c r="D139" s="84">
        <v>68.099999999999994</v>
      </c>
      <c r="E139" s="54">
        <v>2.0918669504256382</v>
      </c>
      <c r="F139" s="1" t="s">
        <v>77</v>
      </c>
      <c r="G139" s="3"/>
    </row>
    <row r="140" spans="1:7">
      <c r="A140" s="94"/>
      <c r="B140" s="86" t="s">
        <v>32</v>
      </c>
      <c r="C140" s="50">
        <v>28.906860290435649</v>
      </c>
      <c r="D140" s="84">
        <v>127.7</v>
      </c>
      <c r="E140" s="54">
        <v>3.6914060590886324</v>
      </c>
      <c r="F140" s="1" t="s">
        <v>77</v>
      </c>
      <c r="G140" s="3"/>
    </row>
    <row r="141" spans="1:7">
      <c r="A141" s="103" t="s">
        <v>34</v>
      </c>
      <c r="B141" s="85" t="s">
        <v>14</v>
      </c>
      <c r="C141" s="32">
        <v>27.19439158738107</v>
      </c>
      <c r="D141" s="83">
        <v>37.9</v>
      </c>
      <c r="E141" s="55">
        <v>1.0306674411617425</v>
      </c>
      <c r="F141" s="83" t="s">
        <v>77</v>
      </c>
      <c r="G141" s="30"/>
    </row>
    <row r="142" spans="1:7">
      <c r="A142" s="103"/>
      <c r="B142" s="85" t="s">
        <v>26</v>
      </c>
      <c r="C142" s="32">
        <v>25.908863294942414</v>
      </c>
      <c r="D142" s="23">
        <v>43.9</v>
      </c>
      <c r="E142" s="56">
        <v>1.1373990986479718</v>
      </c>
      <c r="F142" s="83" t="s">
        <v>77</v>
      </c>
      <c r="G142" s="30"/>
    </row>
    <row r="143" spans="1:7">
      <c r="A143" s="103"/>
      <c r="B143" s="85" t="s">
        <v>28</v>
      </c>
      <c r="C143" s="32">
        <v>25.474111166750124</v>
      </c>
      <c r="D143" s="83">
        <v>40.200000000000003</v>
      </c>
      <c r="E143" s="55">
        <v>1.0240592689033552</v>
      </c>
      <c r="F143" s="83" t="s">
        <v>77</v>
      </c>
      <c r="G143" s="33"/>
    </row>
    <row r="144" spans="1:7">
      <c r="A144" s="103"/>
      <c r="B144" s="85" t="s">
        <v>36</v>
      </c>
      <c r="C144" s="32">
        <v>14.304156234351527</v>
      </c>
      <c r="D144" s="83">
        <v>7.8</v>
      </c>
      <c r="E144" s="55">
        <v>0.11157241862794191</v>
      </c>
      <c r="F144" s="83" t="s">
        <v>77</v>
      </c>
      <c r="G144" s="30"/>
    </row>
    <row r="145" spans="1:7">
      <c r="A145" s="103"/>
      <c r="B145" s="85" t="s">
        <v>38</v>
      </c>
      <c r="C145" s="32">
        <v>14.688733099649474</v>
      </c>
      <c r="D145" s="83">
        <v>7.2</v>
      </c>
      <c r="E145" s="55">
        <v>0.10575887831747621</v>
      </c>
      <c r="F145" s="83" t="s">
        <v>77</v>
      </c>
      <c r="G145" s="30"/>
    </row>
    <row r="146" spans="1:7">
      <c r="A146" s="103"/>
      <c r="B146" s="34" t="s">
        <v>39</v>
      </c>
      <c r="C146" s="51">
        <v>15.113269904857285</v>
      </c>
      <c r="D146" s="26">
        <v>7.4</v>
      </c>
      <c r="E146" s="57">
        <v>0.11183819729594391</v>
      </c>
      <c r="F146" s="83" t="s">
        <v>77</v>
      </c>
      <c r="G146" s="35"/>
    </row>
    <row r="147" spans="1:7">
      <c r="A147" s="105"/>
      <c r="B147" s="83" t="s">
        <v>30</v>
      </c>
      <c r="C147" s="52">
        <v>30.309664496745114</v>
      </c>
      <c r="D147" s="17">
        <v>6.3</v>
      </c>
      <c r="E147" s="58">
        <v>0.19095088632949422</v>
      </c>
      <c r="F147" s="83" t="s">
        <v>77</v>
      </c>
      <c r="G147" s="30"/>
    </row>
    <row r="148" spans="1:7">
      <c r="A148" s="105"/>
      <c r="B148" s="83" t="s">
        <v>31</v>
      </c>
      <c r="C148" s="52">
        <v>30.076915373059588</v>
      </c>
      <c r="D148" s="17">
        <v>10.7</v>
      </c>
      <c r="E148" s="58">
        <v>0.32182299449173757</v>
      </c>
      <c r="F148" s="83" t="s">
        <v>77</v>
      </c>
      <c r="G148" s="30"/>
    </row>
    <row r="149" spans="1:7" ht="43.5">
      <c r="A149" s="105"/>
      <c r="B149" s="83" t="s">
        <v>32</v>
      </c>
      <c r="C149" s="32">
        <v>21.313970956434652</v>
      </c>
      <c r="D149" s="83">
        <v>35.9</v>
      </c>
      <c r="E149" s="55">
        <v>0.76517155733600395</v>
      </c>
      <c r="F149" s="83" t="s">
        <v>77</v>
      </c>
      <c r="G149" s="37" t="s">
        <v>83</v>
      </c>
    </row>
    <row r="150" spans="1:7">
      <c r="A150" s="102" t="s">
        <v>43</v>
      </c>
      <c r="B150" s="84" t="s">
        <v>36</v>
      </c>
      <c r="C150" s="48">
        <v>13.742714071106658</v>
      </c>
      <c r="D150" s="1">
        <v>7.9</v>
      </c>
      <c r="E150" s="53">
        <v>0.10856744116174261</v>
      </c>
      <c r="F150" s="1" t="s">
        <v>77</v>
      </c>
      <c r="G150" s="3"/>
    </row>
    <row r="151" spans="1:7">
      <c r="A151" s="102"/>
      <c r="B151" s="84" t="s">
        <v>38</v>
      </c>
      <c r="C151" s="50">
        <v>14.864296444667</v>
      </c>
      <c r="D151" s="84">
        <v>4.4000000000000004</v>
      </c>
      <c r="E151" s="54">
        <v>6.54029043565348E-2</v>
      </c>
      <c r="F151" s="1" t="s">
        <v>77</v>
      </c>
      <c r="G151" s="3"/>
    </row>
    <row r="152" spans="1:7">
      <c r="A152" s="102"/>
      <c r="B152" s="84" t="s">
        <v>39</v>
      </c>
      <c r="C152" s="50">
        <v>14.58738107160741</v>
      </c>
      <c r="D152" s="84">
        <v>3.8</v>
      </c>
      <c r="E152" s="54">
        <v>5.5432048072108157E-2</v>
      </c>
      <c r="F152" s="1" t="s">
        <v>77</v>
      </c>
      <c r="G152" s="3"/>
    </row>
    <row r="153" spans="1:7" ht="43.5">
      <c r="A153" s="102"/>
      <c r="B153" s="84" t="s">
        <v>30</v>
      </c>
      <c r="C153" s="50">
        <v>42.284727090635954</v>
      </c>
      <c r="D153" s="84" t="s">
        <v>19</v>
      </c>
      <c r="E153" s="54" t="s">
        <v>20</v>
      </c>
      <c r="F153" s="1" t="s">
        <v>77</v>
      </c>
      <c r="G153" s="38" t="s">
        <v>84</v>
      </c>
    </row>
    <row r="154" spans="1:7">
      <c r="A154" s="102"/>
      <c r="B154" s="84" t="s">
        <v>31</v>
      </c>
      <c r="C154" s="50">
        <v>25.592789183775665</v>
      </c>
      <c r="D154" s="84">
        <v>7.4</v>
      </c>
      <c r="E154" s="54">
        <v>0.18938663995993993</v>
      </c>
      <c r="F154" s="1" t="s">
        <v>77</v>
      </c>
      <c r="G154" s="3"/>
    </row>
    <row r="155" spans="1:7">
      <c r="A155" s="102"/>
      <c r="B155" s="84" t="s">
        <v>32</v>
      </c>
      <c r="C155" s="50">
        <v>26.060390585878817</v>
      </c>
      <c r="D155" s="84">
        <v>33.299999999999997</v>
      </c>
      <c r="E155" s="54">
        <v>0.8678110065097645</v>
      </c>
      <c r="F155" s="1" t="s">
        <v>77</v>
      </c>
      <c r="G155" s="3"/>
    </row>
    <row r="156" spans="1:7">
      <c r="A156" s="103" t="s">
        <v>49</v>
      </c>
      <c r="B156" s="83" t="s">
        <v>36</v>
      </c>
      <c r="C156" s="49">
        <v>17.685327991987979</v>
      </c>
      <c r="D156" s="23">
        <v>0.2</v>
      </c>
      <c r="E156" s="56">
        <v>3.5370655983975961E-3</v>
      </c>
      <c r="F156" s="23" t="s">
        <v>77</v>
      </c>
      <c r="G156" s="30"/>
    </row>
    <row r="157" spans="1:7">
      <c r="A157" s="103"/>
      <c r="B157" s="83" t="s">
        <v>38</v>
      </c>
      <c r="C157" s="32">
        <v>17.441762643965948</v>
      </c>
      <c r="D157" s="83">
        <v>1.4</v>
      </c>
      <c r="E157" s="55">
        <v>2.4418467701552326E-2</v>
      </c>
      <c r="F157" s="23" t="s">
        <v>77</v>
      </c>
      <c r="G157" s="30"/>
    </row>
    <row r="158" spans="1:7">
      <c r="A158" s="103"/>
      <c r="B158" s="83" t="s">
        <v>39</v>
      </c>
      <c r="C158" s="32">
        <v>17.892038057085628</v>
      </c>
      <c r="D158" s="83">
        <v>3.4</v>
      </c>
      <c r="E158" s="55">
        <v>6.0832929394091129E-2</v>
      </c>
      <c r="F158" s="23" t="s">
        <v>77</v>
      </c>
      <c r="G158" s="30"/>
    </row>
    <row r="159" spans="1:7">
      <c r="A159" s="103"/>
      <c r="B159" s="83" t="s">
        <v>50</v>
      </c>
      <c r="C159" s="32">
        <v>28.452078117175763</v>
      </c>
      <c r="D159" s="83">
        <v>27100</v>
      </c>
      <c r="E159" s="55">
        <v>771.05131697546324</v>
      </c>
      <c r="F159" s="83" t="s">
        <v>78</v>
      </c>
      <c r="G159" s="30"/>
    </row>
    <row r="160" spans="1:7" ht="43.5">
      <c r="A160" s="103"/>
      <c r="B160" s="83" t="s">
        <v>51</v>
      </c>
      <c r="C160" s="32">
        <v>32.638457686529797</v>
      </c>
      <c r="D160" s="83">
        <v>26076</v>
      </c>
      <c r="E160" s="55">
        <v>851.080422633951</v>
      </c>
      <c r="F160" s="83" t="s">
        <v>78</v>
      </c>
      <c r="G160" s="37" t="s">
        <v>85</v>
      </c>
    </row>
    <row r="161" spans="1:7">
      <c r="A161" s="103"/>
      <c r="B161" s="83" t="s">
        <v>53</v>
      </c>
      <c r="C161" s="32">
        <v>31.404006009013518</v>
      </c>
      <c r="D161" s="83">
        <v>17908</v>
      </c>
      <c r="E161" s="55">
        <v>562.38293960941405</v>
      </c>
      <c r="F161" s="83" t="s">
        <v>78</v>
      </c>
      <c r="G161" s="30"/>
    </row>
    <row r="164" spans="1:7" ht="21">
      <c r="A164" s="104" t="s">
        <v>86</v>
      </c>
      <c r="B164" s="104"/>
      <c r="C164" s="104"/>
      <c r="D164" s="104"/>
      <c r="E164" s="104"/>
      <c r="F164" s="104"/>
      <c r="G164" s="104"/>
    </row>
    <row r="165" spans="1:7" ht="43.5">
      <c r="A165" s="20" t="s">
        <v>58</v>
      </c>
      <c r="B165" s="20" t="s">
        <v>8</v>
      </c>
      <c r="C165" s="20" t="s">
        <v>75</v>
      </c>
      <c r="D165" s="20" t="s">
        <v>10</v>
      </c>
      <c r="E165" s="20" t="s">
        <v>11</v>
      </c>
      <c r="F165" s="20" t="s">
        <v>76</v>
      </c>
      <c r="G165" s="20" t="s">
        <v>12</v>
      </c>
    </row>
    <row r="166" spans="1:7">
      <c r="A166" s="87" t="s">
        <v>63</v>
      </c>
      <c r="B166" s="87" t="s">
        <v>55</v>
      </c>
      <c r="C166" s="48">
        <v>46.366100000000003</v>
      </c>
      <c r="D166" s="84" t="s">
        <v>19</v>
      </c>
      <c r="E166" s="53" t="s">
        <v>20</v>
      </c>
      <c r="F166" s="84" t="s">
        <v>77</v>
      </c>
      <c r="G166" s="97" t="s">
        <v>87</v>
      </c>
    </row>
    <row r="167" spans="1:7">
      <c r="A167" s="31" t="s">
        <v>63</v>
      </c>
      <c r="B167" s="31" t="s">
        <v>56</v>
      </c>
      <c r="C167" s="49">
        <v>47.27361041562343</v>
      </c>
      <c r="D167" s="23" t="s">
        <v>19</v>
      </c>
      <c r="E167" s="56" t="s">
        <v>20</v>
      </c>
      <c r="F167" s="23" t="s">
        <v>77</v>
      </c>
      <c r="G167" s="98"/>
    </row>
    <row r="168" spans="1:7">
      <c r="A168" s="102" t="s">
        <v>13</v>
      </c>
      <c r="B168" s="86" t="s">
        <v>14</v>
      </c>
      <c r="C168" s="48">
        <v>17.443465197796694</v>
      </c>
      <c r="D168" s="84" t="s">
        <v>19</v>
      </c>
      <c r="E168" s="53" t="s">
        <v>20</v>
      </c>
      <c r="F168" s="84" t="s">
        <v>77</v>
      </c>
      <c r="G168" s="98"/>
    </row>
    <row r="169" spans="1:7">
      <c r="A169" s="102"/>
      <c r="B169" s="86" t="s">
        <v>26</v>
      </c>
      <c r="C169" s="50">
        <v>17.525087631447168</v>
      </c>
      <c r="D169" s="84" t="s">
        <v>19</v>
      </c>
      <c r="E169" s="54" t="s">
        <v>20</v>
      </c>
      <c r="F169" s="84" t="s">
        <v>77</v>
      </c>
      <c r="G169" s="98"/>
    </row>
    <row r="170" spans="1:7">
      <c r="A170" s="102"/>
      <c r="B170" s="86" t="s">
        <v>28</v>
      </c>
      <c r="C170" s="50">
        <v>17.244667000500751</v>
      </c>
      <c r="D170" s="84" t="s">
        <v>19</v>
      </c>
      <c r="E170" s="54" t="s">
        <v>20</v>
      </c>
      <c r="F170" s="84" t="s">
        <v>77</v>
      </c>
      <c r="G170" s="98"/>
    </row>
    <row r="171" spans="1:7">
      <c r="A171" s="102"/>
      <c r="B171" s="86" t="s">
        <v>30</v>
      </c>
      <c r="C171" s="50">
        <v>26.082323485227839</v>
      </c>
      <c r="D171" s="84">
        <v>362</v>
      </c>
      <c r="E171" s="54">
        <v>9.4418011016524783</v>
      </c>
      <c r="F171" s="84" t="s">
        <v>78</v>
      </c>
      <c r="G171" s="98"/>
    </row>
    <row r="172" spans="1:7">
      <c r="A172" s="102"/>
      <c r="B172" s="86" t="s">
        <v>31</v>
      </c>
      <c r="C172" s="50">
        <v>27.533400100150224</v>
      </c>
      <c r="D172" s="84">
        <v>114.9</v>
      </c>
      <c r="E172" s="54">
        <v>3.1635876715072611</v>
      </c>
      <c r="F172" s="84" t="s">
        <v>77</v>
      </c>
      <c r="G172" s="98"/>
    </row>
    <row r="173" spans="1:7">
      <c r="A173" s="94"/>
      <c r="B173" s="86" t="s">
        <v>32</v>
      </c>
      <c r="C173" s="50">
        <v>25.132398597896845</v>
      </c>
      <c r="D173" s="84">
        <v>217.1</v>
      </c>
      <c r="E173" s="54">
        <v>5.4562437356034055</v>
      </c>
      <c r="F173" s="84" t="s">
        <v>78</v>
      </c>
      <c r="G173" s="98"/>
    </row>
    <row r="174" spans="1:7">
      <c r="A174" s="103" t="s">
        <v>34</v>
      </c>
      <c r="B174" s="85" t="s">
        <v>14</v>
      </c>
      <c r="C174" s="32">
        <v>24.799399098647971</v>
      </c>
      <c r="D174" s="83">
        <v>57.7</v>
      </c>
      <c r="E174" s="55">
        <v>1.430925327991988</v>
      </c>
      <c r="F174" s="83" t="s">
        <v>77</v>
      </c>
      <c r="G174" s="98"/>
    </row>
    <row r="175" spans="1:7">
      <c r="A175" s="103"/>
      <c r="B175" s="85" t="s">
        <v>26</v>
      </c>
      <c r="C175" s="32">
        <v>24.749023535302953</v>
      </c>
      <c r="D175" s="23">
        <v>69.400000000000006</v>
      </c>
      <c r="E175" s="56">
        <v>1.717582233350025</v>
      </c>
      <c r="F175" s="83" t="s">
        <v>77</v>
      </c>
      <c r="G175" s="98"/>
    </row>
    <row r="176" spans="1:7">
      <c r="A176" s="103"/>
      <c r="B176" s="85" t="s">
        <v>28</v>
      </c>
      <c r="C176" s="32">
        <v>25.361642463695542</v>
      </c>
      <c r="D176" s="83">
        <v>64.7</v>
      </c>
      <c r="E176" s="55">
        <v>1.6408982674011017</v>
      </c>
      <c r="F176" s="83" t="s">
        <v>77</v>
      </c>
      <c r="G176" s="98"/>
    </row>
    <row r="177" spans="1:7">
      <c r="A177" s="103"/>
      <c r="B177" s="85" t="s">
        <v>36</v>
      </c>
      <c r="C177" s="32">
        <v>12.938407611417125</v>
      </c>
      <c r="D177" s="83">
        <v>12.6</v>
      </c>
      <c r="E177" s="55">
        <v>0.16302393590385578</v>
      </c>
      <c r="F177" s="83" t="s">
        <v>77</v>
      </c>
      <c r="G177" s="98"/>
    </row>
    <row r="178" spans="1:7">
      <c r="A178" s="103"/>
      <c r="B178" s="85" t="s">
        <v>38</v>
      </c>
      <c r="C178" s="32">
        <v>13.238257386079118</v>
      </c>
      <c r="D178" s="83">
        <v>11.7</v>
      </c>
      <c r="E178" s="55">
        <v>0.15488761141712568</v>
      </c>
      <c r="F178" s="83" t="s">
        <v>77</v>
      </c>
      <c r="G178" s="98"/>
    </row>
    <row r="179" spans="1:7">
      <c r="A179" s="103"/>
      <c r="B179" s="34" t="s">
        <v>39</v>
      </c>
      <c r="C179" s="51">
        <v>13.442163244867301</v>
      </c>
      <c r="D179" s="26">
        <v>12.8</v>
      </c>
      <c r="E179" s="57">
        <v>0.17205968953430148</v>
      </c>
      <c r="F179" s="26" t="s">
        <v>77</v>
      </c>
      <c r="G179" s="98"/>
    </row>
    <row r="180" spans="1:7">
      <c r="A180" s="105"/>
      <c r="B180" s="83" t="s">
        <v>30</v>
      </c>
      <c r="C180" s="52">
        <v>27.03104656985478</v>
      </c>
      <c r="D180" s="17">
        <v>11.5</v>
      </c>
      <c r="E180" s="58">
        <v>0.31085703555333</v>
      </c>
      <c r="F180" s="17" t="s">
        <v>77</v>
      </c>
      <c r="G180" s="98"/>
    </row>
    <row r="181" spans="1:7">
      <c r="A181" s="105"/>
      <c r="B181" s="83" t="s">
        <v>31</v>
      </c>
      <c r="C181" s="52">
        <v>27.046770155232849</v>
      </c>
      <c r="D181" s="17">
        <v>18.399999999999999</v>
      </c>
      <c r="E181" s="58">
        <v>0.4976605708562844</v>
      </c>
      <c r="F181" s="17" t="s">
        <v>77</v>
      </c>
      <c r="G181" s="99"/>
    </row>
    <row r="182" spans="1:7" ht="43.5">
      <c r="A182" s="105"/>
      <c r="B182" s="83" t="s">
        <v>32</v>
      </c>
      <c r="C182" s="52">
        <v>17.766649974962441</v>
      </c>
      <c r="D182" s="17">
        <v>64.5</v>
      </c>
      <c r="E182" s="58">
        <v>1.1459489233850775</v>
      </c>
      <c r="F182" s="17" t="s">
        <v>77</v>
      </c>
      <c r="G182" s="37" t="s">
        <v>83</v>
      </c>
    </row>
    <row r="183" spans="1:7">
      <c r="A183" s="102" t="s">
        <v>43</v>
      </c>
      <c r="B183" s="84" t="s">
        <v>36</v>
      </c>
      <c r="C183" s="48">
        <v>12.428542814221332</v>
      </c>
      <c r="D183" s="1">
        <v>14.5</v>
      </c>
      <c r="E183" s="53">
        <v>0.18021387080620932</v>
      </c>
      <c r="F183" s="1" t="s">
        <v>77</v>
      </c>
      <c r="G183" s="3"/>
    </row>
    <row r="184" spans="1:7">
      <c r="A184" s="102"/>
      <c r="B184" s="84" t="s">
        <v>38</v>
      </c>
      <c r="C184" s="50">
        <v>13.541612418627942</v>
      </c>
      <c r="D184" s="84">
        <v>8.8000000000000007</v>
      </c>
      <c r="E184" s="54">
        <v>0.1191661892839259</v>
      </c>
      <c r="F184" s="1" t="s">
        <v>77</v>
      </c>
      <c r="G184" s="3"/>
    </row>
    <row r="185" spans="1:7">
      <c r="A185" s="102"/>
      <c r="B185" s="84" t="s">
        <v>39</v>
      </c>
      <c r="C185" s="50">
        <v>13.057486229344017</v>
      </c>
      <c r="D185" s="84">
        <v>7.4</v>
      </c>
      <c r="E185" s="54">
        <v>9.6625398097145737E-2</v>
      </c>
      <c r="F185" s="1" t="s">
        <v>77</v>
      </c>
      <c r="G185" s="3"/>
    </row>
    <row r="186" spans="1:7" ht="43.5">
      <c r="A186" s="102"/>
      <c r="B186" s="84" t="s">
        <v>30</v>
      </c>
      <c r="C186" s="50">
        <v>38.440560841261892</v>
      </c>
      <c r="D186" s="84">
        <v>3.2</v>
      </c>
      <c r="E186" s="54">
        <v>0.12300979469203806</v>
      </c>
      <c r="F186" s="1" t="s">
        <v>77</v>
      </c>
      <c r="G186" s="38" t="s">
        <v>88</v>
      </c>
    </row>
    <row r="187" spans="1:7">
      <c r="A187" s="102"/>
      <c r="B187" s="84" t="s">
        <v>31</v>
      </c>
      <c r="C187" s="50">
        <v>22.015423134702051</v>
      </c>
      <c r="D187" s="84">
        <v>15.1</v>
      </c>
      <c r="E187" s="54">
        <v>0.33243288933400095</v>
      </c>
      <c r="F187" s="1" t="s">
        <v>77</v>
      </c>
      <c r="G187" s="3"/>
    </row>
    <row r="188" spans="1:7">
      <c r="A188" s="102"/>
      <c r="B188" s="84" t="s">
        <v>32</v>
      </c>
      <c r="C188" s="50">
        <v>22.685828743114673</v>
      </c>
      <c r="D188" s="84">
        <v>67.8</v>
      </c>
      <c r="E188" s="54">
        <v>1.5380991887831748</v>
      </c>
      <c r="F188" s="1" t="s">
        <v>77</v>
      </c>
      <c r="G188" s="3"/>
    </row>
    <row r="189" spans="1:7">
      <c r="A189" s="103" t="s">
        <v>49</v>
      </c>
      <c r="B189" s="83" t="s">
        <v>36</v>
      </c>
      <c r="C189" s="49">
        <v>16.199699549323984</v>
      </c>
      <c r="D189" s="23">
        <v>1.1000000000000001</v>
      </c>
      <c r="E189" s="56">
        <v>1.7819669504256386E-2</v>
      </c>
      <c r="F189" s="23" t="s">
        <v>77</v>
      </c>
      <c r="G189" s="30"/>
    </row>
    <row r="190" spans="1:7">
      <c r="A190" s="103"/>
      <c r="B190" s="83" t="s">
        <v>38</v>
      </c>
      <c r="C190" s="32">
        <v>16.240660991487232</v>
      </c>
      <c r="D190" s="83">
        <v>3.1</v>
      </c>
      <c r="E190" s="55">
        <v>5.034604907361042E-2</v>
      </c>
      <c r="F190" s="23" t="s">
        <v>77</v>
      </c>
      <c r="G190" s="30"/>
    </row>
    <row r="191" spans="1:7">
      <c r="A191" s="103"/>
      <c r="B191" s="83" t="s">
        <v>39</v>
      </c>
      <c r="C191" s="32">
        <v>16.115673510265395</v>
      </c>
      <c r="D191" s="83">
        <v>6.7</v>
      </c>
      <c r="E191" s="55">
        <v>0.10797501251877815</v>
      </c>
      <c r="F191" s="23" t="s">
        <v>77</v>
      </c>
      <c r="G191" s="30"/>
    </row>
    <row r="192" spans="1:7">
      <c r="A192" s="103"/>
      <c r="B192" s="83" t="s">
        <v>50</v>
      </c>
      <c r="C192" s="32">
        <v>24.686429644466699</v>
      </c>
      <c r="D192" s="83">
        <v>36420</v>
      </c>
      <c r="E192" s="55">
        <v>899.07976765147714</v>
      </c>
      <c r="F192" s="83" t="s">
        <v>78</v>
      </c>
      <c r="G192" s="30"/>
    </row>
    <row r="193" spans="1:7" ht="43.5">
      <c r="A193" s="103"/>
      <c r="B193" s="83" t="s">
        <v>51</v>
      </c>
      <c r="C193" s="32">
        <v>28.769554331497247</v>
      </c>
      <c r="D193" s="83">
        <v>36988</v>
      </c>
      <c r="E193" s="55">
        <v>1064.1282756134201</v>
      </c>
      <c r="F193" s="83" t="s">
        <v>78</v>
      </c>
      <c r="G193" s="37" t="s">
        <v>85</v>
      </c>
    </row>
    <row r="194" spans="1:7">
      <c r="A194" s="103"/>
      <c r="B194" s="83" t="s">
        <v>53</v>
      </c>
      <c r="C194" s="32">
        <v>27.863395092638957</v>
      </c>
      <c r="D194" s="83">
        <v>22644</v>
      </c>
      <c r="E194" s="55">
        <v>630.93871847771652</v>
      </c>
      <c r="F194" s="83" t="s">
        <v>78</v>
      </c>
      <c r="G194" s="30"/>
    </row>
    <row r="197" spans="1:7" ht="21">
      <c r="A197" s="104" t="s">
        <v>89</v>
      </c>
      <c r="B197" s="104"/>
      <c r="C197" s="104"/>
      <c r="D197" s="104"/>
      <c r="E197" s="104"/>
      <c r="F197" s="104"/>
      <c r="G197" s="104"/>
    </row>
    <row r="198" spans="1:7" ht="43.5">
      <c r="A198" s="20" t="s">
        <v>58</v>
      </c>
      <c r="B198" s="20" t="s">
        <v>8</v>
      </c>
      <c r="C198" s="20" t="s">
        <v>75</v>
      </c>
      <c r="D198" s="20" t="s">
        <v>10</v>
      </c>
      <c r="E198" s="20" t="s">
        <v>11</v>
      </c>
      <c r="F198" s="20" t="s">
        <v>76</v>
      </c>
      <c r="G198" s="20" t="s">
        <v>12</v>
      </c>
    </row>
    <row r="199" spans="1:7">
      <c r="A199" s="87" t="s">
        <v>63</v>
      </c>
      <c r="B199" s="87" t="s">
        <v>55</v>
      </c>
      <c r="C199" s="48">
        <v>45.056284426639962</v>
      </c>
      <c r="D199" s="1" t="s">
        <v>19</v>
      </c>
      <c r="E199" s="53" t="s">
        <v>20</v>
      </c>
      <c r="F199" s="1" t="s">
        <v>77</v>
      </c>
      <c r="G199" s="3"/>
    </row>
    <row r="200" spans="1:7">
      <c r="A200" s="31" t="s">
        <v>63</v>
      </c>
      <c r="B200" s="31" t="s">
        <v>56</v>
      </c>
      <c r="C200" s="49">
        <v>45.850676014021026</v>
      </c>
      <c r="D200" s="23" t="s">
        <v>19</v>
      </c>
      <c r="E200" s="56" t="s">
        <v>20</v>
      </c>
      <c r="F200" s="23" t="s">
        <v>77</v>
      </c>
      <c r="G200" s="30"/>
    </row>
    <row r="201" spans="1:7">
      <c r="A201" s="102" t="s">
        <v>13</v>
      </c>
      <c r="B201" s="86" t="s">
        <v>14</v>
      </c>
      <c r="C201" s="48">
        <v>16.019829744616924</v>
      </c>
      <c r="D201" s="1" t="s">
        <v>19</v>
      </c>
      <c r="E201" s="53" t="s">
        <v>20</v>
      </c>
      <c r="F201" s="1" t="s">
        <v>77</v>
      </c>
      <c r="G201" s="3"/>
    </row>
    <row r="202" spans="1:7">
      <c r="A202" s="102"/>
      <c r="B202" s="86" t="s">
        <v>26</v>
      </c>
      <c r="C202" s="50">
        <v>16.414621932899347</v>
      </c>
      <c r="D202" s="1" t="s">
        <v>19</v>
      </c>
      <c r="E202" s="53" t="s">
        <v>20</v>
      </c>
      <c r="F202" s="1" t="s">
        <v>77</v>
      </c>
      <c r="G202" s="3"/>
    </row>
    <row r="203" spans="1:7">
      <c r="A203" s="102"/>
      <c r="B203" s="86" t="s">
        <v>28</v>
      </c>
      <c r="C203" s="50">
        <v>15.90956434651978</v>
      </c>
      <c r="D203" s="1" t="s">
        <v>19</v>
      </c>
      <c r="E203" s="53" t="s">
        <v>20</v>
      </c>
      <c r="F203" s="1" t="s">
        <v>77</v>
      </c>
      <c r="G203" s="3"/>
    </row>
    <row r="204" spans="1:7">
      <c r="A204" s="102"/>
      <c r="B204" s="86" t="s">
        <v>30</v>
      </c>
      <c r="C204" s="50">
        <v>23.50696044066099</v>
      </c>
      <c r="D204" s="84">
        <v>345.3</v>
      </c>
      <c r="E204" s="9">
        <v>8.1169534401602412</v>
      </c>
      <c r="F204" s="84" t="s">
        <v>78</v>
      </c>
      <c r="G204" s="3"/>
    </row>
    <row r="205" spans="1:7">
      <c r="A205" s="102"/>
      <c r="B205" s="86" t="s">
        <v>31</v>
      </c>
      <c r="C205" s="50">
        <v>24.729994992488734</v>
      </c>
      <c r="D205" s="84">
        <v>106.9</v>
      </c>
      <c r="E205" s="9">
        <v>2.6436364646970461</v>
      </c>
      <c r="F205" s="1" t="s">
        <v>77</v>
      </c>
      <c r="G205" s="3"/>
    </row>
    <row r="206" spans="1:7">
      <c r="A206" s="94"/>
      <c r="B206" s="86" t="s">
        <v>32</v>
      </c>
      <c r="C206" s="50">
        <v>22.371357035553331</v>
      </c>
      <c r="D206" s="84">
        <v>202.1</v>
      </c>
      <c r="E206" s="9">
        <v>4.5212512568853285</v>
      </c>
      <c r="F206" s="84" t="s">
        <v>78</v>
      </c>
      <c r="G206" s="3"/>
    </row>
    <row r="207" spans="1:7">
      <c r="A207" s="103" t="s">
        <v>34</v>
      </c>
      <c r="B207" s="85" t="s">
        <v>14</v>
      </c>
      <c r="C207" s="32">
        <v>23.663094641962942</v>
      </c>
      <c r="D207" s="61">
        <v>60.2</v>
      </c>
      <c r="E207" s="16">
        <v>1.4245182974461692</v>
      </c>
      <c r="F207" s="83" t="s">
        <v>77</v>
      </c>
      <c r="G207" s="30"/>
    </row>
    <row r="208" spans="1:7">
      <c r="A208" s="103"/>
      <c r="B208" s="85" t="s">
        <v>26</v>
      </c>
      <c r="C208" s="32">
        <v>24.217325988983475</v>
      </c>
      <c r="D208" s="62">
        <v>65.599999999999994</v>
      </c>
      <c r="E208" s="29">
        <v>1.588656584877316</v>
      </c>
      <c r="F208" s="83" t="s">
        <v>77</v>
      </c>
      <c r="G208" s="30"/>
    </row>
    <row r="209" spans="1:7">
      <c r="A209" s="103"/>
      <c r="B209" s="85" t="s">
        <v>28</v>
      </c>
      <c r="C209" s="32">
        <v>23.754932398597894</v>
      </c>
      <c r="D209" s="61">
        <v>60.2</v>
      </c>
      <c r="E209" s="16">
        <v>1.4300469303955934</v>
      </c>
      <c r="F209" s="83" t="s">
        <v>77</v>
      </c>
      <c r="G209" s="33"/>
    </row>
    <row r="210" spans="1:7">
      <c r="A210" s="103"/>
      <c r="B210" s="85" t="s">
        <v>36</v>
      </c>
      <c r="C210" s="32">
        <v>11.137406109163745</v>
      </c>
      <c r="D210" s="61">
        <v>12.1</v>
      </c>
      <c r="E210" s="16">
        <v>0.13476261392088132</v>
      </c>
      <c r="F210" s="83" t="s">
        <v>77</v>
      </c>
      <c r="G210" s="30"/>
    </row>
    <row r="211" spans="1:7">
      <c r="A211" s="103"/>
      <c r="B211" s="85" t="s">
        <v>38</v>
      </c>
      <c r="C211" s="32">
        <v>11.954031046569854</v>
      </c>
      <c r="D211" s="61">
        <v>11.7</v>
      </c>
      <c r="E211" s="16">
        <v>0.13986216324486728</v>
      </c>
      <c r="F211" s="83" t="s">
        <v>77</v>
      </c>
      <c r="G211" s="30"/>
    </row>
    <row r="212" spans="1:7">
      <c r="A212" s="103"/>
      <c r="B212" s="34" t="s">
        <v>39</v>
      </c>
      <c r="C212" s="51">
        <v>11.70405608412619</v>
      </c>
      <c r="D212" s="63">
        <v>12.2</v>
      </c>
      <c r="E212" s="27">
        <v>0.1427894842263395</v>
      </c>
      <c r="F212" s="26" t="s">
        <v>77</v>
      </c>
      <c r="G212" s="35"/>
    </row>
    <row r="213" spans="1:7">
      <c r="A213" s="105"/>
      <c r="B213" s="83" t="s">
        <v>30</v>
      </c>
      <c r="C213" s="52">
        <v>24.684226339509266</v>
      </c>
      <c r="D213" s="64">
        <v>8.6</v>
      </c>
      <c r="E213" s="81">
        <v>0.21228434651977968</v>
      </c>
      <c r="F213" s="17" t="s">
        <v>77</v>
      </c>
      <c r="G213" s="30"/>
    </row>
    <row r="214" spans="1:7">
      <c r="A214" s="105"/>
      <c r="B214" s="83" t="s">
        <v>31</v>
      </c>
      <c r="C214" s="52">
        <v>24.722483725588383</v>
      </c>
      <c r="D214" s="64">
        <v>13.7</v>
      </c>
      <c r="E214" s="81">
        <v>0.33869802704056079</v>
      </c>
      <c r="F214" s="17" t="s">
        <v>77</v>
      </c>
      <c r="G214" s="30"/>
    </row>
    <row r="215" spans="1:7" ht="43.5">
      <c r="A215" s="105"/>
      <c r="B215" s="83" t="s">
        <v>32</v>
      </c>
      <c r="C215" s="32">
        <v>15.322283425137707</v>
      </c>
      <c r="D215" s="61">
        <v>52.7</v>
      </c>
      <c r="E215" s="16">
        <v>0.80748433650475715</v>
      </c>
      <c r="F215" s="83" t="s">
        <v>77</v>
      </c>
      <c r="G215" s="37" t="s">
        <v>83</v>
      </c>
    </row>
    <row r="216" spans="1:7">
      <c r="A216" s="102" t="s">
        <v>43</v>
      </c>
      <c r="B216" s="84" t="s">
        <v>36</v>
      </c>
      <c r="C216" s="48">
        <v>11.430746119178767</v>
      </c>
      <c r="D216" s="1">
        <v>14</v>
      </c>
      <c r="E216" s="8">
        <v>0.16003044566850275</v>
      </c>
      <c r="F216" s="1" t="s">
        <v>77</v>
      </c>
      <c r="G216" s="3"/>
    </row>
    <row r="217" spans="1:7">
      <c r="A217" s="102"/>
      <c r="B217" s="84" t="s">
        <v>38</v>
      </c>
      <c r="C217" s="50">
        <v>12.42613920881322</v>
      </c>
      <c r="D217" s="84">
        <v>8</v>
      </c>
      <c r="E217" s="9">
        <v>9.9409113670505755E-2</v>
      </c>
      <c r="F217" s="1" t="s">
        <v>77</v>
      </c>
      <c r="G217" s="3"/>
    </row>
    <row r="218" spans="1:7">
      <c r="A218" s="102"/>
      <c r="B218" s="84" t="s">
        <v>39</v>
      </c>
      <c r="C218" s="50">
        <v>11.826940410615924</v>
      </c>
      <c r="D218" s="84">
        <v>7</v>
      </c>
      <c r="E218" s="9">
        <v>8.278858287431147E-2</v>
      </c>
      <c r="F218" s="1" t="s">
        <v>77</v>
      </c>
      <c r="G218" s="3"/>
    </row>
    <row r="219" spans="1:7" ht="43.5">
      <c r="A219" s="102"/>
      <c r="B219" s="84" t="s">
        <v>30</v>
      </c>
      <c r="C219" s="50">
        <v>35.571156735102655</v>
      </c>
      <c r="D219" s="84">
        <v>2.2999999999999998</v>
      </c>
      <c r="E219" s="9">
        <v>8.1813660490736101E-2</v>
      </c>
      <c r="F219" s="1" t="s">
        <v>77</v>
      </c>
      <c r="G219" s="38" t="s">
        <v>90</v>
      </c>
    </row>
    <row r="220" spans="1:7">
      <c r="A220" s="102"/>
      <c r="B220" s="84" t="s">
        <v>31</v>
      </c>
      <c r="C220" s="50">
        <v>19.458988482724084</v>
      </c>
      <c r="D220" s="84">
        <v>12.5</v>
      </c>
      <c r="E220" s="9">
        <v>0.24323735603405106</v>
      </c>
      <c r="F220" s="1" t="s">
        <v>77</v>
      </c>
      <c r="G220" s="3"/>
    </row>
    <row r="221" spans="1:7">
      <c r="A221" s="102"/>
      <c r="B221" s="84" t="s">
        <v>32</v>
      </c>
      <c r="C221" s="50">
        <v>20.17376064096144</v>
      </c>
      <c r="D221" s="84">
        <v>58.6</v>
      </c>
      <c r="E221" s="9">
        <v>1.1821823735603405</v>
      </c>
      <c r="F221" s="1" t="s">
        <v>77</v>
      </c>
      <c r="G221" s="3"/>
    </row>
    <row r="222" spans="1:7">
      <c r="A222" s="103" t="s">
        <v>49</v>
      </c>
      <c r="B222" s="83" t="s">
        <v>36</v>
      </c>
      <c r="C222" s="49">
        <v>14.282123184777165</v>
      </c>
      <c r="D222" s="23">
        <v>0.9</v>
      </c>
      <c r="E222" s="29">
        <v>1.2853910866299448E-2</v>
      </c>
      <c r="F222" s="23" t="s">
        <v>77</v>
      </c>
      <c r="G222" s="30"/>
    </row>
    <row r="223" spans="1:7">
      <c r="A223" s="103"/>
      <c r="B223" s="83" t="s">
        <v>38</v>
      </c>
      <c r="C223" s="32">
        <v>14.309364046069103</v>
      </c>
      <c r="D223" s="83">
        <v>2.7</v>
      </c>
      <c r="E223" s="16">
        <v>3.8635282924386581E-2</v>
      </c>
      <c r="F223" s="23" t="s">
        <v>77</v>
      </c>
      <c r="G223" s="30"/>
    </row>
    <row r="224" spans="1:7">
      <c r="A224" s="103"/>
      <c r="B224" s="83" t="s">
        <v>39</v>
      </c>
      <c r="C224" s="32">
        <v>14.583074611917876</v>
      </c>
      <c r="D224" s="83">
        <v>6.1</v>
      </c>
      <c r="E224" s="16">
        <v>8.8956755132699045E-2</v>
      </c>
      <c r="F224" s="23" t="s">
        <v>77</v>
      </c>
      <c r="G224" s="30"/>
    </row>
    <row r="225" spans="1:7">
      <c r="A225" s="103"/>
      <c r="B225" s="83" t="s">
        <v>50</v>
      </c>
      <c r="C225" s="32">
        <v>22.170655983975962</v>
      </c>
      <c r="D225" s="83">
        <v>37008</v>
      </c>
      <c r="E225" s="16">
        <v>820.49163665498247</v>
      </c>
      <c r="F225" s="83" t="s">
        <v>78</v>
      </c>
      <c r="G225" s="30"/>
    </row>
    <row r="226" spans="1:7" ht="43.5">
      <c r="A226" s="103"/>
      <c r="B226" s="83" t="s">
        <v>51</v>
      </c>
      <c r="C226" s="32">
        <v>25.630545818728088</v>
      </c>
      <c r="D226" s="83">
        <v>38044</v>
      </c>
      <c r="E226" s="16">
        <v>975.08848512769146</v>
      </c>
      <c r="F226" s="83" t="s">
        <v>78</v>
      </c>
      <c r="G226" s="37" t="s">
        <v>85</v>
      </c>
    </row>
    <row r="227" spans="1:7">
      <c r="A227" s="103"/>
      <c r="B227" s="83" t="s">
        <v>53</v>
      </c>
      <c r="C227" s="32">
        <v>25.390585878818225</v>
      </c>
      <c r="D227" s="83">
        <v>22712</v>
      </c>
      <c r="E227" s="16">
        <v>576.67098647971955</v>
      </c>
      <c r="F227" s="83" t="s">
        <v>78</v>
      </c>
      <c r="G227" s="30"/>
    </row>
    <row r="230" spans="1:7" ht="21">
      <c r="A230" s="104" t="s">
        <v>91</v>
      </c>
      <c r="B230" s="104"/>
      <c r="C230" s="104"/>
      <c r="D230" s="104"/>
      <c r="E230" s="104"/>
      <c r="F230" s="104"/>
      <c r="G230" s="104"/>
    </row>
    <row r="231" spans="1:7" ht="43.5">
      <c r="A231" s="20" t="s">
        <v>58</v>
      </c>
      <c r="B231" s="20" t="s">
        <v>8</v>
      </c>
      <c r="C231" s="20" t="s">
        <v>75</v>
      </c>
      <c r="D231" s="20" t="s">
        <v>10</v>
      </c>
      <c r="E231" s="20" t="s">
        <v>11</v>
      </c>
      <c r="F231" s="20" t="s">
        <v>76</v>
      </c>
      <c r="G231" s="20" t="s">
        <v>12</v>
      </c>
    </row>
    <row r="232" spans="1:7">
      <c r="A232" s="87" t="s">
        <v>63</v>
      </c>
      <c r="B232" s="87" t="s">
        <v>55</v>
      </c>
      <c r="C232" s="48">
        <v>43.602804206309457</v>
      </c>
      <c r="D232" s="74" t="s">
        <v>19</v>
      </c>
      <c r="E232" s="1" t="s">
        <v>20</v>
      </c>
      <c r="F232" s="1" t="s">
        <v>77</v>
      </c>
      <c r="G232" s="3"/>
    </row>
    <row r="233" spans="1:7">
      <c r="A233" s="31" t="s">
        <v>63</v>
      </c>
      <c r="B233" s="31" t="s">
        <v>56</v>
      </c>
      <c r="C233" s="49">
        <v>44.560340510766146</v>
      </c>
      <c r="D233" s="23" t="s">
        <v>19</v>
      </c>
      <c r="E233" s="56" t="s">
        <v>20</v>
      </c>
      <c r="F233" s="23" t="s">
        <v>77</v>
      </c>
      <c r="G233" s="30"/>
    </row>
    <row r="234" spans="1:7">
      <c r="A234" s="102" t="s">
        <v>13</v>
      </c>
      <c r="B234" s="86" t="s">
        <v>14</v>
      </c>
      <c r="C234" s="48">
        <v>14.397996995493239</v>
      </c>
      <c r="D234" s="7" t="s">
        <v>19</v>
      </c>
      <c r="E234" s="1" t="s">
        <v>20</v>
      </c>
      <c r="F234" s="1" t="s">
        <v>77</v>
      </c>
      <c r="G234" s="3"/>
    </row>
    <row r="235" spans="1:7">
      <c r="A235" s="102"/>
      <c r="B235" s="86" t="s">
        <v>26</v>
      </c>
      <c r="C235" s="50">
        <v>14.751126690035051</v>
      </c>
      <c r="D235" s="7" t="s">
        <v>19</v>
      </c>
      <c r="E235" s="1" t="s">
        <v>20</v>
      </c>
      <c r="F235" s="1" t="s">
        <v>77</v>
      </c>
      <c r="G235" s="3"/>
    </row>
    <row r="236" spans="1:7">
      <c r="A236" s="102"/>
      <c r="B236" s="86" t="s">
        <v>28</v>
      </c>
      <c r="C236" s="50">
        <v>14.679218828242362</v>
      </c>
      <c r="D236" s="7" t="s">
        <v>19</v>
      </c>
      <c r="E236" s="1" t="s">
        <v>20</v>
      </c>
      <c r="F236" s="1" t="s">
        <v>77</v>
      </c>
      <c r="G236" s="3"/>
    </row>
    <row r="237" spans="1:7">
      <c r="A237" s="102"/>
      <c r="B237" s="86" t="s">
        <v>30</v>
      </c>
      <c r="C237" s="50">
        <v>19.744416624937404</v>
      </c>
      <c r="D237" s="84">
        <v>227.7</v>
      </c>
      <c r="E237" s="9">
        <v>4.4958036654982472</v>
      </c>
      <c r="F237" s="84" t="s">
        <v>78</v>
      </c>
      <c r="G237" s="3"/>
    </row>
    <row r="238" spans="1:7">
      <c r="A238" s="102"/>
      <c r="B238" s="86" t="s">
        <v>31</v>
      </c>
      <c r="C238" s="50">
        <v>20.697546319479216</v>
      </c>
      <c r="D238" s="84">
        <v>71.099999999999994</v>
      </c>
      <c r="E238" s="9">
        <v>1.4715955433149721</v>
      </c>
      <c r="F238" s="84" t="s">
        <v>77</v>
      </c>
      <c r="G238" s="3"/>
    </row>
    <row r="239" spans="1:7">
      <c r="A239" s="94"/>
      <c r="B239" s="86" t="s">
        <v>32</v>
      </c>
      <c r="C239" s="50">
        <v>17.353530295443164</v>
      </c>
      <c r="D239" s="84">
        <v>115</v>
      </c>
      <c r="E239" s="9">
        <v>1.9956559839759638</v>
      </c>
      <c r="F239" s="84" t="s">
        <v>77</v>
      </c>
      <c r="G239" s="3"/>
    </row>
    <row r="240" spans="1:7">
      <c r="A240" s="103" t="s">
        <v>34</v>
      </c>
      <c r="B240" s="85" t="s">
        <v>14</v>
      </c>
      <c r="C240" s="32">
        <v>22.313470205307961</v>
      </c>
      <c r="D240" s="83">
        <v>47.1</v>
      </c>
      <c r="E240" s="16">
        <v>1.050964446670005</v>
      </c>
      <c r="F240" s="83" t="s">
        <v>77</v>
      </c>
      <c r="G240" s="30"/>
    </row>
    <row r="241" spans="1:7">
      <c r="A241" s="103"/>
      <c r="B241" s="85" t="s">
        <v>26</v>
      </c>
      <c r="C241" s="32">
        <v>22.545618427641461</v>
      </c>
      <c r="D241" s="23">
        <v>36.799999999999997</v>
      </c>
      <c r="E241" s="29">
        <v>0.82967875813720571</v>
      </c>
      <c r="F241" s="83" t="s">
        <v>77</v>
      </c>
      <c r="G241" s="30"/>
    </row>
    <row r="242" spans="1:7">
      <c r="A242" s="103"/>
      <c r="B242" s="85" t="s">
        <v>28</v>
      </c>
      <c r="C242" s="32">
        <v>22.207911867801702</v>
      </c>
      <c r="D242" s="83">
        <v>50.5</v>
      </c>
      <c r="E242" s="16">
        <v>1.1214995493239861</v>
      </c>
      <c r="F242" s="83" t="s">
        <v>77</v>
      </c>
      <c r="G242" s="33"/>
    </row>
    <row r="243" spans="1:7">
      <c r="A243" s="103"/>
      <c r="B243" s="85" t="s">
        <v>36</v>
      </c>
      <c r="C243" s="32">
        <v>9.4843264897346025</v>
      </c>
      <c r="D243" s="83">
        <v>4.9000000000000004</v>
      </c>
      <c r="E243" s="16">
        <v>4.6473199799699556E-2</v>
      </c>
      <c r="F243" s="83" t="s">
        <v>77</v>
      </c>
      <c r="G243" s="30"/>
    </row>
    <row r="244" spans="1:7">
      <c r="A244" s="103"/>
      <c r="B244" s="85" t="s">
        <v>38</v>
      </c>
      <c r="C244" s="32">
        <v>10.20801201802704</v>
      </c>
      <c r="D244" s="83">
        <v>2.4</v>
      </c>
      <c r="E244" s="16">
        <v>2.4499228843264893E-2</v>
      </c>
      <c r="F244" s="83" t="s">
        <v>77</v>
      </c>
      <c r="G244" s="30"/>
    </row>
    <row r="245" spans="1:7">
      <c r="A245" s="103"/>
      <c r="B245" s="34" t="s">
        <v>39</v>
      </c>
      <c r="C245" s="51">
        <v>10.479118678017025</v>
      </c>
      <c r="D245" s="26">
        <v>2.2000000000000002</v>
      </c>
      <c r="E245" s="27">
        <v>2.3054061091637459E-2</v>
      </c>
      <c r="F245" s="26" t="s">
        <v>77</v>
      </c>
      <c r="G245" s="35"/>
    </row>
    <row r="246" spans="1:7">
      <c r="A246" s="105"/>
      <c r="B246" s="83" t="s">
        <v>30</v>
      </c>
      <c r="C246" s="52">
        <v>20.962343515272909</v>
      </c>
      <c r="D246" s="17" t="s">
        <v>19</v>
      </c>
      <c r="E246" s="17" t="s">
        <v>20</v>
      </c>
      <c r="F246" s="17" t="s">
        <v>77</v>
      </c>
      <c r="G246" s="30"/>
    </row>
    <row r="247" spans="1:7">
      <c r="A247" s="105"/>
      <c r="B247" s="83" t="s">
        <v>31</v>
      </c>
      <c r="C247" s="52">
        <v>21.700851276915369</v>
      </c>
      <c r="D247" s="17" t="s">
        <v>19</v>
      </c>
      <c r="E247" s="17" t="s">
        <v>20</v>
      </c>
      <c r="F247" s="17" t="s">
        <v>77</v>
      </c>
      <c r="G247" s="30"/>
    </row>
    <row r="248" spans="1:7">
      <c r="A248" s="105"/>
      <c r="B248" s="83" t="s">
        <v>32</v>
      </c>
      <c r="C248" s="52">
        <v>12.220330495743614</v>
      </c>
      <c r="D248" s="81">
        <v>7.6</v>
      </c>
      <c r="E248" s="81">
        <v>9.2874511767651449E-2</v>
      </c>
      <c r="F248" s="17" t="s">
        <v>77</v>
      </c>
      <c r="G248" s="30"/>
    </row>
    <row r="249" spans="1:7">
      <c r="A249" s="102" t="s">
        <v>43</v>
      </c>
      <c r="B249" s="84" t="s">
        <v>36</v>
      </c>
      <c r="C249" s="48">
        <v>9.7048572859288935</v>
      </c>
      <c r="D249" s="1" t="s">
        <v>19</v>
      </c>
      <c r="E249" s="8" t="s">
        <v>20</v>
      </c>
      <c r="F249" s="1" t="s">
        <v>77</v>
      </c>
      <c r="G249" s="3"/>
    </row>
    <row r="250" spans="1:7">
      <c r="A250" s="102"/>
      <c r="B250" s="84" t="s">
        <v>38</v>
      </c>
      <c r="C250" s="50">
        <v>10.887531296945417</v>
      </c>
      <c r="D250" s="84">
        <v>3.8</v>
      </c>
      <c r="E250" s="9">
        <v>4.1372618928392585E-2</v>
      </c>
      <c r="F250" s="1" t="s">
        <v>77</v>
      </c>
      <c r="G250" s="3"/>
    </row>
    <row r="251" spans="1:7">
      <c r="A251" s="102"/>
      <c r="B251" s="84" t="s">
        <v>39</v>
      </c>
      <c r="C251" s="50">
        <v>10.659689534301453</v>
      </c>
      <c r="D251" s="84">
        <v>3</v>
      </c>
      <c r="E251" s="9">
        <v>3.1979068602904358E-2</v>
      </c>
      <c r="F251" s="1" t="s">
        <v>77</v>
      </c>
      <c r="G251" s="3"/>
    </row>
    <row r="252" spans="1:7" ht="43.5">
      <c r="A252" s="102"/>
      <c r="B252" s="84" t="s">
        <v>30</v>
      </c>
      <c r="C252" s="50">
        <v>31.042663995993987</v>
      </c>
      <c r="D252" s="1" t="s">
        <v>19</v>
      </c>
      <c r="E252" s="9" t="s">
        <v>20</v>
      </c>
      <c r="F252" s="1" t="s">
        <v>77</v>
      </c>
      <c r="G252" s="38" t="s">
        <v>92</v>
      </c>
    </row>
    <row r="253" spans="1:7">
      <c r="A253" s="102"/>
      <c r="B253" s="84" t="s">
        <v>31</v>
      </c>
      <c r="C253" s="50">
        <v>15.798798197295943</v>
      </c>
      <c r="D253" s="84">
        <v>1.2</v>
      </c>
      <c r="E253" s="9">
        <v>1.8958557836755131E-2</v>
      </c>
      <c r="F253" s="1" t="s">
        <v>77</v>
      </c>
      <c r="G253" s="3"/>
    </row>
    <row r="254" spans="1:7">
      <c r="A254" s="102"/>
      <c r="B254" s="84" t="s">
        <v>32</v>
      </c>
      <c r="C254" s="50">
        <v>16.565948923385076</v>
      </c>
      <c r="D254" s="84">
        <v>17.8</v>
      </c>
      <c r="E254" s="9">
        <v>0.29487389083625437</v>
      </c>
      <c r="F254" s="1" t="s">
        <v>77</v>
      </c>
      <c r="G254" s="3"/>
    </row>
    <row r="255" spans="1:7">
      <c r="A255" s="103" t="s">
        <v>49</v>
      </c>
      <c r="B255" s="83" t="s">
        <v>36</v>
      </c>
      <c r="C255" s="49">
        <v>13.548022033049573</v>
      </c>
      <c r="D255" s="23" t="s">
        <v>19</v>
      </c>
      <c r="E255" s="29" t="s">
        <v>20</v>
      </c>
      <c r="F255" s="23" t="s">
        <v>77</v>
      </c>
      <c r="G255" s="30"/>
    </row>
    <row r="256" spans="1:7">
      <c r="A256" s="103"/>
      <c r="B256" s="83" t="s">
        <v>38</v>
      </c>
      <c r="C256" s="32">
        <v>12.797996995493239</v>
      </c>
      <c r="D256" s="23" t="s">
        <v>19</v>
      </c>
      <c r="E256" s="16" t="s">
        <v>20</v>
      </c>
      <c r="F256" s="23" t="s">
        <v>77</v>
      </c>
      <c r="G256" s="30"/>
    </row>
    <row r="257" spans="1:7">
      <c r="A257" s="103"/>
      <c r="B257" s="83" t="s">
        <v>39</v>
      </c>
      <c r="C257" s="32">
        <v>13.57325988983475</v>
      </c>
      <c r="D257" s="83">
        <v>3</v>
      </c>
      <c r="E257" s="16">
        <v>4.0719779669504248E-2</v>
      </c>
      <c r="F257" s="23" t="s">
        <v>77</v>
      </c>
      <c r="G257" s="30"/>
    </row>
    <row r="258" spans="1:7">
      <c r="A258" s="103"/>
      <c r="B258" s="83" t="s">
        <v>50</v>
      </c>
      <c r="C258" s="32">
        <v>18.504056084126187</v>
      </c>
      <c r="D258" s="83">
        <v>40904</v>
      </c>
      <c r="E258" s="16">
        <v>756.88991006509764</v>
      </c>
      <c r="F258" s="83" t="s">
        <v>78</v>
      </c>
      <c r="G258" s="30"/>
    </row>
    <row r="259" spans="1:7" ht="43.5">
      <c r="A259" s="103"/>
      <c r="B259" s="83" t="s">
        <v>51</v>
      </c>
      <c r="C259" s="32">
        <v>20.258587881822734</v>
      </c>
      <c r="D259" s="83">
        <v>36204</v>
      </c>
      <c r="E259" s="16">
        <v>733.44191567351027</v>
      </c>
      <c r="F259" s="83" t="s">
        <v>78</v>
      </c>
      <c r="G259" s="37" t="s">
        <v>85</v>
      </c>
    </row>
    <row r="260" spans="1:7">
      <c r="A260" s="103"/>
      <c r="B260" s="83" t="s">
        <v>53</v>
      </c>
      <c r="C260" s="32">
        <v>23.363645468202304</v>
      </c>
      <c r="D260" s="83">
        <v>20984</v>
      </c>
      <c r="E260" s="16">
        <v>490.26273650475713</v>
      </c>
      <c r="F260" s="83" t="s">
        <v>78</v>
      </c>
      <c r="G260" s="30"/>
    </row>
  </sheetData>
  <mergeCells count="42">
    <mergeCell ref="A1:G1"/>
    <mergeCell ref="A43:A51"/>
    <mergeCell ref="A52:A57"/>
    <mergeCell ref="A58:A63"/>
    <mergeCell ref="A5:A10"/>
    <mergeCell ref="A11:A19"/>
    <mergeCell ref="A20:A25"/>
    <mergeCell ref="A26:A31"/>
    <mergeCell ref="A33:G33"/>
    <mergeCell ref="A37:A42"/>
    <mergeCell ref="A65:G65"/>
    <mergeCell ref="A69:A74"/>
    <mergeCell ref="A75:A83"/>
    <mergeCell ref="A84:A89"/>
    <mergeCell ref="A90:A95"/>
    <mergeCell ref="A98:G98"/>
    <mergeCell ref="A102:A107"/>
    <mergeCell ref="A108:A116"/>
    <mergeCell ref="A117:A122"/>
    <mergeCell ref="A123:A128"/>
    <mergeCell ref="G100:G119"/>
    <mergeCell ref="A131:G131"/>
    <mergeCell ref="A135:A140"/>
    <mergeCell ref="A141:A149"/>
    <mergeCell ref="A150:A155"/>
    <mergeCell ref="A156:A161"/>
    <mergeCell ref="A164:G164"/>
    <mergeCell ref="A168:A173"/>
    <mergeCell ref="A174:A182"/>
    <mergeCell ref="A183:A188"/>
    <mergeCell ref="A189:A194"/>
    <mergeCell ref="G166:G181"/>
    <mergeCell ref="A197:G197"/>
    <mergeCell ref="A201:A206"/>
    <mergeCell ref="A207:A215"/>
    <mergeCell ref="A216:A221"/>
    <mergeCell ref="A222:A227"/>
    <mergeCell ref="A230:G230"/>
    <mergeCell ref="A234:A239"/>
    <mergeCell ref="A240:A248"/>
    <mergeCell ref="A249:A254"/>
    <mergeCell ref="A255:A26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CD02C-A85C-44C0-9997-E71F1307B072}">
  <dimension ref="A1:T335"/>
  <sheetViews>
    <sheetView topLeftCell="L92" zoomScale="85" zoomScaleNormal="85" workbookViewId="0">
      <selection activeCell="L93" sqref="L93"/>
    </sheetView>
  </sheetViews>
  <sheetFormatPr defaultColWidth="9.140625" defaultRowHeight="14.45"/>
  <cols>
    <col min="1" max="1" width="35.28515625" style="2" bestFit="1" customWidth="1"/>
    <col min="2" max="2" width="4.5703125" style="2" customWidth="1"/>
    <col min="3" max="3" width="31.42578125" style="2" bestFit="1" customWidth="1"/>
    <col min="4" max="4" width="16.42578125" style="2" bestFit="1" customWidth="1"/>
    <col min="5" max="5" width="15.5703125" style="2" bestFit="1" customWidth="1"/>
    <col min="6" max="6" width="5" style="2" bestFit="1" customWidth="1"/>
    <col min="7" max="7" width="12" style="2" bestFit="1" customWidth="1"/>
    <col min="8" max="8" width="7.140625" style="2" bestFit="1" customWidth="1"/>
    <col min="9" max="9" width="12" style="2" bestFit="1" customWidth="1"/>
    <col min="10" max="10" width="12.7109375" style="2" bestFit="1" customWidth="1"/>
    <col min="11" max="11" width="8" style="2" bestFit="1" customWidth="1"/>
    <col min="12" max="12" width="6" style="2" bestFit="1" customWidth="1"/>
    <col min="13" max="13" width="12.7109375" style="2" customWidth="1"/>
    <col min="14" max="14" width="12" style="2" customWidth="1"/>
    <col min="15" max="15" width="12.5703125" style="2" bestFit="1" customWidth="1"/>
    <col min="16" max="16" width="14.7109375" style="2" customWidth="1"/>
    <col min="17" max="17" width="15.85546875" style="2" bestFit="1" customWidth="1"/>
    <col min="18" max="18" width="21" style="2" bestFit="1" customWidth="1"/>
    <col min="19" max="19" width="20" style="2" bestFit="1" customWidth="1"/>
    <col min="20" max="20" width="34.85546875" style="2" customWidth="1"/>
    <col min="21" max="24" width="9.140625" style="2"/>
    <col min="25" max="25" width="11.7109375" style="2" bestFit="1" customWidth="1"/>
    <col min="26" max="16384" width="9.140625" style="2"/>
  </cols>
  <sheetData>
    <row r="1" spans="1:20">
      <c r="A1" t="s">
        <v>93</v>
      </c>
      <c r="B1"/>
      <c r="C1"/>
      <c r="D1"/>
      <c r="E1"/>
      <c r="F1"/>
      <c r="G1"/>
      <c r="H1"/>
      <c r="I1"/>
      <c r="J1"/>
      <c r="K1"/>
      <c r="L1"/>
    </row>
    <row r="2" spans="1:20">
      <c r="A2"/>
      <c r="B2"/>
      <c r="C2"/>
      <c r="D2" s="5" t="s">
        <v>94</v>
      </c>
      <c r="E2"/>
      <c r="F2"/>
      <c r="G2"/>
      <c r="H2"/>
      <c r="I2"/>
      <c r="J2"/>
      <c r="K2"/>
      <c r="L2"/>
    </row>
    <row r="3" spans="1:20">
      <c r="A3" t="s">
        <v>95</v>
      </c>
      <c r="B3"/>
      <c r="C3"/>
      <c r="D3" s="6" t="s">
        <v>96</v>
      </c>
      <c r="E3"/>
      <c r="F3"/>
      <c r="G3"/>
      <c r="H3"/>
      <c r="I3"/>
      <c r="J3"/>
      <c r="K3"/>
      <c r="L3"/>
    </row>
    <row r="4" spans="1:20">
      <c r="A4"/>
      <c r="B4"/>
      <c r="C4"/>
      <c r="D4"/>
      <c r="E4"/>
      <c r="F4"/>
      <c r="G4"/>
      <c r="H4"/>
      <c r="I4"/>
      <c r="J4"/>
      <c r="K4"/>
      <c r="L4"/>
    </row>
    <row r="5" spans="1:20">
      <c r="A5" s="18" t="s">
        <v>97</v>
      </c>
      <c r="B5"/>
      <c r="C5"/>
      <c r="D5"/>
      <c r="E5"/>
      <c r="F5"/>
      <c r="G5"/>
      <c r="H5"/>
      <c r="I5"/>
      <c r="J5"/>
      <c r="K5"/>
      <c r="L5"/>
    </row>
    <row r="6" spans="1:20">
      <c r="A6"/>
      <c r="B6"/>
      <c r="C6"/>
      <c r="D6"/>
      <c r="E6"/>
      <c r="F6"/>
      <c r="G6"/>
      <c r="H6"/>
      <c r="I6"/>
      <c r="J6"/>
      <c r="K6"/>
      <c r="L6"/>
    </row>
    <row r="7" spans="1:20" ht="72.599999999999994">
      <c r="A7" s="3"/>
      <c r="B7" s="3" t="s">
        <v>98</v>
      </c>
      <c r="C7" s="3" t="s">
        <v>99</v>
      </c>
      <c r="D7" s="3" t="s">
        <v>100</v>
      </c>
      <c r="E7" s="3" t="s">
        <v>101</v>
      </c>
      <c r="F7" s="3" t="s">
        <v>102</v>
      </c>
      <c r="G7" s="3" t="s">
        <v>103</v>
      </c>
      <c r="H7" s="3" t="s">
        <v>104</v>
      </c>
      <c r="I7" s="3" t="s">
        <v>105</v>
      </c>
      <c r="J7" s="3" t="s">
        <v>106</v>
      </c>
      <c r="K7" s="3" t="s">
        <v>107</v>
      </c>
      <c r="L7" s="3" t="s">
        <v>108</v>
      </c>
      <c r="M7" s="40" t="s">
        <v>109</v>
      </c>
      <c r="N7" s="1" t="s">
        <v>110</v>
      </c>
      <c r="O7" s="1" t="s">
        <v>75</v>
      </c>
      <c r="P7" s="1" t="s">
        <v>111</v>
      </c>
      <c r="Q7" s="1" t="s">
        <v>112</v>
      </c>
      <c r="R7" s="1" t="s">
        <v>10</v>
      </c>
      <c r="S7" s="1" t="s">
        <v>11</v>
      </c>
      <c r="T7" s="1" t="s">
        <v>12</v>
      </c>
    </row>
    <row r="8" spans="1:20">
      <c r="A8" s="3">
        <v>1</v>
      </c>
      <c r="B8" s="3">
        <v>1</v>
      </c>
      <c r="C8" s="3" t="s">
        <v>113</v>
      </c>
      <c r="D8" s="3" t="s">
        <v>114</v>
      </c>
      <c r="E8" s="3"/>
      <c r="F8" s="3">
        <v>1.08</v>
      </c>
      <c r="G8" s="3">
        <v>487.81599999999997</v>
      </c>
      <c r="H8" s="3"/>
      <c r="I8" s="3">
        <v>487.81599999999997</v>
      </c>
      <c r="J8" s="3" t="s">
        <v>115</v>
      </c>
      <c r="K8" s="3"/>
      <c r="L8" s="3"/>
      <c r="M8" s="41"/>
      <c r="N8" s="24"/>
      <c r="O8" s="4"/>
      <c r="P8" s="4"/>
      <c r="Q8" s="4"/>
      <c r="R8" s="4"/>
      <c r="S8" s="4"/>
      <c r="T8" s="4"/>
    </row>
    <row r="9" spans="1:20" s="5" customFormat="1">
      <c r="A9" s="43">
        <v>2</v>
      </c>
      <c r="B9" s="43">
        <v>2</v>
      </c>
      <c r="C9" s="43" t="s">
        <v>116</v>
      </c>
      <c r="D9" s="43" t="s">
        <v>117</v>
      </c>
      <c r="E9" s="43">
        <v>1</v>
      </c>
      <c r="F9" s="43">
        <v>1.08</v>
      </c>
      <c r="G9" s="43">
        <v>2123.0680000000002</v>
      </c>
      <c r="H9" s="43"/>
      <c r="I9" s="43">
        <v>2123.0680000000002</v>
      </c>
      <c r="J9" s="43" t="s">
        <v>118</v>
      </c>
      <c r="K9" s="43">
        <v>0.9</v>
      </c>
      <c r="L9" s="43">
        <v>-7.3</v>
      </c>
      <c r="M9" s="44"/>
      <c r="N9" s="45"/>
      <c r="O9" s="45"/>
      <c r="P9" s="45">
        <v>1</v>
      </c>
      <c r="Q9" s="45">
        <f>K9</f>
        <v>0.9</v>
      </c>
      <c r="R9" s="45">
        <f>P9*Q9</f>
        <v>0.9</v>
      </c>
      <c r="S9" s="45"/>
      <c r="T9" s="45"/>
    </row>
    <row r="10" spans="1:20" s="5" customFormat="1">
      <c r="A10" s="43">
        <v>3</v>
      </c>
      <c r="B10" s="43">
        <v>3</v>
      </c>
      <c r="C10" s="43" t="s">
        <v>119</v>
      </c>
      <c r="D10" s="43" t="s">
        <v>117</v>
      </c>
      <c r="E10" s="43">
        <v>10</v>
      </c>
      <c r="F10" s="43">
        <v>1.08</v>
      </c>
      <c r="G10" s="43">
        <v>15534.27</v>
      </c>
      <c r="H10" s="43"/>
      <c r="I10" s="43">
        <v>15534.27</v>
      </c>
      <c r="J10" s="43" t="s">
        <v>118</v>
      </c>
      <c r="K10" s="43">
        <v>10</v>
      </c>
      <c r="L10" s="43">
        <v>-0.1</v>
      </c>
      <c r="M10" s="44"/>
      <c r="N10" s="45"/>
      <c r="O10" s="45"/>
      <c r="P10" s="45">
        <v>1</v>
      </c>
      <c r="Q10" s="45">
        <f t="shared" ref="Q10:Q13" si="0">K10</f>
        <v>10</v>
      </c>
      <c r="R10" s="45">
        <f t="shared" ref="R10:R13" si="1">P10*Q10</f>
        <v>10</v>
      </c>
      <c r="S10" s="45"/>
      <c r="T10" s="45"/>
    </row>
    <row r="11" spans="1:20" s="5" customFormat="1">
      <c r="A11" s="43">
        <v>4</v>
      </c>
      <c r="B11" s="43">
        <v>4</v>
      </c>
      <c r="C11" s="43" t="s">
        <v>120</v>
      </c>
      <c r="D11" s="43" t="s">
        <v>117</v>
      </c>
      <c r="E11" s="43">
        <v>20</v>
      </c>
      <c r="F11" s="43">
        <v>1.08</v>
      </c>
      <c r="G11" s="43">
        <v>32850.593999999997</v>
      </c>
      <c r="H11" s="43"/>
      <c r="I11" s="43">
        <v>32850.593999999997</v>
      </c>
      <c r="J11" s="43" t="s">
        <v>118</v>
      </c>
      <c r="K11" s="43">
        <v>21.7</v>
      </c>
      <c r="L11" s="43">
        <v>8.5</v>
      </c>
      <c r="M11" s="44"/>
      <c r="N11" s="45"/>
      <c r="O11" s="45"/>
      <c r="P11" s="45">
        <v>1</v>
      </c>
      <c r="Q11" s="45">
        <f t="shared" si="0"/>
        <v>21.7</v>
      </c>
      <c r="R11" s="45">
        <f t="shared" si="1"/>
        <v>21.7</v>
      </c>
      <c r="S11" s="45"/>
      <c r="T11" s="45"/>
    </row>
    <row r="12" spans="1:20" s="5" customFormat="1">
      <c r="A12" s="43">
        <v>5</v>
      </c>
      <c r="B12" s="43">
        <v>5</v>
      </c>
      <c r="C12" s="43" t="s">
        <v>121</v>
      </c>
      <c r="D12" s="43" t="s">
        <v>117</v>
      </c>
      <c r="E12" s="43">
        <v>50</v>
      </c>
      <c r="F12" s="43">
        <v>1.08</v>
      </c>
      <c r="G12" s="43">
        <v>75468.077999999994</v>
      </c>
      <c r="H12" s="43"/>
      <c r="I12" s="43">
        <v>75468.077999999994</v>
      </c>
      <c r="J12" s="43" t="s">
        <v>118</v>
      </c>
      <c r="K12" s="43">
        <v>50.5</v>
      </c>
      <c r="L12" s="43">
        <v>1</v>
      </c>
      <c r="M12" s="44"/>
      <c r="N12" s="45"/>
      <c r="O12" s="45"/>
      <c r="P12" s="45">
        <v>1</v>
      </c>
      <c r="Q12" s="45">
        <f t="shared" si="0"/>
        <v>50.5</v>
      </c>
      <c r="R12" s="45">
        <f t="shared" si="1"/>
        <v>50.5</v>
      </c>
      <c r="S12" s="45"/>
      <c r="T12" s="45"/>
    </row>
    <row r="13" spans="1:20" s="5" customFormat="1">
      <c r="A13" s="43">
        <v>6</v>
      </c>
      <c r="B13" s="43">
        <v>6</v>
      </c>
      <c r="C13" s="43" t="s">
        <v>122</v>
      </c>
      <c r="D13" s="43" t="s">
        <v>117</v>
      </c>
      <c r="E13" s="43">
        <v>100</v>
      </c>
      <c r="F13" s="43">
        <v>1.08</v>
      </c>
      <c r="G13" s="43">
        <v>145595.34400000001</v>
      </c>
      <c r="H13" s="43"/>
      <c r="I13" s="43">
        <v>145595.34400000001</v>
      </c>
      <c r="J13" s="43" t="s">
        <v>118</v>
      </c>
      <c r="K13" s="43">
        <v>97.9</v>
      </c>
      <c r="L13" s="43">
        <v>-2.1</v>
      </c>
      <c r="M13" s="44"/>
      <c r="N13" s="45"/>
      <c r="O13" s="45"/>
      <c r="P13" s="45">
        <v>1</v>
      </c>
      <c r="Q13" s="45">
        <f t="shared" si="0"/>
        <v>97.9</v>
      </c>
      <c r="R13" s="45">
        <f t="shared" si="1"/>
        <v>97.9</v>
      </c>
      <c r="S13" s="45"/>
      <c r="T13" s="45"/>
    </row>
    <row r="14" spans="1:20">
      <c r="A14" s="3">
        <v>7</v>
      </c>
      <c r="B14" s="3">
        <v>7</v>
      </c>
      <c r="C14" s="3" t="s">
        <v>123</v>
      </c>
      <c r="D14" s="3" t="s">
        <v>117</v>
      </c>
      <c r="E14" s="3">
        <v>200</v>
      </c>
      <c r="F14" s="3">
        <v>1.08</v>
      </c>
      <c r="G14" s="3">
        <v>266489.75</v>
      </c>
      <c r="H14" s="3"/>
      <c r="I14" s="3">
        <v>266489.75</v>
      </c>
      <c r="J14" s="3" t="s">
        <v>124</v>
      </c>
      <c r="K14" s="3">
        <v>179.6</v>
      </c>
      <c r="L14" s="3">
        <v>-10.199999999999999</v>
      </c>
      <c r="M14" s="41"/>
      <c r="N14" s="4"/>
      <c r="O14" s="4"/>
      <c r="P14" s="4"/>
      <c r="Q14" s="4"/>
      <c r="R14" s="4"/>
      <c r="S14" s="4"/>
      <c r="T14" s="4"/>
    </row>
    <row r="15" spans="1:20">
      <c r="A15" s="3">
        <v>8</v>
      </c>
      <c r="B15" s="3">
        <v>8</v>
      </c>
      <c r="C15" s="3" t="s">
        <v>125</v>
      </c>
      <c r="D15" s="3" t="s">
        <v>117</v>
      </c>
      <c r="E15" s="3">
        <v>300</v>
      </c>
      <c r="F15" s="3">
        <v>1.08</v>
      </c>
      <c r="G15" s="3">
        <v>373879.81300000002</v>
      </c>
      <c r="H15" s="3"/>
      <c r="I15" s="3">
        <v>373879.81300000002</v>
      </c>
      <c r="J15" s="3" t="s">
        <v>124</v>
      </c>
      <c r="K15" s="3">
        <v>252.2</v>
      </c>
      <c r="L15" s="3">
        <v>-15.9</v>
      </c>
      <c r="M15" s="41"/>
      <c r="N15" s="4"/>
      <c r="P15" s="4"/>
      <c r="Q15" s="4"/>
      <c r="R15" s="4"/>
      <c r="S15" s="4"/>
      <c r="T15" s="4"/>
    </row>
    <row r="16" spans="1:20">
      <c r="A16" s="3">
        <v>9</v>
      </c>
      <c r="B16" s="3">
        <v>9</v>
      </c>
      <c r="C16" s="3" t="s">
        <v>126</v>
      </c>
      <c r="D16" s="3" t="s">
        <v>117</v>
      </c>
      <c r="E16" s="3">
        <v>400</v>
      </c>
      <c r="F16" s="3">
        <v>1.08</v>
      </c>
      <c r="G16" s="3">
        <v>475284.625</v>
      </c>
      <c r="H16" s="3"/>
      <c r="I16" s="3">
        <v>475284.625</v>
      </c>
      <c r="J16" s="3" t="s">
        <v>124</v>
      </c>
      <c r="K16" s="3">
        <v>320.7</v>
      </c>
      <c r="L16" s="3">
        <v>-19.8</v>
      </c>
      <c r="M16" s="41"/>
      <c r="N16" s="4"/>
      <c r="O16" s="4"/>
      <c r="P16" s="4"/>
      <c r="Q16" s="4"/>
      <c r="R16" s="4"/>
      <c r="S16" s="4"/>
      <c r="T16" s="4"/>
    </row>
    <row r="17" spans="1:20">
      <c r="A17" s="3">
        <v>10</v>
      </c>
      <c r="B17" s="3">
        <v>10</v>
      </c>
      <c r="C17" s="3" t="s">
        <v>127</v>
      </c>
      <c r="D17" s="3" t="s">
        <v>117</v>
      </c>
      <c r="E17" s="3">
        <v>500</v>
      </c>
      <c r="F17" s="3">
        <v>1.08</v>
      </c>
      <c r="G17" s="3">
        <v>565513</v>
      </c>
      <c r="H17" s="3"/>
      <c r="I17" s="3">
        <v>565513</v>
      </c>
      <c r="J17" s="3" t="s">
        <v>124</v>
      </c>
      <c r="K17" s="3">
        <v>381.7</v>
      </c>
      <c r="L17" s="3">
        <v>-23.7</v>
      </c>
      <c r="M17" s="41"/>
      <c r="N17" s="4"/>
      <c r="O17" s="4"/>
      <c r="P17" s="4"/>
      <c r="Q17" s="4"/>
      <c r="R17" s="4"/>
      <c r="S17" s="4"/>
      <c r="T17" s="4"/>
    </row>
    <row r="18" spans="1:20">
      <c r="A18" s="3">
        <v>11</v>
      </c>
      <c r="B18" s="3">
        <v>11</v>
      </c>
      <c r="C18" s="3" t="s">
        <v>128</v>
      </c>
      <c r="D18" s="3" t="s">
        <v>117</v>
      </c>
      <c r="E18" s="3">
        <v>750</v>
      </c>
      <c r="F18" s="3">
        <v>1.08</v>
      </c>
      <c r="G18" s="3">
        <v>768859.56299999997</v>
      </c>
      <c r="H18" s="3"/>
      <c r="I18" s="3">
        <v>768859.56299999997</v>
      </c>
      <c r="J18" s="3" t="s">
        <v>124</v>
      </c>
      <c r="K18" s="3">
        <v>519.1</v>
      </c>
      <c r="L18" s="3">
        <v>-30.8</v>
      </c>
      <c r="M18" s="41"/>
      <c r="N18" s="4"/>
      <c r="O18" s="4"/>
      <c r="P18" s="4"/>
      <c r="Q18" s="4"/>
      <c r="R18" s="4"/>
      <c r="S18" s="4"/>
      <c r="T18" s="4"/>
    </row>
    <row r="19" spans="1:20">
      <c r="A19" s="3">
        <v>12</v>
      </c>
      <c r="B19" s="3">
        <v>12</v>
      </c>
      <c r="C19" s="3" t="s">
        <v>129</v>
      </c>
      <c r="D19" s="3" t="s">
        <v>117</v>
      </c>
      <c r="E19" s="3">
        <v>1000</v>
      </c>
      <c r="F19" s="3">
        <v>1.08</v>
      </c>
      <c r="G19" s="3">
        <v>954846.18799999997</v>
      </c>
      <c r="H19" s="3"/>
      <c r="I19" s="3">
        <v>954846.18799999997</v>
      </c>
      <c r="J19" s="3" t="s">
        <v>124</v>
      </c>
      <c r="K19" s="3">
        <v>644.79999999999995</v>
      </c>
      <c r="L19" s="3">
        <v>-35.5</v>
      </c>
      <c r="M19" s="41"/>
      <c r="N19" s="4"/>
      <c r="O19" s="4"/>
      <c r="P19" s="4"/>
      <c r="Q19" s="4"/>
      <c r="R19" s="4"/>
      <c r="S19" s="4"/>
      <c r="T19" s="4"/>
    </row>
    <row r="20" spans="1:20" s="5" customFormat="1">
      <c r="A20" s="43">
        <v>13</v>
      </c>
      <c r="B20" s="43">
        <v>13</v>
      </c>
      <c r="C20" s="43" t="s">
        <v>130</v>
      </c>
      <c r="D20" s="43" t="s">
        <v>114</v>
      </c>
      <c r="E20" s="43"/>
      <c r="F20" s="43">
        <v>1.08</v>
      </c>
      <c r="G20" s="43">
        <v>512.84299999999996</v>
      </c>
      <c r="H20" s="43"/>
      <c r="I20" s="43">
        <v>512.84299999999996</v>
      </c>
      <c r="J20" s="43" t="s">
        <v>115</v>
      </c>
      <c r="K20" s="43"/>
      <c r="L20" s="43"/>
      <c r="M20" s="44"/>
      <c r="N20" s="45"/>
      <c r="O20" s="45"/>
      <c r="P20" s="45">
        <v>1</v>
      </c>
      <c r="Q20" s="45">
        <f t="shared" ref="Q20:Q21" si="2">K20</f>
        <v>0</v>
      </c>
      <c r="R20" s="45">
        <f t="shared" ref="R20:R21" si="3">P20*Q20</f>
        <v>0</v>
      </c>
      <c r="S20" s="45"/>
      <c r="T20" s="45"/>
    </row>
    <row r="21" spans="1:20" s="5" customFormat="1">
      <c r="A21" s="43">
        <v>14</v>
      </c>
      <c r="B21" s="43">
        <v>14</v>
      </c>
      <c r="C21" s="43" t="s">
        <v>131</v>
      </c>
      <c r="D21" s="43" t="s">
        <v>132</v>
      </c>
      <c r="E21" s="43">
        <v>10</v>
      </c>
      <c r="F21" s="43">
        <v>1.08</v>
      </c>
      <c r="G21" s="43">
        <v>16370.71</v>
      </c>
      <c r="H21" s="43"/>
      <c r="I21" s="43">
        <v>16370.71</v>
      </c>
      <c r="J21" s="43" t="s">
        <v>118</v>
      </c>
      <c r="K21" s="43">
        <v>10.6</v>
      </c>
      <c r="L21" s="43">
        <v>5.6</v>
      </c>
      <c r="M21" s="44"/>
      <c r="N21" s="45"/>
      <c r="O21" s="45"/>
      <c r="P21" s="45">
        <v>1</v>
      </c>
      <c r="Q21" s="45">
        <f t="shared" si="2"/>
        <v>10.6</v>
      </c>
      <c r="R21" s="45">
        <f t="shared" si="3"/>
        <v>10.6</v>
      </c>
      <c r="S21" s="45"/>
      <c r="T21" s="45"/>
    </row>
    <row r="22" spans="1:20">
      <c r="A22" s="3">
        <v>15</v>
      </c>
      <c r="B22" s="3">
        <v>15</v>
      </c>
      <c r="C22" s="3" t="s">
        <v>133</v>
      </c>
      <c r="D22" s="3" t="s">
        <v>132</v>
      </c>
      <c r="E22" s="3">
        <v>500</v>
      </c>
      <c r="F22" s="3">
        <v>1.08</v>
      </c>
      <c r="G22" s="3">
        <v>558615.56299999997</v>
      </c>
      <c r="H22" s="3"/>
      <c r="I22" s="3">
        <v>558615.56299999997</v>
      </c>
      <c r="J22" s="3" t="s">
        <v>118</v>
      </c>
      <c r="K22" s="3">
        <v>377</v>
      </c>
      <c r="L22" s="3">
        <v>-24.6</v>
      </c>
      <c r="M22" s="41"/>
      <c r="N22" s="4"/>
      <c r="O22" s="4"/>
      <c r="P22" s="4"/>
      <c r="Q22" s="4"/>
      <c r="R22" s="4"/>
      <c r="S22" s="4"/>
      <c r="T22" s="4"/>
    </row>
    <row r="23" spans="1:20" s="5" customFormat="1">
      <c r="A23" s="43">
        <v>16</v>
      </c>
      <c r="B23" s="43">
        <v>16</v>
      </c>
      <c r="C23" s="43" t="s">
        <v>134</v>
      </c>
      <c r="D23" s="43" t="s">
        <v>135</v>
      </c>
      <c r="E23" s="43"/>
      <c r="F23" s="43">
        <v>1.0900000000000001</v>
      </c>
      <c r="G23" s="43">
        <v>63.953000000000003</v>
      </c>
      <c r="H23" s="43"/>
      <c r="I23" s="43">
        <v>63.953000000000003</v>
      </c>
      <c r="J23" s="43" t="s">
        <v>136</v>
      </c>
      <c r="K23" s="43"/>
      <c r="L23" s="43"/>
      <c r="M23" s="44">
        <v>4.4946999999999999</v>
      </c>
      <c r="N23" s="45">
        <v>0.99839999999999995</v>
      </c>
      <c r="O23" s="45">
        <f>M23/N23</f>
        <v>4.5019030448717947</v>
      </c>
      <c r="P23" s="45">
        <v>1</v>
      </c>
      <c r="Q23" s="45">
        <f t="shared" ref="Q23:Q29" si="4">K23</f>
        <v>0</v>
      </c>
      <c r="R23" s="45">
        <f t="shared" ref="R23:R29" si="5">P23*Q23</f>
        <v>0</v>
      </c>
      <c r="S23" s="45">
        <f>(R23*O23/1000)</f>
        <v>0</v>
      </c>
      <c r="T23" s="45"/>
    </row>
    <row r="24" spans="1:20" s="5" customFormat="1">
      <c r="A24" s="43">
        <v>17</v>
      </c>
      <c r="B24" s="43">
        <v>17</v>
      </c>
      <c r="C24" s="43" t="s">
        <v>137</v>
      </c>
      <c r="D24" s="43" t="s">
        <v>135</v>
      </c>
      <c r="E24" s="43"/>
      <c r="F24" s="43">
        <v>1.08</v>
      </c>
      <c r="G24" s="43">
        <v>11393.884</v>
      </c>
      <c r="H24" s="43"/>
      <c r="I24" s="43">
        <v>11393.884</v>
      </c>
      <c r="J24" s="43" t="s">
        <v>118</v>
      </c>
      <c r="K24" s="43">
        <v>7.2</v>
      </c>
      <c r="L24" s="43"/>
      <c r="M24" s="44">
        <v>0.65</v>
      </c>
      <c r="N24" s="45">
        <v>0.99839999999999995</v>
      </c>
      <c r="O24" s="45">
        <f t="shared" ref="O24:O29" si="6">M24/N24</f>
        <v>0.65104166666666674</v>
      </c>
      <c r="P24" s="45">
        <v>1</v>
      </c>
      <c r="Q24" s="45">
        <f t="shared" si="4"/>
        <v>7.2</v>
      </c>
      <c r="R24" s="45">
        <f t="shared" si="5"/>
        <v>7.2</v>
      </c>
      <c r="S24" s="45">
        <f t="shared" ref="S24:S29" si="7">(R24*O24/1000)</f>
        <v>4.6875000000000007E-3</v>
      </c>
      <c r="T24" s="45"/>
    </row>
    <row r="25" spans="1:20" s="5" customFormat="1">
      <c r="A25" s="43">
        <v>18</v>
      </c>
      <c r="B25" s="43">
        <v>18</v>
      </c>
      <c r="C25" s="43" t="s">
        <v>138</v>
      </c>
      <c r="D25" s="43" t="s">
        <v>135</v>
      </c>
      <c r="E25" s="43"/>
      <c r="F25" s="43">
        <v>1.07</v>
      </c>
      <c r="G25" s="43">
        <v>10482.821</v>
      </c>
      <c r="H25" s="43"/>
      <c r="I25" s="43">
        <v>10482.821</v>
      </c>
      <c r="J25" s="43" t="s">
        <v>118</v>
      </c>
      <c r="K25" s="43">
        <v>6.6</v>
      </c>
      <c r="L25" s="43"/>
      <c r="M25" s="44">
        <v>0.76870000000000005</v>
      </c>
      <c r="N25" s="45">
        <v>0.99839999999999995</v>
      </c>
      <c r="O25" s="45">
        <f t="shared" si="6"/>
        <v>0.76993189102564108</v>
      </c>
      <c r="P25" s="45">
        <v>1</v>
      </c>
      <c r="Q25" s="45">
        <f t="shared" si="4"/>
        <v>6.6</v>
      </c>
      <c r="R25" s="45">
        <f t="shared" si="5"/>
        <v>6.6</v>
      </c>
      <c r="S25" s="45">
        <f t="shared" si="7"/>
        <v>5.0815504807692306E-3</v>
      </c>
      <c r="T25" s="45"/>
    </row>
    <row r="26" spans="1:20" s="5" customFormat="1">
      <c r="A26" s="43">
        <v>19</v>
      </c>
      <c r="B26" s="43">
        <v>19</v>
      </c>
      <c r="C26" s="43" t="s">
        <v>139</v>
      </c>
      <c r="D26" s="43" t="s">
        <v>135</v>
      </c>
      <c r="E26" s="43"/>
      <c r="F26" s="43">
        <v>1.08</v>
      </c>
      <c r="G26" s="43">
        <v>11489.816000000001</v>
      </c>
      <c r="H26" s="43"/>
      <c r="I26" s="43">
        <v>11489.816000000001</v>
      </c>
      <c r="J26" s="43" t="s">
        <v>118</v>
      </c>
      <c r="K26" s="43">
        <v>7.3</v>
      </c>
      <c r="L26" s="43"/>
      <c r="M26" s="44">
        <v>0.6</v>
      </c>
      <c r="N26" s="45">
        <v>0.99839999999999995</v>
      </c>
      <c r="O26" s="45">
        <f t="shared" si="6"/>
        <v>0.60096153846153844</v>
      </c>
      <c r="P26" s="45">
        <v>1</v>
      </c>
      <c r="Q26" s="45">
        <f t="shared" si="4"/>
        <v>7.3</v>
      </c>
      <c r="R26" s="45">
        <f t="shared" si="5"/>
        <v>7.3</v>
      </c>
      <c r="S26" s="45">
        <f t="shared" si="7"/>
        <v>4.3870192307692308E-3</v>
      </c>
      <c r="T26" s="45"/>
    </row>
    <row r="27" spans="1:20" s="5" customFormat="1">
      <c r="A27" s="43">
        <v>20</v>
      </c>
      <c r="B27" s="43">
        <v>20</v>
      </c>
      <c r="C27" s="43" t="s">
        <v>140</v>
      </c>
      <c r="D27" s="43" t="s">
        <v>135</v>
      </c>
      <c r="E27" s="43"/>
      <c r="F27" s="43">
        <v>1.08</v>
      </c>
      <c r="G27" s="43">
        <v>60749.48</v>
      </c>
      <c r="H27" s="43"/>
      <c r="I27" s="43">
        <v>60749.48</v>
      </c>
      <c r="J27" s="43" t="s">
        <v>118</v>
      </c>
      <c r="K27" s="43">
        <v>40.5</v>
      </c>
      <c r="L27" s="43"/>
      <c r="M27" s="44">
        <v>4.0744999999999996</v>
      </c>
      <c r="N27" s="45">
        <v>0.99839999999999995</v>
      </c>
      <c r="O27" s="45">
        <f t="shared" si="6"/>
        <v>4.0810296474358969</v>
      </c>
      <c r="P27" s="45">
        <v>1</v>
      </c>
      <c r="Q27" s="45">
        <f t="shared" si="4"/>
        <v>40.5</v>
      </c>
      <c r="R27" s="45">
        <f t="shared" si="5"/>
        <v>40.5</v>
      </c>
      <c r="S27" s="45">
        <f t="shared" si="7"/>
        <v>0.16528170072115381</v>
      </c>
      <c r="T27" s="45"/>
    </row>
    <row r="28" spans="1:20" s="5" customFormat="1">
      <c r="A28" s="43">
        <v>21</v>
      </c>
      <c r="B28" s="43">
        <v>21</v>
      </c>
      <c r="C28" s="43" t="s">
        <v>141</v>
      </c>
      <c r="D28" s="43" t="s">
        <v>135</v>
      </c>
      <c r="E28" s="43"/>
      <c r="F28" s="43">
        <v>1.08</v>
      </c>
      <c r="G28" s="43">
        <v>103398.102</v>
      </c>
      <c r="H28" s="43"/>
      <c r="I28" s="43">
        <v>103398.102</v>
      </c>
      <c r="J28" s="43" t="s">
        <v>118</v>
      </c>
      <c r="K28" s="43">
        <v>69.400000000000006</v>
      </c>
      <c r="L28" s="43"/>
      <c r="M28" s="44">
        <v>4.1390000000000002</v>
      </c>
      <c r="N28" s="45">
        <v>0.99839999999999995</v>
      </c>
      <c r="O28" s="45">
        <f t="shared" si="6"/>
        <v>4.1456330128205137</v>
      </c>
      <c r="P28" s="45">
        <v>1</v>
      </c>
      <c r="Q28" s="45">
        <f t="shared" si="4"/>
        <v>69.400000000000006</v>
      </c>
      <c r="R28" s="45">
        <f t="shared" si="5"/>
        <v>69.400000000000006</v>
      </c>
      <c r="S28" s="45">
        <f t="shared" si="7"/>
        <v>0.28770693108974366</v>
      </c>
      <c r="T28" s="45"/>
    </row>
    <row r="29" spans="1:20" s="5" customFormat="1">
      <c r="A29" s="43">
        <v>22</v>
      </c>
      <c r="B29" s="43">
        <v>22</v>
      </c>
      <c r="C29" s="43" t="s">
        <v>142</v>
      </c>
      <c r="D29" s="43" t="s">
        <v>135</v>
      </c>
      <c r="E29" s="43"/>
      <c r="F29" s="43">
        <v>1.08</v>
      </c>
      <c r="G29" s="43">
        <v>55107.375</v>
      </c>
      <c r="H29" s="43"/>
      <c r="I29" s="43">
        <v>55107.375</v>
      </c>
      <c r="J29" s="43" t="s">
        <v>118</v>
      </c>
      <c r="K29" s="43">
        <v>36.700000000000003</v>
      </c>
      <c r="L29" s="43"/>
      <c r="M29" s="44">
        <v>3.9674</v>
      </c>
      <c r="N29" s="45">
        <v>0.99839999999999995</v>
      </c>
      <c r="O29" s="45">
        <f t="shared" si="6"/>
        <v>3.9737580128205132</v>
      </c>
      <c r="P29" s="45">
        <v>1</v>
      </c>
      <c r="Q29" s="45">
        <f t="shared" si="4"/>
        <v>36.700000000000003</v>
      </c>
      <c r="R29" s="45">
        <f t="shared" si="5"/>
        <v>36.700000000000003</v>
      </c>
      <c r="S29" s="45">
        <f t="shared" si="7"/>
        <v>0.14583691907051283</v>
      </c>
      <c r="T29" s="45"/>
    </row>
    <row r="30" spans="1:20">
      <c r="A30" s="3">
        <v>23</v>
      </c>
      <c r="B30" s="3">
        <v>23</v>
      </c>
      <c r="C30" s="3" t="s">
        <v>143</v>
      </c>
      <c r="D30" s="3" t="s">
        <v>135</v>
      </c>
      <c r="E30" s="3"/>
      <c r="F30" s="3">
        <v>1.07</v>
      </c>
      <c r="G30" s="3">
        <v>907642.875</v>
      </c>
      <c r="H30" s="3"/>
      <c r="I30" s="3">
        <v>907642.875</v>
      </c>
      <c r="J30" s="3" t="s">
        <v>118</v>
      </c>
      <c r="K30" s="3">
        <v>612.9</v>
      </c>
      <c r="L30" s="3"/>
      <c r="M30" s="41"/>
      <c r="N30" s="4"/>
      <c r="O30" s="4"/>
      <c r="P30" s="4"/>
      <c r="Q30" s="4"/>
      <c r="R30" s="4"/>
      <c r="S30" s="4"/>
      <c r="T30" s="4"/>
    </row>
    <row r="31" spans="1:20">
      <c r="A31" s="3">
        <v>24</v>
      </c>
      <c r="B31" s="3">
        <v>24</v>
      </c>
      <c r="C31" s="3" t="s">
        <v>144</v>
      </c>
      <c r="D31" s="3" t="s">
        <v>135</v>
      </c>
      <c r="E31" s="3"/>
      <c r="F31" s="3">
        <v>1.07</v>
      </c>
      <c r="G31" s="3">
        <v>1170027.375</v>
      </c>
      <c r="H31" s="3"/>
      <c r="I31" s="3">
        <v>1170027.375</v>
      </c>
      <c r="J31" s="3" t="s">
        <v>118</v>
      </c>
      <c r="K31" s="3">
        <v>790.2</v>
      </c>
      <c r="L31" s="3"/>
      <c r="M31" s="41"/>
      <c r="N31" s="4"/>
      <c r="O31" s="4"/>
      <c r="P31" s="4"/>
      <c r="Q31" s="4"/>
      <c r="R31" s="4"/>
      <c r="S31" s="4"/>
      <c r="T31" s="4" t="s">
        <v>145</v>
      </c>
    </row>
    <row r="32" spans="1:20">
      <c r="A32" s="3">
        <v>25</v>
      </c>
      <c r="B32" s="3">
        <v>25</v>
      </c>
      <c r="C32" s="3" t="s">
        <v>146</v>
      </c>
      <c r="D32" s="3" t="s">
        <v>135</v>
      </c>
      <c r="E32" s="3"/>
      <c r="F32" s="3">
        <v>1.07</v>
      </c>
      <c r="G32" s="3">
        <v>789535.31299999997</v>
      </c>
      <c r="H32" s="3"/>
      <c r="I32" s="3">
        <v>789535.31299999997</v>
      </c>
      <c r="J32" s="3" t="s">
        <v>118</v>
      </c>
      <c r="K32" s="3">
        <v>533.1</v>
      </c>
      <c r="L32" s="3"/>
      <c r="M32" s="41"/>
      <c r="N32" s="4"/>
      <c r="O32" s="4"/>
      <c r="P32" s="4"/>
      <c r="Q32" s="4"/>
      <c r="R32" s="4"/>
      <c r="S32" s="4"/>
      <c r="T32" s="4"/>
    </row>
    <row r="33" spans="1:20">
      <c r="A33" s="3">
        <v>26</v>
      </c>
      <c r="B33" s="3">
        <v>26</v>
      </c>
      <c r="C33" s="3" t="s">
        <v>147</v>
      </c>
      <c r="D33" s="3" t="s">
        <v>135</v>
      </c>
      <c r="E33" s="3"/>
      <c r="F33" s="3">
        <v>1.07</v>
      </c>
      <c r="G33" s="3">
        <v>258638.359</v>
      </c>
      <c r="H33" s="3"/>
      <c r="I33" s="3">
        <v>258638.359</v>
      </c>
      <c r="J33" s="3" t="s">
        <v>118</v>
      </c>
      <c r="K33" s="3">
        <v>174.3</v>
      </c>
      <c r="L33" s="3"/>
      <c r="M33" s="41"/>
      <c r="N33" s="4"/>
      <c r="P33" s="4"/>
      <c r="Q33" s="4"/>
      <c r="R33" s="4"/>
      <c r="S33" s="4"/>
      <c r="T33" s="4"/>
    </row>
    <row r="34" spans="1:20">
      <c r="A34" s="3">
        <v>27</v>
      </c>
      <c r="B34" s="3">
        <v>27</v>
      </c>
      <c r="C34" s="3" t="s">
        <v>148</v>
      </c>
      <c r="D34" s="3" t="s">
        <v>135</v>
      </c>
      <c r="E34" s="3"/>
      <c r="F34" s="3">
        <v>1.07</v>
      </c>
      <c r="G34" s="3">
        <v>249468.68799999999</v>
      </c>
      <c r="H34" s="3"/>
      <c r="I34" s="3">
        <v>249468.68799999999</v>
      </c>
      <c r="J34" s="3" t="s">
        <v>118</v>
      </c>
      <c r="K34" s="3">
        <v>168.1</v>
      </c>
      <c r="L34" s="3"/>
      <c r="M34" s="41"/>
      <c r="N34" s="4"/>
      <c r="O34" s="4"/>
      <c r="P34" s="4"/>
      <c r="Q34" s="4"/>
      <c r="R34" s="4"/>
      <c r="S34" s="4"/>
      <c r="T34" s="4"/>
    </row>
    <row r="35" spans="1:20">
      <c r="A35" s="3">
        <v>28</v>
      </c>
      <c r="B35" s="3">
        <v>28</v>
      </c>
      <c r="C35" s="3" t="s">
        <v>149</v>
      </c>
      <c r="D35" s="3" t="s">
        <v>135</v>
      </c>
      <c r="E35" s="3"/>
      <c r="F35" s="3">
        <v>1.07</v>
      </c>
      <c r="G35" s="3">
        <v>220431.016</v>
      </c>
      <c r="H35" s="3"/>
      <c r="I35" s="3">
        <v>220431.016</v>
      </c>
      <c r="J35" s="3" t="s">
        <v>118</v>
      </c>
      <c r="K35" s="3">
        <v>148.5</v>
      </c>
      <c r="L35" s="3"/>
      <c r="M35" s="41"/>
      <c r="N35" s="4"/>
      <c r="O35" s="4"/>
      <c r="P35" s="4"/>
      <c r="Q35" s="4"/>
      <c r="R35" s="4"/>
      <c r="S35" s="4"/>
      <c r="T35" s="4"/>
    </row>
    <row r="36" spans="1:20" s="5" customFormat="1">
      <c r="A36" s="43">
        <v>29</v>
      </c>
      <c r="B36" s="43">
        <v>29</v>
      </c>
      <c r="C36" s="43" t="s">
        <v>150</v>
      </c>
      <c r="D36" s="43" t="s">
        <v>135</v>
      </c>
      <c r="E36" s="43"/>
      <c r="F36" s="43">
        <v>1.07</v>
      </c>
      <c r="G36" s="43">
        <v>22573.52</v>
      </c>
      <c r="H36" s="43"/>
      <c r="I36" s="43">
        <v>22573.52</v>
      </c>
      <c r="J36" s="43" t="s">
        <v>118</v>
      </c>
      <c r="K36" s="43">
        <v>14.7</v>
      </c>
      <c r="L36" s="43"/>
      <c r="M36" s="44">
        <v>3.9615999999999998</v>
      </c>
      <c r="N36" s="45">
        <v>0.99839999999999995</v>
      </c>
      <c r="O36" s="45">
        <f t="shared" ref="O36:O48" si="8">M36/N36</f>
        <v>3.9679487179487181</v>
      </c>
      <c r="P36" s="45">
        <v>1</v>
      </c>
      <c r="Q36" s="45">
        <f t="shared" ref="Q36:Q48" si="9">K36</f>
        <v>14.7</v>
      </c>
      <c r="R36" s="45">
        <f t="shared" ref="R36:R48" si="10">P36*Q36</f>
        <v>14.7</v>
      </c>
      <c r="S36" s="45">
        <f t="shared" ref="S36:S48" si="11">(R36*O36/1000)</f>
        <v>5.8328846153846148E-2</v>
      </c>
      <c r="T36" s="45"/>
    </row>
    <row r="37" spans="1:20" s="5" customFormat="1">
      <c r="A37" s="43">
        <v>30</v>
      </c>
      <c r="B37" s="43">
        <v>30</v>
      </c>
      <c r="C37" s="43" t="s">
        <v>151</v>
      </c>
      <c r="D37" s="43" t="s">
        <v>114</v>
      </c>
      <c r="E37" s="43"/>
      <c r="F37" s="43">
        <v>1.08</v>
      </c>
      <c r="G37" s="43">
        <v>53848.800999999999</v>
      </c>
      <c r="H37" s="43"/>
      <c r="I37" s="43">
        <v>53848.800999999999</v>
      </c>
      <c r="J37" s="43" t="s">
        <v>118</v>
      </c>
      <c r="K37" s="43">
        <v>35.9</v>
      </c>
      <c r="L37" s="43"/>
      <c r="M37" s="44">
        <v>3.9251</v>
      </c>
      <c r="N37" s="45">
        <v>0.99839999999999995</v>
      </c>
      <c r="O37" s="45">
        <f t="shared" si="8"/>
        <v>3.9313902243589745</v>
      </c>
      <c r="P37" s="45">
        <v>1</v>
      </c>
      <c r="Q37" s="45">
        <f t="shared" si="9"/>
        <v>35.9</v>
      </c>
      <c r="R37" s="45">
        <f t="shared" si="10"/>
        <v>35.9</v>
      </c>
      <c r="S37" s="45">
        <f t="shared" si="11"/>
        <v>0.14113690905448717</v>
      </c>
      <c r="T37" s="45"/>
    </row>
    <row r="38" spans="1:20" s="5" customFormat="1">
      <c r="A38" s="43">
        <v>31</v>
      </c>
      <c r="B38" s="43">
        <v>31</v>
      </c>
      <c r="C38" s="43" t="s">
        <v>152</v>
      </c>
      <c r="D38" s="43" t="s">
        <v>135</v>
      </c>
      <c r="E38" s="43"/>
      <c r="F38" s="43">
        <v>1.07</v>
      </c>
      <c r="G38" s="43">
        <v>60371.675999999999</v>
      </c>
      <c r="H38" s="43"/>
      <c r="I38" s="43">
        <v>60371.675999999999</v>
      </c>
      <c r="J38" s="43" t="s">
        <v>118</v>
      </c>
      <c r="K38" s="43">
        <v>40.299999999999997</v>
      </c>
      <c r="L38" s="43"/>
      <c r="M38" s="44">
        <v>4.0373000000000001</v>
      </c>
      <c r="N38" s="45">
        <v>0.99839999999999995</v>
      </c>
      <c r="O38" s="45">
        <f t="shared" si="8"/>
        <v>4.0437700320512819</v>
      </c>
      <c r="P38" s="45">
        <v>1</v>
      </c>
      <c r="Q38" s="45">
        <f t="shared" si="9"/>
        <v>40.299999999999997</v>
      </c>
      <c r="R38" s="45">
        <f t="shared" si="10"/>
        <v>40.299999999999997</v>
      </c>
      <c r="S38" s="45">
        <f t="shared" si="11"/>
        <v>0.16296393229166664</v>
      </c>
      <c r="T38" s="45"/>
    </row>
    <row r="39" spans="1:20" s="5" customFormat="1">
      <c r="A39" s="43">
        <v>32</v>
      </c>
      <c r="B39" s="43">
        <v>32</v>
      </c>
      <c r="C39" s="43" t="s">
        <v>153</v>
      </c>
      <c r="D39" s="43" t="s">
        <v>135</v>
      </c>
      <c r="E39" s="43"/>
      <c r="F39" s="43"/>
      <c r="G39" s="43"/>
      <c r="H39" s="43"/>
      <c r="I39" s="43"/>
      <c r="J39" s="43" t="s">
        <v>154</v>
      </c>
      <c r="K39" s="43"/>
      <c r="L39" s="43"/>
      <c r="M39" s="44">
        <v>4.7842000000000002</v>
      </c>
      <c r="N39" s="45">
        <v>0.99839999999999995</v>
      </c>
      <c r="O39" s="45">
        <f t="shared" si="8"/>
        <v>4.7918669871794872</v>
      </c>
      <c r="P39" s="45">
        <v>1</v>
      </c>
      <c r="Q39" s="45">
        <f t="shared" si="9"/>
        <v>0</v>
      </c>
      <c r="R39" s="45">
        <f t="shared" si="10"/>
        <v>0</v>
      </c>
      <c r="S39" s="45">
        <f t="shared" si="11"/>
        <v>0</v>
      </c>
      <c r="T39" s="45"/>
    </row>
    <row r="40" spans="1:20" s="5" customFormat="1">
      <c r="A40" s="43">
        <v>33</v>
      </c>
      <c r="B40" s="43">
        <v>33</v>
      </c>
      <c r="C40" s="43" t="s">
        <v>155</v>
      </c>
      <c r="D40" s="43" t="s">
        <v>135</v>
      </c>
      <c r="E40" s="43"/>
      <c r="F40" s="43">
        <v>1.07</v>
      </c>
      <c r="G40" s="43">
        <v>150050.06299999999</v>
      </c>
      <c r="H40" s="43"/>
      <c r="I40" s="43">
        <v>150050.06299999999</v>
      </c>
      <c r="J40" s="43" t="s">
        <v>118</v>
      </c>
      <c r="K40" s="43">
        <v>100.9</v>
      </c>
      <c r="L40" s="43"/>
      <c r="M40" s="44">
        <v>1.5488</v>
      </c>
      <c r="N40" s="45">
        <v>0.99839999999999995</v>
      </c>
      <c r="O40" s="45">
        <f t="shared" si="8"/>
        <v>1.5512820512820513</v>
      </c>
      <c r="P40" s="45">
        <v>1</v>
      </c>
      <c r="Q40" s="45">
        <f t="shared" si="9"/>
        <v>100.9</v>
      </c>
      <c r="R40" s="45">
        <f t="shared" si="10"/>
        <v>100.9</v>
      </c>
      <c r="S40" s="45">
        <f t="shared" si="11"/>
        <v>0.15652435897435898</v>
      </c>
      <c r="T40" s="45"/>
    </row>
    <row r="41" spans="1:20" s="5" customFormat="1">
      <c r="A41" s="43">
        <v>34</v>
      </c>
      <c r="B41" s="43">
        <v>34</v>
      </c>
      <c r="C41" s="43" t="s">
        <v>156</v>
      </c>
      <c r="D41" s="43" t="s">
        <v>135</v>
      </c>
      <c r="E41" s="43"/>
      <c r="F41" s="43">
        <v>1.07</v>
      </c>
      <c r="G41" s="43">
        <v>135682.54699999999</v>
      </c>
      <c r="H41" s="43"/>
      <c r="I41" s="43">
        <v>135682.54699999999</v>
      </c>
      <c r="J41" s="43" t="s">
        <v>118</v>
      </c>
      <c r="K41" s="43">
        <v>91.2</v>
      </c>
      <c r="L41" s="43"/>
      <c r="M41" s="44">
        <v>1.5508</v>
      </c>
      <c r="N41" s="45">
        <v>0.99839999999999995</v>
      </c>
      <c r="O41" s="45">
        <f t="shared" si="8"/>
        <v>1.5532852564102564</v>
      </c>
      <c r="P41" s="45">
        <v>1</v>
      </c>
      <c r="Q41" s="45">
        <f t="shared" si="9"/>
        <v>91.2</v>
      </c>
      <c r="R41" s="45">
        <f t="shared" si="10"/>
        <v>91.2</v>
      </c>
      <c r="S41" s="45">
        <f t="shared" si="11"/>
        <v>0.14165961538461538</v>
      </c>
      <c r="T41" s="45"/>
    </row>
    <row r="42" spans="1:20" s="5" customFormat="1">
      <c r="A42" s="43">
        <v>35</v>
      </c>
      <c r="B42" s="43">
        <v>35</v>
      </c>
      <c r="C42" s="43" t="s">
        <v>157</v>
      </c>
      <c r="D42" s="43" t="s">
        <v>135</v>
      </c>
      <c r="E42" s="43"/>
      <c r="F42" s="43">
        <v>1.07</v>
      </c>
      <c r="G42" s="43">
        <v>116140.281</v>
      </c>
      <c r="H42" s="43"/>
      <c r="I42" s="43">
        <v>116140.281</v>
      </c>
      <c r="J42" s="43" t="s">
        <v>118</v>
      </c>
      <c r="K42" s="43">
        <v>78</v>
      </c>
      <c r="L42" s="43"/>
      <c r="M42" s="44">
        <v>1.4419999999999999</v>
      </c>
      <c r="N42" s="45">
        <v>0.99839999999999995</v>
      </c>
      <c r="O42" s="45">
        <f t="shared" si="8"/>
        <v>1.4443108974358974</v>
      </c>
      <c r="P42" s="45">
        <v>1</v>
      </c>
      <c r="Q42" s="45">
        <f t="shared" si="9"/>
        <v>78</v>
      </c>
      <c r="R42" s="45">
        <f t="shared" si="10"/>
        <v>78</v>
      </c>
      <c r="S42" s="45">
        <f t="shared" si="11"/>
        <v>0.11265625</v>
      </c>
      <c r="T42" s="45"/>
    </row>
    <row r="43" spans="1:20" s="5" customFormat="1">
      <c r="A43" s="43">
        <v>36</v>
      </c>
      <c r="B43" s="43">
        <v>36</v>
      </c>
      <c r="C43" s="43" t="s">
        <v>158</v>
      </c>
      <c r="D43" s="43" t="s">
        <v>135</v>
      </c>
      <c r="E43" s="43"/>
      <c r="F43" s="43">
        <v>1.08</v>
      </c>
      <c r="G43" s="43">
        <v>21685.998</v>
      </c>
      <c r="H43" s="43"/>
      <c r="I43" s="43">
        <v>21685.998</v>
      </c>
      <c r="J43" s="43" t="s">
        <v>118</v>
      </c>
      <c r="K43" s="43">
        <v>14.1</v>
      </c>
      <c r="L43" s="43"/>
      <c r="M43" s="44">
        <v>4.3669000000000002</v>
      </c>
      <c r="N43" s="45">
        <v>0.99839999999999995</v>
      </c>
      <c r="O43" s="45">
        <f t="shared" si="8"/>
        <v>4.3738982371794872</v>
      </c>
      <c r="P43" s="45">
        <v>1</v>
      </c>
      <c r="Q43" s="45">
        <f t="shared" si="9"/>
        <v>14.1</v>
      </c>
      <c r="R43" s="45">
        <f t="shared" si="10"/>
        <v>14.1</v>
      </c>
      <c r="S43" s="45">
        <f t="shared" si="11"/>
        <v>6.1671965144230768E-2</v>
      </c>
      <c r="T43" s="45"/>
    </row>
    <row r="44" spans="1:20" s="5" customFormat="1">
      <c r="A44" s="43">
        <v>37</v>
      </c>
      <c r="B44" s="43">
        <v>37</v>
      </c>
      <c r="C44" s="43" t="s">
        <v>159</v>
      </c>
      <c r="D44" s="43" t="s">
        <v>135</v>
      </c>
      <c r="E44" s="43"/>
      <c r="F44" s="43">
        <v>1.07</v>
      </c>
      <c r="G44" s="43">
        <v>24088.609</v>
      </c>
      <c r="H44" s="43"/>
      <c r="I44" s="43">
        <v>24088.609</v>
      </c>
      <c r="J44" s="43" t="s">
        <v>118</v>
      </c>
      <c r="K44" s="43">
        <v>15.8</v>
      </c>
      <c r="L44" s="43"/>
      <c r="M44" s="44">
        <v>4.2081</v>
      </c>
      <c r="N44" s="45">
        <v>0.99839999999999995</v>
      </c>
      <c r="O44" s="45">
        <f t="shared" si="8"/>
        <v>4.21484375</v>
      </c>
      <c r="P44" s="45">
        <v>1</v>
      </c>
      <c r="Q44" s="45">
        <f t="shared" si="9"/>
        <v>15.8</v>
      </c>
      <c r="R44" s="45">
        <f t="shared" si="10"/>
        <v>15.8</v>
      </c>
      <c r="S44" s="45">
        <f t="shared" si="11"/>
        <v>6.6594531250000005E-2</v>
      </c>
      <c r="T44" s="45"/>
    </row>
    <row r="45" spans="1:20" s="5" customFormat="1">
      <c r="A45" s="43">
        <v>38</v>
      </c>
      <c r="B45" s="43">
        <v>38</v>
      </c>
      <c r="C45" s="43" t="s">
        <v>160</v>
      </c>
      <c r="D45" s="43" t="s">
        <v>135</v>
      </c>
      <c r="E45" s="43"/>
      <c r="F45" s="43">
        <v>1.07</v>
      </c>
      <c r="G45" s="43">
        <v>60249.152000000002</v>
      </c>
      <c r="H45" s="43"/>
      <c r="I45" s="43">
        <v>60249.152000000002</v>
      </c>
      <c r="J45" s="43" t="s">
        <v>118</v>
      </c>
      <c r="K45" s="43">
        <v>40.200000000000003</v>
      </c>
      <c r="L45" s="43"/>
      <c r="M45" s="44">
        <v>4.3802000000000003</v>
      </c>
      <c r="N45" s="45">
        <v>0.99839999999999995</v>
      </c>
      <c r="O45" s="45">
        <f t="shared" si="8"/>
        <v>4.387219551282052</v>
      </c>
      <c r="P45" s="45">
        <v>1</v>
      </c>
      <c r="Q45" s="45">
        <f t="shared" si="9"/>
        <v>40.200000000000003</v>
      </c>
      <c r="R45" s="45">
        <f t="shared" si="10"/>
        <v>40.200000000000003</v>
      </c>
      <c r="S45" s="45">
        <f t="shared" si="11"/>
        <v>0.1763662259615385</v>
      </c>
      <c r="T45" s="45"/>
    </row>
    <row r="46" spans="1:20" s="5" customFormat="1">
      <c r="A46" s="43">
        <v>39</v>
      </c>
      <c r="B46" s="43">
        <v>39</v>
      </c>
      <c r="C46" s="43" t="s">
        <v>161</v>
      </c>
      <c r="D46" s="43" t="s">
        <v>135</v>
      </c>
      <c r="E46" s="43"/>
      <c r="F46" s="43">
        <v>1.08</v>
      </c>
      <c r="G46" s="43">
        <v>22133.434000000001</v>
      </c>
      <c r="H46" s="43"/>
      <c r="I46" s="43">
        <v>22133.434000000001</v>
      </c>
      <c r="J46" s="43" t="s">
        <v>118</v>
      </c>
      <c r="K46" s="43">
        <v>14.5</v>
      </c>
      <c r="L46" s="43"/>
      <c r="M46" s="44">
        <v>1.2084999999999999</v>
      </c>
      <c r="N46" s="45">
        <v>0.99839999999999995</v>
      </c>
      <c r="O46" s="45">
        <f t="shared" si="8"/>
        <v>1.2104366987179487</v>
      </c>
      <c r="P46" s="45">
        <v>1</v>
      </c>
      <c r="Q46" s="45">
        <f t="shared" si="9"/>
        <v>14.5</v>
      </c>
      <c r="R46" s="45">
        <f t="shared" si="10"/>
        <v>14.5</v>
      </c>
      <c r="S46" s="45">
        <f t="shared" si="11"/>
        <v>1.7551332131410257E-2</v>
      </c>
      <c r="T46" s="45"/>
    </row>
    <row r="47" spans="1:20" s="5" customFormat="1">
      <c r="A47" s="43">
        <v>40</v>
      </c>
      <c r="B47" s="43">
        <v>40</v>
      </c>
      <c r="C47" s="43" t="s">
        <v>162</v>
      </c>
      <c r="D47" s="43" t="s">
        <v>135</v>
      </c>
      <c r="E47" s="43"/>
      <c r="F47" s="43">
        <v>1.07</v>
      </c>
      <c r="G47" s="43">
        <v>40846.480000000003</v>
      </c>
      <c r="H47" s="43"/>
      <c r="I47" s="43">
        <v>40846.480000000003</v>
      </c>
      <c r="J47" s="43" t="s">
        <v>118</v>
      </c>
      <c r="K47" s="43">
        <v>27.1</v>
      </c>
      <c r="L47" s="43"/>
      <c r="M47" s="44">
        <v>1.2992999999999999</v>
      </c>
      <c r="N47" s="45">
        <v>0.99839999999999995</v>
      </c>
      <c r="O47" s="45">
        <f t="shared" si="8"/>
        <v>1.3013822115384615</v>
      </c>
      <c r="P47" s="45">
        <v>1</v>
      </c>
      <c r="Q47" s="45">
        <f t="shared" si="9"/>
        <v>27.1</v>
      </c>
      <c r="R47" s="45">
        <f t="shared" si="10"/>
        <v>27.1</v>
      </c>
      <c r="S47" s="45">
        <f t="shared" si="11"/>
        <v>3.5267457932692307E-2</v>
      </c>
      <c r="T47" s="45"/>
    </row>
    <row r="48" spans="1:20" s="5" customFormat="1">
      <c r="A48" s="43">
        <v>41</v>
      </c>
      <c r="B48" s="43">
        <v>41</v>
      </c>
      <c r="C48" s="43" t="s">
        <v>163</v>
      </c>
      <c r="D48" s="43" t="s">
        <v>135</v>
      </c>
      <c r="E48" s="43"/>
      <c r="F48" s="43">
        <v>1.07</v>
      </c>
      <c r="G48" s="43">
        <v>76349.789000000004</v>
      </c>
      <c r="H48" s="43"/>
      <c r="I48" s="43">
        <v>76349.789000000004</v>
      </c>
      <c r="J48" s="43" t="s">
        <v>118</v>
      </c>
      <c r="K48" s="43">
        <v>51.1</v>
      </c>
      <c r="L48" s="43"/>
      <c r="M48" s="44">
        <v>1.0805</v>
      </c>
      <c r="N48" s="45">
        <v>0.99839999999999995</v>
      </c>
      <c r="O48" s="45">
        <f t="shared" si="8"/>
        <v>1.0822315705128205</v>
      </c>
      <c r="P48" s="45">
        <v>1</v>
      </c>
      <c r="Q48" s="45">
        <f t="shared" si="9"/>
        <v>51.1</v>
      </c>
      <c r="R48" s="45">
        <f t="shared" si="10"/>
        <v>51.1</v>
      </c>
      <c r="S48" s="45">
        <f t="shared" si="11"/>
        <v>5.5302033253205131E-2</v>
      </c>
      <c r="T48" s="45"/>
    </row>
    <row r="49" spans="1:20">
      <c r="A49" s="3">
        <v>42</v>
      </c>
      <c r="B49" s="3">
        <v>42</v>
      </c>
      <c r="C49" s="3" t="s">
        <v>164</v>
      </c>
      <c r="D49" s="3" t="s">
        <v>135</v>
      </c>
      <c r="E49" s="3"/>
      <c r="F49" s="3">
        <v>1.08</v>
      </c>
      <c r="G49" s="3">
        <v>866267</v>
      </c>
      <c r="H49" s="3"/>
      <c r="I49" s="3">
        <v>866267</v>
      </c>
      <c r="J49" s="3" t="s">
        <v>118</v>
      </c>
      <c r="K49" s="3">
        <v>584.9</v>
      </c>
      <c r="L49" s="3"/>
      <c r="M49" s="41"/>
      <c r="N49" s="4"/>
      <c r="O49" s="4"/>
      <c r="P49" s="4"/>
      <c r="Q49" s="4"/>
      <c r="R49" s="4"/>
      <c r="S49" s="4"/>
      <c r="T49" s="4" t="s">
        <v>165</v>
      </c>
    </row>
    <row r="50" spans="1:20">
      <c r="A50" s="3">
        <v>43</v>
      </c>
      <c r="B50" s="3">
        <v>43</v>
      </c>
      <c r="C50" s="3" t="s">
        <v>166</v>
      </c>
      <c r="D50" s="3" t="s">
        <v>135</v>
      </c>
      <c r="E50" s="3"/>
      <c r="F50" s="3">
        <v>1.08</v>
      </c>
      <c r="G50" s="3">
        <v>832672.375</v>
      </c>
      <c r="H50" s="3"/>
      <c r="I50" s="3">
        <v>832672.375</v>
      </c>
      <c r="J50" s="3" t="s">
        <v>118</v>
      </c>
      <c r="K50" s="3">
        <v>562.20000000000005</v>
      </c>
      <c r="L50" s="3"/>
      <c r="M50" s="41"/>
      <c r="N50" s="4"/>
      <c r="O50" s="4"/>
      <c r="P50" s="4"/>
      <c r="Q50" s="4"/>
      <c r="R50" s="4"/>
      <c r="S50" s="4"/>
      <c r="T50" s="4" t="s">
        <v>165</v>
      </c>
    </row>
    <row r="51" spans="1:20">
      <c r="A51" s="3">
        <v>44</v>
      </c>
      <c r="B51" s="3">
        <v>44</v>
      </c>
      <c r="C51" s="3" t="s">
        <v>167</v>
      </c>
      <c r="D51" s="3" t="s">
        <v>135</v>
      </c>
      <c r="E51" s="3"/>
      <c r="F51" s="3">
        <v>1.08</v>
      </c>
      <c r="G51" s="3">
        <v>745642.06299999997</v>
      </c>
      <c r="H51" s="3"/>
      <c r="I51" s="3">
        <v>745642.06299999997</v>
      </c>
      <c r="J51" s="3" t="s">
        <v>118</v>
      </c>
      <c r="K51" s="3">
        <v>503.4</v>
      </c>
      <c r="L51" s="3"/>
      <c r="M51" s="41"/>
      <c r="N51" s="4"/>
      <c r="O51" s="4"/>
      <c r="P51" s="4"/>
      <c r="Q51" s="4"/>
      <c r="R51" s="4"/>
      <c r="S51" s="4"/>
      <c r="T51" s="4" t="s">
        <v>165</v>
      </c>
    </row>
    <row r="52" spans="1:20" s="5" customFormat="1">
      <c r="A52" s="43">
        <v>45</v>
      </c>
      <c r="B52" s="43">
        <v>45</v>
      </c>
      <c r="C52" s="43" t="s">
        <v>168</v>
      </c>
      <c r="D52" s="43" t="s">
        <v>114</v>
      </c>
      <c r="E52" s="43"/>
      <c r="F52" s="43">
        <v>1.07</v>
      </c>
      <c r="G52" s="43">
        <v>496.39699999999999</v>
      </c>
      <c r="H52" s="43"/>
      <c r="I52" s="43">
        <v>496.39699999999999</v>
      </c>
      <c r="J52" s="43" t="s">
        <v>136</v>
      </c>
      <c r="K52" s="43"/>
      <c r="L52" s="43"/>
      <c r="M52" s="44"/>
      <c r="N52" s="45"/>
      <c r="O52" s="45"/>
      <c r="P52" s="45">
        <v>1</v>
      </c>
      <c r="Q52" s="45">
        <f t="shared" ref="Q52:Q53" si="12">K52</f>
        <v>0</v>
      </c>
      <c r="R52" s="45">
        <f t="shared" ref="R52:R53" si="13">P52*Q52</f>
        <v>0</v>
      </c>
      <c r="S52" s="45"/>
      <c r="T52" s="45"/>
    </row>
    <row r="53" spans="1:20" s="5" customFormat="1">
      <c r="A53" s="43">
        <v>46</v>
      </c>
      <c r="B53" s="43">
        <v>46</v>
      </c>
      <c r="C53" s="43" t="s">
        <v>169</v>
      </c>
      <c r="D53" s="43" t="s">
        <v>132</v>
      </c>
      <c r="E53" s="43">
        <v>10</v>
      </c>
      <c r="F53" s="43">
        <v>1.08</v>
      </c>
      <c r="G53" s="43">
        <v>16845.175999999999</v>
      </c>
      <c r="H53" s="43"/>
      <c r="I53" s="43">
        <v>16845.175999999999</v>
      </c>
      <c r="J53" s="43" t="s">
        <v>118</v>
      </c>
      <c r="K53" s="43">
        <v>10.9</v>
      </c>
      <c r="L53" s="43">
        <v>8.8000000000000007</v>
      </c>
      <c r="M53" s="44"/>
      <c r="N53" s="45"/>
      <c r="O53" s="45"/>
      <c r="P53" s="45">
        <v>1</v>
      </c>
      <c r="Q53" s="45">
        <f t="shared" si="12"/>
        <v>10.9</v>
      </c>
      <c r="R53" s="45">
        <f t="shared" si="13"/>
        <v>10.9</v>
      </c>
      <c r="S53" s="45"/>
      <c r="T53" s="45"/>
    </row>
    <row r="54" spans="1:20">
      <c r="A54" s="3">
        <v>47</v>
      </c>
      <c r="B54" s="3">
        <v>47</v>
      </c>
      <c r="C54" s="3" t="s">
        <v>170</v>
      </c>
      <c r="D54" s="3" t="s">
        <v>132</v>
      </c>
      <c r="E54" s="3">
        <v>500</v>
      </c>
      <c r="F54" s="3">
        <v>1.08</v>
      </c>
      <c r="G54" s="3">
        <v>567424.125</v>
      </c>
      <c r="H54" s="3"/>
      <c r="I54" s="3">
        <v>567424.125</v>
      </c>
      <c r="J54" s="3" t="s">
        <v>118</v>
      </c>
      <c r="K54" s="3">
        <v>383</v>
      </c>
      <c r="L54" s="3">
        <v>-23.4</v>
      </c>
      <c r="M54" s="41"/>
      <c r="N54" s="4"/>
      <c r="O54" s="4"/>
      <c r="P54" s="4"/>
      <c r="Q54" s="4"/>
      <c r="R54" s="4"/>
      <c r="S54" s="4"/>
      <c r="T54" s="4"/>
    </row>
    <row r="55" spans="1:20" s="5" customFormat="1">
      <c r="A55" s="43">
        <v>48</v>
      </c>
      <c r="B55" s="43">
        <v>48</v>
      </c>
      <c r="C55" s="43" t="s">
        <v>171</v>
      </c>
      <c r="D55" s="43" t="s">
        <v>135</v>
      </c>
      <c r="E55" s="43"/>
      <c r="F55" s="43"/>
      <c r="G55" s="43"/>
      <c r="H55" s="43"/>
      <c r="I55" s="43"/>
      <c r="J55" s="43" t="s">
        <v>154</v>
      </c>
      <c r="K55" s="43"/>
      <c r="L55" s="43"/>
      <c r="M55" s="44">
        <v>18.7288</v>
      </c>
      <c r="N55" s="45">
        <v>0.99970000000000003</v>
      </c>
      <c r="O55" s="45">
        <f>M55/N55</f>
        <v>18.73442032609783</v>
      </c>
      <c r="P55" s="45">
        <v>1</v>
      </c>
      <c r="Q55" s="45">
        <f t="shared" ref="Q55:Q58" si="14">K55</f>
        <v>0</v>
      </c>
      <c r="R55" s="45">
        <f t="shared" ref="R55:R58" si="15">P55*Q55</f>
        <v>0</v>
      </c>
      <c r="S55" s="45">
        <f t="shared" ref="S55:S58" si="16">(R55*O55/1000)</f>
        <v>0</v>
      </c>
      <c r="T55" s="45"/>
    </row>
    <row r="56" spans="1:20" s="5" customFormat="1">
      <c r="A56" s="43">
        <v>49</v>
      </c>
      <c r="B56" s="43">
        <v>49</v>
      </c>
      <c r="C56" s="43" t="s">
        <v>172</v>
      </c>
      <c r="D56" s="43" t="s">
        <v>135</v>
      </c>
      <c r="E56" s="43"/>
      <c r="F56" s="43">
        <v>1.07</v>
      </c>
      <c r="G56" s="43">
        <v>3449.92</v>
      </c>
      <c r="H56" s="43"/>
      <c r="I56" s="43">
        <v>3449.92</v>
      </c>
      <c r="J56" s="43" t="s">
        <v>173</v>
      </c>
      <c r="K56" s="43">
        <v>1.8</v>
      </c>
      <c r="L56" s="43"/>
      <c r="M56" s="44">
        <v>2.7435999999999998</v>
      </c>
      <c r="N56" s="45">
        <v>0.99970000000000003</v>
      </c>
      <c r="O56" s="45">
        <f>M56/N56</f>
        <v>2.7444233269980991</v>
      </c>
      <c r="P56" s="45">
        <v>1</v>
      </c>
      <c r="Q56" s="45">
        <f t="shared" si="14"/>
        <v>1.8</v>
      </c>
      <c r="R56" s="45">
        <f t="shared" si="15"/>
        <v>1.8</v>
      </c>
      <c r="S56" s="45">
        <f t="shared" si="16"/>
        <v>4.9399619885965784E-3</v>
      </c>
      <c r="T56" s="45"/>
    </row>
    <row r="57" spans="1:20" s="5" customFormat="1">
      <c r="A57" s="43">
        <v>50</v>
      </c>
      <c r="B57" s="43">
        <v>50</v>
      </c>
      <c r="C57" s="43" t="s">
        <v>174</v>
      </c>
      <c r="D57" s="43" t="s">
        <v>135</v>
      </c>
      <c r="E57" s="43"/>
      <c r="F57" s="43">
        <v>1.07</v>
      </c>
      <c r="G57" s="43">
        <v>2608.8029999999999</v>
      </c>
      <c r="H57" s="43"/>
      <c r="I57" s="43">
        <v>2608.8029999999999</v>
      </c>
      <c r="J57" s="43" t="s">
        <v>173</v>
      </c>
      <c r="K57" s="43">
        <v>1.3</v>
      </c>
      <c r="L57" s="43"/>
      <c r="M57" s="44">
        <v>3.2770000000000001</v>
      </c>
      <c r="N57" s="45">
        <v>0.99970000000000003</v>
      </c>
      <c r="O57" s="45">
        <f>M57/N57</f>
        <v>3.2779833950185058</v>
      </c>
      <c r="P57" s="45">
        <v>1</v>
      </c>
      <c r="Q57" s="45">
        <f t="shared" si="14"/>
        <v>1.3</v>
      </c>
      <c r="R57" s="45">
        <f t="shared" si="15"/>
        <v>1.3</v>
      </c>
      <c r="S57" s="45">
        <f t="shared" si="16"/>
        <v>4.2613784135240576E-3</v>
      </c>
      <c r="T57" s="45"/>
    </row>
    <row r="58" spans="1:20" s="5" customFormat="1">
      <c r="A58" s="43">
        <v>51</v>
      </c>
      <c r="B58" s="43">
        <v>51</v>
      </c>
      <c r="C58" s="43" t="s">
        <v>175</v>
      </c>
      <c r="D58" s="43" t="s">
        <v>135</v>
      </c>
      <c r="E58" s="43"/>
      <c r="F58" s="43">
        <v>1.07</v>
      </c>
      <c r="G58" s="43">
        <v>2688.8409999999999</v>
      </c>
      <c r="H58" s="43"/>
      <c r="I58" s="43">
        <v>2688.8409999999999</v>
      </c>
      <c r="J58" s="43" t="s">
        <v>173</v>
      </c>
      <c r="K58" s="43">
        <v>1.3</v>
      </c>
      <c r="L58" s="43"/>
      <c r="M58" s="44">
        <v>2.8176000000000001</v>
      </c>
      <c r="N58" s="45">
        <v>0.99970000000000003</v>
      </c>
      <c r="O58" s="45">
        <f>M58/N58</f>
        <v>2.818445533660098</v>
      </c>
      <c r="P58" s="45">
        <v>1</v>
      </c>
      <c r="Q58" s="45">
        <f t="shared" si="14"/>
        <v>1.3</v>
      </c>
      <c r="R58" s="45">
        <f t="shared" si="15"/>
        <v>1.3</v>
      </c>
      <c r="S58" s="45">
        <f t="shared" si="16"/>
        <v>3.6639791937581275E-3</v>
      </c>
      <c r="T58" s="45"/>
    </row>
    <row r="59" spans="1:20">
      <c r="A59" s="3">
        <v>52</v>
      </c>
      <c r="B59" s="3">
        <v>52</v>
      </c>
      <c r="C59" s="3" t="s">
        <v>176</v>
      </c>
      <c r="D59" s="3" t="s">
        <v>135</v>
      </c>
      <c r="E59" s="3"/>
      <c r="F59" s="3">
        <v>1.07</v>
      </c>
      <c r="G59" s="3">
        <v>2483715.25</v>
      </c>
      <c r="H59" s="3"/>
      <c r="I59" s="3">
        <v>2483715.25</v>
      </c>
      <c r="J59" s="3" t="s">
        <v>118</v>
      </c>
      <c r="K59" s="3">
        <v>1678.1</v>
      </c>
      <c r="L59" s="3"/>
      <c r="M59" s="41"/>
      <c r="N59" s="4"/>
      <c r="O59" s="4"/>
      <c r="P59" s="4"/>
      <c r="Q59" s="4"/>
      <c r="R59" s="4"/>
      <c r="S59" s="4"/>
      <c r="T59" s="4" t="s">
        <v>177</v>
      </c>
    </row>
    <row r="60" spans="1:20">
      <c r="A60" s="3">
        <v>53</v>
      </c>
      <c r="B60" s="3">
        <v>53</v>
      </c>
      <c r="C60" s="3" t="s">
        <v>178</v>
      </c>
      <c r="D60" s="3" t="s">
        <v>135</v>
      </c>
      <c r="E60" s="3"/>
      <c r="F60" s="3">
        <v>1.07</v>
      </c>
      <c r="G60" s="3">
        <v>1440760</v>
      </c>
      <c r="H60" s="3"/>
      <c r="I60" s="3">
        <v>1440760</v>
      </c>
      <c r="J60" s="3" t="s">
        <v>118</v>
      </c>
      <c r="K60" s="3">
        <v>973.2</v>
      </c>
      <c r="L60" s="3"/>
      <c r="M60" s="41"/>
      <c r="N60" s="4"/>
      <c r="O60" s="4"/>
      <c r="P60" s="4"/>
      <c r="Q60" s="4"/>
      <c r="R60" s="4"/>
      <c r="S60" s="4"/>
      <c r="T60" s="4" t="s">
        <v>177</v>
      </c>
    </row>
    <row r="61" spans="1:20">
      <c r="A61" s="3">
        <v>54</v>
      </c>
      <c r="B61" s="3">
        <v>54</v>
      </c>
      <c r="C61" s="3" t="s">
        <v>179</v>
      </c>
      <c r="D61" s="3" t="s">
        <v>135</v>
      </c>
      <c r="E61" s="3"/>
      <c r="F61" s="3">
        <v>1.07</v>
      </c>
      <c r="G61" s="3">
        <v>1206170</v>
      </c>
      <c r="H61" s="3"/>
      <c r="I61" s="3">
        <v>1206170</v>
      </c>
      <c r="J61" s="3" t="s">
        <v>118</v>
      </c>
      <c r="K61" s="3">
        <v>814.7</v>
      </c>
      <c r="L61" s="3"/>
      <c r="M61" s="41"/>
      <c r="N61" s="4"/>
      <c r="O61" s="4"/>
      <c r="P61" s="4"/>
      <c r="Q61" s="4"/>
      <c r="R61" s="4"/>
      <c r="S61" s="4"/>
      <c r="T61" s="4" t="s">
        <v>177</v>
      </c>
    </row>
    <row r="62" spans="1:20">
      <c r="A62" s="3">
        <v>55</v>
      </c>
      <c r="B62" s="3">
        <v>55</v>
      </c>
      <c r="C62" s="3" t="s">
        <v>180</v>
      </c>
      <c r="D62" s="3" t="s">
        <v>135</v>
      </c>
      <c r="E62" s="3"/>
      <c r="F62" s="3">
        <v>1.07</v>
      </c>
      <c r="G62" s="3">
        <v>318474.5</v>
      </c>
      <c r="H62" s="3"/>
      <c r="I62" s="3">
        <v>318474.5</v>
      </c>
      <c r="J62" s="3" t="s">
        <v>118</v>
      </c>
      <c r="K62" s="3">
        <v>214.7</v>
      </c>
      <c r="L62" s="3"/>
      <c r="M62" s="41"/>
      <c r="N62" s="4"/>
      <c r="O62" s="4"/>
      <c r="P62" s="4"/>
      <c r="Q62" s="4"/>
      <c r="R62" s="4"/>
      <c r="S62" s="4"/>
      <c r="T62" s="4"/>
    </row>
    <row r="63" spans="1:20">
      <c r="A63" s="3">
        <v>56</v>
      </c>
      <c r="B63" s="3">
        <v>56</v>
      </c>
      <c r="C63" s="3" t="s">
        <v>181</v>
      </c>
      <c r="D63" s="3" t="s">
        <v>135</v>
      </c>
      <c r="E63" s="3"/>
      <c r="F63" s="3">
        <v>1.07</v>
      </c>
      <c r="G63" s="3">
        <v>349002.43800000002</v>
      </c>
      <c r="H63" s="3"/>
      <c r="I63" s="3">
        <v>349002.43800000002</v>
      </c>
      <c r="J63" s="3" t="s">
        <v>118</v>
      </c>
      <c r="K63" s="3">
        <v>235.4</v>
      </c>
      <c r="L63" s="3"/>
      <c r="M63" s="41"/>
      <c r="N63" s="4"/>
      <c r="O63" s="4"/>
      <c r="P63" s="4"/>
      <c r="Q63" s="4"/>
      <c r="R63" s="4"/>
      <c r="S63" s="4"/>
      <c r="T63" s="4"/>
    </row>
    <row r="64" spans="1:20">
      <c r="A64" s="3">
        <v>57</v>
      </c>
      <c r="B64" s="3">
        <v>57</v>
      </c>
      <c r="C64" s="3" t="s">
        <v>182</v>
      </c>
      <c r="D64" s="3" t="s">
        <v>135</v>
      </c>
      <c r="E64" s="3"/>
      <c r="F64" s="3">
        <v>1.07</v>
      </c>
      <c r="G64" s="3">
        <v>344903.03100000002</v>
      </c>
      <c r="H64" s="3"/>
      <c r="I64" s="3">
        <v>344903.03100000002</v>
      </c>
      <c r="J64" s="3" t="s">
        <v>118</v>
      </c>
      <c r="K64" s="3">
        <v>232.6</v>
      </c>
      <c r="L64" s="3"/>
      <c r="M64" s="41"/>
      <c r="N64" s="4"/>
      <c r="O64" s="4"/>
      <c r="P64" s="4"/>
      <c r="Q64" s="4"/>
      <c r="R64" s="4"/>
      <c r="S64" s="4"/>
      <c r="T64" s="4"/>
    </row>
    <row r="65" spans="1:20" s="5" customFormat="1">
      <c r="A65" s="43">
        <v>58</v>
      </c>
      <c r="B65" s="43">
        <v>58</v>
      </c>
      <c r="C65" s="43" t="s">
        <v>183</v>
      </c>
      <c r="D65" s="43" t="s">
        <v>135</v>
      </c>
      <c r="E65" s="43"/>
      <c r="F65" s="43">
        <v>1.07</v>
      </c>
      <c r="G65" s="43">
        <v>58096.73</v>
      </c>
      <c r="H65" s="43"/>
      <c r="I65" s="43">
        <v>58096.73</v>
      </c>
      <c r="J65" s="43" t="s">
        <v>118</v>
      </c>
      <c r="K65" s="43">
        <v>38.799999999999997</v>
      </c>
      <c r="L65" s="43"/>
      <c r="M65" s="44">
        <v>4.1185</v>
      </c>
      <c r="N65" s="45">
        <v>0.99970000000000003</v>
      </c>
      <c r="O65" s="45">
        <f>M65/N65</f>
        <v>4.1197359207762325</v>
      </c>
      <c r="P65" s="45">
        <v>1</v>
      </c>
      <c r="Q65" s="45">
        <f t="shared" ref="Q65:Q68" si="17">K65</f>
        <v>38.799999999999997</v>
      </c>
      <c r="R65" s="45">
        <f t="shared" ref="R65:R68" si="18">P65*Q65</f>
        <v>38.799999999999997</v>
      </c>
      <c r="S65" s="45">
        <f t="shared" ref="S65:S68" si="19">(R65*O65/1000)</f>
        <v>0.15984575372611781</v>
      </c>
      <c r="T65" s="45"/>
    </row>
    <row r="66" spans="1:20" s="5" customFormat="1" ht="15.75" customHeight="1">
      <c r="A66" s="43">
        <v>59</v>
      </c>
      <c r="B66" s="43">
        <v>59</v>
      </c>
      <c r="C66" s="43" t="s">
        <v>184</v>
      </c>
      <c r="D66" s="43" t="s">
        <v>135</v>
      </c>
      <c r="E66" s="43"/>
      <c r="F66" s="43">
        <v>1.07</v>
      </c>
      <c r="G66" s="43">
        <v>58095.741999999998</v>
      </c>
      <c r="H66" s="43"/>
      <c r="I66" s="43">
        <v>58095.741999999998</v>
      </c>
      <c r="J66" s="43" t="s">
        <v>118</v>
      </c>
      <c r="K66" s="43">
        <v>38.799999999999997</v>
      </c>
      <c r="L66" s="43"/>
      <c r="M66" s="44">
        <v>4.7084000000000001</v>
      </c>
      <c r="N66" s="45">
        <v>0.99970000000000003</v>
      </c>
      <c r="O66" s="45">
        <f>M66/N66</f>
        <v>4.7098129438831648</v>
      </c>
      <c r="P66" s="45">
        <v>1</v>
      </c>
      <c r="Q66" s="45">
        <f t="shared" si="17"/>
        <v>38.799999999999997</v>
      </c>
      <c r="R66" s="45">
        <f t="shared" si="18"/>
        <v>38.799999999999997</v>
      </c>
      <c r="S66" s="45">
        <f t="shared" si="19"/>
        <v>0.18274074222266679</v>
      </c>
      <c r="T66" s="45"/>
    </row>
    <row r="67" spans="1:20" s="5" customFormat="1">
      <c r="A67" s="43">
        <v>60</v>
      </c>
      <c r="B67" s="43">
        <v>60</v>
      </c>
      <c r="C67" s="43" t="s">
        <v>185</v>
      </c>
      <c r="D67" s="43" t="s">
        <v>135</v>
      </c>
      <c r="E67" s="43"/>
      <c r="F67" s="43">
        <v>1.07</v>
      </c>
      <c r="G67" s="43">
        <v>57263.949000000001</v>
      </c>
      <c r="H67" s="43"/>
      <c r="I67" s="43">
        <v>57263.949000000001</v>
      </c>
      <c r="J67" s="43" t="s">
        <v>118</v>
      </c>
      <c r="K67" s="43">
        <v>38.200000000000003</v>
      </c>
      <c r="L67" s="43"/>
      <c r="M67" s="44">
        <v>4.4195000000000002</v>
      </c>
      <c r="N67" s="45">
        <v>0.99970000000000003</v>
      </c>
      <c r="O67" s="45">
        <f>M67/N67</f>
        <v>4.4208262478743627</v>
      </c>
      <c r="P67" s="45">
        <v>1</v>
      </c>
      <c r="Q67" s="45">
        <f t="shared" si="17"/>
        <v>38.200000000000003</v>
      </c>
      <c r="R67" s="45">
        <f t="shared" si="18"/>
        <v>38.200000000000003</v>
      </c>
      <c r="S67" s="45">
        <f t="shared" si="19"/>
        <v>0.16887556266880069</v>
      </c>
      <c r="T67" s="45"/>
    </row>
    <row r="68" spans="1:20" s="5" customFormat="1">
      <c r="A68" s="43">
        <v>61</v>
      </c>
      <c r="B68" s="43">
        <v>61</v>
      </c>
      <c r="C68" s="43" t="s">
        <v>186</v>
      </c>
      <c r="D68" s="43" t="s">
        <v>135</v>
      </c>
      <c r="E68" s="43"/>
      <c r="F68" s="43">
        <v>1.07</v>
      </c>
      <c r="G68" s="43">
        <v>154723.59400000001</v>
      </c>
      <c r="H68" s="43"/>
      <c r="I68" s="43">
        <v>154723.59400000001</v>
      </c>
      <c r="J68" s="43" t="s">
        <v>118</v>
      </c>
      <c r="K68" s="43">
        <v>104.1</v>
      </c>
      <c r="L68" s="43"/>
      <c r="M68" s="44">
        <v>8.0020000000000007</v>
      </c>
      <c r="N68" s="45">
        <v>0.99970000000000003</v>
      </c>
      <c r="O68" s="45">
        <f>M68/N68</f>
        <v>8.00440132039612</v>
      </c>
      <c r="P68" s="45">
        <v>1</v>
      </c>
      <c r="Q68" s="45">
        <f t="shared" si="17"/>
        <v>104.1</v>
      </c>
      <c r="R68" s="45">
        <f t="shared" si="18"/>
        <v>104.1</v>
      </c>
      <c r="S68" s="45">
        <f t="shared" si="19"/>
        <v>0.83325817745323605</v>
      </c>
      <c r="T68" s="45"/>
    </row>
    <row r="69" spans="1:20">
      <c r="A69" s="3">
        <v>62</v>
      </c>
      <c r="B69" s="3">
        <v>62</v>
      </c>
      <c r="C69" s="3" t="s">
        <v>187</v>
      </c>
      <c r="D69" s="3" t="s">
        <v>135</v>
      </c>
      <c r="E69" s="3"/>
      <c r="F69" s="3">
        <v>1.07</v>
      </c>
      <c r="G69" s="3">
        <v>301491.31300000002</v>
      </c>
      <c r="H69" s="3"/>
      <c r="I69" s="3">
        <v>301491.31300000002</v>
      </c>
      <c r="J69" s="3" t="s">
        <v>118</v>
      </c>
      <c r="K69" s="3">
        <v>203.3</v>
      </c>
      <c r="L69" s="3"/>
      <c r="M69" s="41"/>
      <c r="N69" s="4"/>
      <c r="O69" s="4"/>
      <c r="P69" s="4"/>
      <c r="Q69" s="4"/>
      <c r="R69" s="4"/>
      <c r="S69" s="4"/>
      <c r="T69" s="4"/>
    </row>
    <row r="70" spans="1:20">
      <c r="A70" s="3">
        <v>63</v>
      </c>
      <c r="B70" s="3">
        <v>63</v>
      </c>
      <c r="C70" s="3" t="s">
        <v>188</v>
      </c>
      <c r="D70" s="3" t="s">
        <v>135</v>
      </c>
      <c r="E70" s="3"/>
      <c r="F70" s="3">
        <v>1.07</v>
      </c>
      <c r="G70" s="3">
        <v>508098.75</v>
      </c>
      <c r="H70" s="3"/>
      <c r="I70" s="3">
        <v>508098.75</v>
      </c>
      <c r="J70" s="3" t="s">
        <v>118</v>
      </c>
      <c r="K70" s="3">
        <v>342.9</v>
      </c>
      <c r="L70" s="3"/>
      <c r="M70" s="41"/>
      <c r="N70" s="4"/>
      <c r="O70" s="4"/>
      <c r="P70" s="4"/>
      <c r="Q70" s="4"/>
      <c r="R70" s="4"/>
      <c r="S70" s="4"/>
      <c r="T70" s="4"/>
    </row>
    <row r="71" spans="1:20" s="5" customFormat="1">
      <c r="A71" s="43">
        <v>64</v>
      </c>
      <c r="B71" s="43">
        <v>64</v>
      </c>
      <c r="C71" s="43" t="s">
        <v>189</v>
      </c>
      <c r="D71" s="43" t="s">
        <v>135</v>
      </c>
      <c r="E71" s="43"/>
      <c r="F71" s="43"/>
      <c r="G71" s="43"/>
      <c r="H71" s="43"/>
      <c r="I71" s="43"/>
      <c r="J71" s="43" t="s">
        <v>154</v>
      </c>
      <c r="K71" s="43"/>
      <c r="L71" s="43"/>
      <c r="M71" s="44">
        <v>19.715900000000001</v>
      </c>
      <c r="N71" s="45">
        <v>0.99970000000000003</v>
      </c>
      <c r="O71" s="45">
        <f t="shared" ref="O71:O76" si="20">M71/N71</f>
        <v>19.721816544963488</v>
      </c>
      <c r="P71" s="45">
        <v>1</v>
      </c>
      <c r="Q71" s="45">
        <f t="shared" ref="Q71:Q76" si="21">K71</f>
        <v>0</v>
      </c>
      <c r="R71" s="45">
        <f t="shared" ref="R71:R76" si="22">P71*Q71</f>
        <v>0</v>
      </c>
      <c r="S71" s="45">
        <f t="shared" ref="S71:S76" si="23">(R71*O71/1000)</f>
        <v>0</v>
      </c>
      <c r="T71" s="45"/>
    </row>
    <row r="72" spans="1:20" s="5" customFormat="1">
      <c r="A72" s="43">
        <v>65</v>
      </c>
      <c r="B72" s="43">
        <v>65</v>
      </c>
      <c r="C72" s="43" t="s">
        <v>190</v>
      </c>
      <c r="D72" s="43" t="s">
        <v>135</v>
      </c>
      <c r="E72" s="43"/>
      <c r="F72" s="43">
        <v>1.07</v>
      </c>
      <c r="G72" s="43">
        <v>76013.601999999999</v>
      </c>
      <c r="H72" s="43"/>
      <c r="I72" s="43">
        <v>76013.601999999999</v>
      </c>
      <c r="J72" s="43" t="s">
        <v>118</v>
      </c>
      <c r="K72" s="43">
        <v>50.9</v>
      </c>
      <c r="L72" s="43"/>
      <c r="M72" s="44">
        <v>5.1889000000000003</v>
      </c>
      <c r="N72" s="45">
        <v>0.99970000000000003</v>
      </c>
      <c r="O72" s="45">
        <f t="shared" si="20"/>
        <v>5.1904571371411423</v>
      </c>
      <c r="P72" s="45">
        <v>1</v>
      </c>
      <c r="Q72" s="45">
        <f t="shared" si="21"/>
        <v>50.9</v>
      </c>
      <c r="R72" s="45">
        <f t="shared" si="22"/>
        <v>50.9</v>
      </c>
      <c r="S72" s="45">
        <f t="shared" si="23"/>
        <v>0.26419426828048415</v>
      </c>
      <c r="T72" s="45"/>
    </row>
    <row r="73" spans="1:20" s="5" customFormat="1">
      <c r="A73" s="43">
        <v>66</v>
      </c>
      <c r="B73" s="43">
        <v>66</v>
      </c>
      <c r="C73" s="43" t="s">
        <v>191</v>
      </c>
      <c r="D73" s="43" t="s">
        <v>135</v>
      </c>
      <c r="E73" s="43"/>
      <c r="F73" s="43">
        <v>1.07</v>
      </c>
      <c r="G73" s="43">
        <v>50462.77</v>
      </c>
      <c r="H73" s="43"/>
      <c r="I73" s="43">
        <v>50462.77</v>
      </c>
      <c r="J73" s="43" t="s">
        <v>118</v>
      </c>
      <c r="K73" s="43">
        <v>33.6</v>
      </c>
      <c r="L73" s="43"/>
      <c r="M73" s="44">
        <v>5.7865000000000002</v>
      </c>
      <c r="N73" s="45">
        <v>0.99970000000000003</v>
      </c>
      <c r="O73" s="45">
        <f t="shared" si="20"/>
        <v>5.7882364709412828</v>
      </c>
      <c r="P73" s="45">
        <v>1</v>
      </c>
      <c r="Q73" s="45">
        <f t="shared" si="21"/>
        <v>33.6</v>
      </c>
      <c r="R73" s="45">
        <f t="shared" si="22"/>
        <v>33.6</v>
      </c>
      <c r="S73" s="45">
        <f t="shared" si="23"/>
        <v>0.19448474542362712</v>
      </c>
      <c r="T73" s="45"/>
    </row>
    <row r="74" spans="1:20" s="5" customFormat="1">
      <c r="A74" s="43">
        <v>67</v>
      </c>
      <c r="B74" s="43">
        <v>67</v>
      </c>
      <c r="C74" s="43" t="s">
        <v>192</v>
      </c>
      <c r="D74" s="43" t="s">
        <v>135</v>
      </c>
      <c r="E74" s="43"/>
      <c r="F74" s="43">
        <v>1.07</v>
      </c>
      <c r="G74" s="43">
        <v>34467.305</v>
      </c>
      <c r="H74" s="43"/>
      <c r="I74" s="43">
        <v>34467.305</v>
      </c>
      <c r="J74" s="43" t="s">
        <v>118</v>
      </c>
      <c r="K74" s="43">
        <v>22.8</v>
      </c>
      <c r="L74" s="43"/>
      <c r="M74" s="44">
        <v>5.8567</v>
      </c>
      <c r="N74" s="45">
        <v>0.99970000000000003</v>
      </c>
      <c r="O74" s="45">
        <f t="shared" si="20"/>
        <v>5.8584575372611782</v>
      </c>
      <c r="P74" s="45">
        <v>1</v>
      </c>
      <c r="Q74" s="45">
        <f t="shared" si="21"/>
        <v>22.8</v>
      </c>
      <c r="R74" s="45">
        <f t="shared" si="22"/>
        <v>22.8</v>
      </c>
      <c r="S74" s="45">
        <f t="shared" si="23"/>
        <v>0.13357283184955485</v>
      </c>
      <c r="T74" s="45"/>
    </row>
    <row r="75" spans="1:20" s="5" customFormat="1">
      <c r="A75" s="43">
        <v>68</v>
      </c>
      <c r="B75" s="43">
        <v>68</v>
      </c>
      <c r="C75" s="43" t="s">
        <v>193</v>
      </c>
      <c r="D75" s="43" t="s">
        <v>135</v>
      </c>
      <c r="E75" s="43"/>
      <c r="F75" s="43">
        <v>1.07</v>
      </c>
      <c r="G75" s="43">
        <v>192928.766</v>
      </c>
      <c r="H75" s="43"/>
      <c r="I75" s="43">
        <v>192928.766</v>
      </c>
      <c r="J75" s="43" t="s">
        <v>118</v>
      </c>
      <c r="K75" s="43">
        <v>129.9</v>
      </c>
      <c r="L75" s="43"/>
      <c r="M75" s="44">
        <v>9.3018999999999998</v>
      </c>
      <c r="N75" s="45">
        <v>0.99970000000000003</v>
      </c>
      <c r="O75" s="45">
        <f t="shared" si="20"/>
        <v>9.3046914074222258</v>
      </c>
      <c r="P75" s="45">
        <v>1</v>
      </c>
      <c r="Q75" s="45">
        <f t="shared" si="21"/>
        <v>129.9</v>
      </c>
      <c r="R75" s="45">
        <f t="shared" si="22"/>
        <v>129.9</v>
      </c>
      <c r="S75" s="45">
        <f t="shared" si="23"/>
        <v>1.208679413824147</v>
      </c>
      <c r="T75" s="45"/>
    </row>
    <row r="76" spans="1:20" s="5" customFormat="1">
      <c r="A76" s="43">
        <v>69</v>
      </c>
      <c r="B76" s="43">
        <v>69</v>
      </c>
      <c r="C76" s="43" t="s">
        <v>194</v>
      </c>
      <c r="D76" s="43" t="s">
        <v>135</v>
      </c>
      <c r="E76" s="43"/>
      <c r="F76" s="43">
        <v>1.07</v>
      </c>
      <c r="G76" s="43">
        <v>151158.141</v>
      </c>
      <c r="H76" s="43"/>
      <c r="I76" s="43">
        <v>151158.141</v>
      </c>
      <c r="J76" s="43" t="s">
        <v>118</v>
      </c>
      <c r="K76" s="43">
        <v>101.7</v>
      </c>
      <c r="L76" s="43"/>
      <c r="M76" s="44">
        <v>8.9555000000000007</v>
      </c>
      <c r="N76" s="45">
        <v>0.99970000000000003</v>
      </c>
      <c r="O76" s="45">
        <f t="shared" si="20"/>
        <v>8.9581874562368711</v>
      </c>
      <c r="P76" s="45">
        <v>1</v>
      </c>
      <c r="Q76" s="45">
        <f t="shared" si="21"/>
        <v>101.7</v>
      </c>
      <c r="R76" s="45">
        <f t="shared" si="22"/>
        <v>101.7</v>
      </c>
      <c r="S76" s="45">
        <f t="shared" si="23"/>
        <v>0.91104766429928985</v>
      </c>
      <c r="T76" s="45"/>
    </row>
    <row r="77" spans="1:20">
      <c r="A77" s="3">
        <v>70</v>
      </c>
      <c r="B77" s="3">
        <v>70</v>
      </c>
      <c r="C77" s="3" t="s">
        <v>195</v>
      </c>
      <c r="D77" s="3" t="s">
        <v>135</v>
      </c>
      <c r="E77" s="3"/>
      <c r="F77" s="3">
        <v>1.07</v>
      </c>
      <c r="G77" s="3">
        <v>584099.68799999997</v>
      </c>
      <c r="H77" s="3"/>
      <c r="I77" s="3">
        <v>584099.68799999997</v>
      </c>
      <c r="J77" s="3" t="s">
        <v>118</v>
      </c>
      <c r="K77" s="3">
        <v>394.2</v>
      </c>
      <c r="L77" s="3"/>
      <c r="M77" s="41"/>
      <c r="N77" s="4"/>
      <c r="O77" s="4"/>
      <c r="P77" s="4"/>
      <c r="Q77" s="4"/>
      <c r="R77" s="4"/>
      <c r="S77" s="4"/>
      <c r="T77" s="4"/>
    </row>
    <row r="78" spans="1:20" s="5" customFormat="1">
      <c r="A78" s="43">
        <v>71</v>
      </c>
      <c r="B78" s="43">
        <v>71</v>
      </c>
      <c r="C78" s="43" t="s">
        <v>196</v>
      </c>
      <c r="D78" s="43" t="s">
        <v>135</v>
      </c>
      <c r="E78" s="43"/>
      <c r="F78" s="43">
        <v>1.07</v>
      </c>
      <c r="G78" s="43">
        <v>4851.3990000000003</v>
      </c>
      <c r="H78" s="43"/>
      <c r="I78" s="43">
        <v>4851.3990000000003</v>
      </c>
      <c r="J78" s="43" t="s">
        <v>173</v>
      </c>
      <c r="K78" s="43">
        <v>2.8</v>
      </c>
      <c r="L78" s="43"/>
      <c r="M78" s="44">
        <v>7.7881999999999998</v>
      </c>
      <c r="N78" s="45">
        <v>0.99970000000000003</v>
      </c>
      <c r="O78" s="45">
        <f>M78/N78</f>
        <v>7.790537161148344</v>
      </c>
      <c r="P78" s="45">
        <v>1</v>
      </c>
      <c r="Q78" s="45">
        <f t="shared" ref="Q78:Q80" si="24">K78</f>
        <v>2.8</v>
      </c>
      <c r="R78" s="45">
        <f t="shared" ref="R78:R80" si="25">P78*Q78</f>
        <v>2.8</v>
      </c>
      <c r="S78" s="45">
        <f t="shared" ref="S78:S80" si="26">(R78*O78/1000)</f>
        <v>2.1813504051215359E-2</v>
      </c>
      <c r="T78" s="45"/>
    </row>
    <row r="79" spans="1:20" s="5" customFormat="1">
      <c r="A79" s="43">
        <v>72</v>
      </c>
      <c r="B79" s="43">
        <v>72</v>
      </c>
      <c r="C79" s="43" t="s">
        <v>197</v>
      </c>
      <c r="D79" s="43" t="s">
        <v>135</v>
      </c>
      <c r="E79" s="43"/>
      <c r="F79" s="43">
        <v>1.07</v>
      </c>
      <c r="G79" s="43">
        <v>13030.457</v>
      </c>
      <c r="H79" s="43"/>
      <c r="I79" s="43">
        <v>13030.457</v>
      </c>
      <c r="J79" s="43" t="s">
        <v>118</v>
      </c>
      <c r="K79" s="43">
        <v>8.3000000000000007</v>
      </c>
      <c r="L79" s="43"/>
      <c r="M79" s="44">
        <v>7.7474999999999996</v>
      </c>
      <c r="N79" s="45">
        <v>0.99970000000000003</v>
      </c>
      <c r="O79" s="45">
        <f>M79/N79</f>
        <v>7.7498249474842442</v>
      </c>
      <c r="P79" s="45">
        <v>1</v>
      </c>
      <c r="Q79" s="45">
        <f t="shared" si="24"/>
        <v>8.3000000000000007</v>
      </c>
      <c r="R79" s="45">
        <f t="shared" si="25"/>
        <v>8.3000000000000007</v>
      </c>
      <c r="S79" s="45">
        <f t="shared" si="26"/>
        <v>6.4323547064119233E-2</v>
      </c>
      <c r="T79" s="45"/>
    </row>
    <row r="80" spans="1:20" s="5" customFormat="1">
      <c r="A80" s="43">
        <v>73</v>
      </c>
      <c r="B80" s="43">
        <v>73</v>
      </c>
      <c r="C80" s="43" t="s">
        <v>198</v>
      </c>
      <c r="D80" s="43" t="s">
        <v>135</v>
      </c>
      <c r="E80" s="43"/>
      <c r="F80" s="43">
        <v>1.07</v>
      </c>
      <c r="G80" s="43">
        <v>25102.956999999999</v>
      </c>
      <c r="H80" s="43"/>
      <c r="I80" s="43">
        <v>25102.956999999999</v>
      </c>
      <c r="J80" s="43" t="s">
        <v>118</v>
      </c>
      <c r="K80" s="43">
        <v>16.5</v>
      </c>
      <c r="L80" s="43"/>
      <c r="M80" s="44">
        <v>7.7958999999999996</v>
      </c>
      <c r="N80" s="45">
        <v>0.99970000000000003</v>
      </c>
      <c r="O80" s="45">
        <f>M80/N80</f>
        <v>7.7982394718415522</v>
      </c>
      <c r="P80" s="45">
        <v>1</v>
      </c>
      <c r="Q80" s="45">
        <f t="shared" si="24"/>
        <v>16.5</v>
      </c>
      <c r="R80" s="45">
        <f t="shared" si="25"/>
        <v>16.5</v>
      </c>
      <c r="S80" s="45">
        <f t="shared" si="26"/>
        <v>0.12867095128538561</v>
      </c>
      <c r="T80" s="45"/>
    </row>
    <row r="81" spans="1:20">
      <c r="A81" s="3">
        <v>74</v>
      </c>
      <c r="B81" s="3">
        <v>74</v>
      </c>
      <c r="C81" s="3" t="s">
        <v>199</v>
      </c>
      <c r="D81" s="3" t="s">
        <v>135</v>
      </c>
      <c r="E81" s="3"/>
      <c r="F81" s="3">
        <v>1.07</v>
      </c>
      <c r="G81" s="3">
        <v>888814.31299999997</v>
      </c>
      <c r="H81" s="3"/>
      <c r="I81" s="3">
        <v>888814.31299999997</v>
      </c>
      <c r="J81" s="3" t="s">
        <v>118</v>
      </c>
      <c r="K81" s="3">
        <v>600.20000000000005</v>
      </c>
      <c r="L81" s="3"/>
      <c r="M81" s="41"/>
      <c r="N81" s="4"/>
      <c r="O81" s="4"/>
      <c r="P81" s="4"/>
      <c r="Q81" s="4"/>
      <c r="R81" s="4"/>
      <c r="S81" s="4"/>
      <c r="T81" s="4" t="s">
        <v>200</v>
      </c>
    </row>
    <row r="82" spans="1:20">
      <c r="A82" s="3">
        <v>75</v>
      </c>
      <c r="B82" s="3">
        <v>75</v>
      </c>
      <c r="C82" s="3" t="s">
        <v>201</v>
      </c>
      <c r="D82" s="3" t="s">
        <v>135</v>
      </c>
      <c r="E82" s="3"/>
      <c r="F82" s="3">
        <v>1.07</v>
      </c>
      <c r="G82" s="3">
        <v>970176.625</v>
      </c>
      <c r="H82" s="3"/>
      <c r="I82" s="3">
        <v>970176.625</v>
      </c>
      <c r="J82" s="3" t="s">
        <v>118</v>
      </c>
      <c r="K82" s="3">
        <v>655.20000000000005</v>
      </c>
      <c r="L82" s="3"/>
      <c r="M82" s="41"/>
      <c r="N82" s="4"/>
      <c r="O82" s="4"/>
      <c r="P82" s="4"/>
      <c r="Q82" s="4"/>
      <c r="R82" s="4"/>
      <c r="S82" s="4"/>
      <c r="T82" s="4" t="s">
        <v>200</v>
      </c>
    </row>
    <row r="83" spans="1:20">
      <c r="A83" s="3">
        <v>76</v>
      </c>
      <c r="B83" s="3">
        <v>76</v>
      </c>
      <c r="C83" s="3" t="s">
        <v>202</v>
      </c>
      <c r="D83" s="3" t="s">
        <v>135</v>
      </c>
      <c r="E83" s="3"/>
      <c r="F83" s="3">
        <v>1.07</v>
      </c>
      <c r="G83" s="3">
        <v>786644.18799999997</v>
      </c>
      <c r="H83" s="3"/>
      <c r="I83" s="3">
        <v>786644.18799999997</v>
      </c>
      <c r="J83" s="3" t="s">
        <v>118</v>
      </c>
      <c r="K83" s="3">
        <v>531.1</v>
      </c>
      <c r="L83" s="3"/>
      <c r="M83" s="41"/>
      <c r="N83" s="4"/>
      <c r="O83" s="4"/>
      <c r="P83" s="4"/>
      <c r="Q83" s="4"/>
      <c r="R83" s="4"/>
      <c r="S83" s="4"/>
      <c r="T83" s="4" t="s">
        <v>200</v>
      </c>
    </row>
    <row r="84" spans="1:20" s="5" customFormat="1">
      <c r="A84" s="43">
        <v>77</v>
      </c>
      <c r="B84" s="43">
        <v>77</v>
      </c>
      <c r="C84" s="43" t="s">
        <v>203</v>
      </c>
      <c r="D84" s="43" t="s">
        <v>114</v>
      </c>
      <c r="E84" s="43"/>
      <c r="F84" s="43">
        <v>1.07</v>
      </c>
      <c r="G84" s="43">
        <v>424.702</v>
      </c>
      <c r="H84" s="43"/>
      <c r="I84" s="43">
        <v>424.702</v>
      </c>
      <c r="J84" s="43" t="s">
        <v>136</v>
      </c>
      <c r="K84" s="43"/>
      <c r="L84" s="43"/>
      <c r="M84" s="44"/>
      <c r="N84" s="45"/>
      <c r="O84" s="45"/>
      <c r="P84" s="45">
        <v>1</v>
      </c>
      <c r="Q84" s="45">
        <f t="shared" ref="Q84:Q85" si="27">K84</f>
        <v>0</v>
      </c>
      <c r="R84" s="45">
        <f t="shared" ref="R84:R111" si="28">P84*Q84</f>
        <v>0</v>
      </c>
      <c r="S84" s="45"/>
      <c r="T84" s="45"/>
    </row>
    <row r="85" spans="1:20" s="5" customFormat="1">
      <c r="A85" s="43">
        <v>78</v>
      </c>
      <c r="B85" s="43">
        <v>78</v>
      </c>
      <c r="C85" s="43" t="s">
        <v>204</v>
      </c>
      <c r="D85" s="43" t="s">
        <v>132</v>
      </c>
      <c r="E85" s="43">
        <v>10</v>
      </c>
      <c r="F85" s="43">
        <v>1.07</v>
      </c>
      <c r="G85" s="43">
        <v>15665.778</v>
      </c>
      <c r="H85" s="43"/>
      <c r="I85" s="43">
        <v>15665.778</v>
      </c>
      <c r="J85" s="43" t="s">
        <v>118</v>
      </c>
      <c r="K85" s="43">
        <v>10.1</v>
      </c>
      <c r="L85" s="43">
        <v>0.8</v>
      </c>
      <c r="M85" s="44"/>
      <c r="N85" s="45"/>
      <c r="O85" s="45"/>
      <c r="P85" s="45">
        <v>1</v>
      </c>
      <c r="Q85" s="45">
        <f t="shared" si="27"/>
        <v>10.1</v>
      </c>
      <c r="R85" s="45">
        <f t="shared" si="28"/>
        <v>10.1</v>
      </c>
      <c r="S85" s="45"/>
      <c r="T85" s="45"/>
    </row>
    <row r="86" spans="1:20">
      <c r="A86" s="3">
        <v>79</v>
      </c>
      <c r="B86" s="3">
        <v>79</v>
      </c>
      <c r="C86" s="3" t="s">
        <v>205</v>
      </c>
      <c r="D86" s="3" t="s">
        <v>132</v>
      </c>
      <c r="E86" s="3">
        <v>500</v>
      </c>
      <c r="F86" s="3">
        <v>1.07</v>
      </c>
      <c r="G86" s="3">
        <v>535957.875</v>
      </c>
      <c r="H86" s="3"/>
      <c r="I86" s="3">
        <v>535957.875</v>
      </c>
      <c r="J86" s="3" t="s">
        <v>118</v>
      </c>
      <c r="K86" s="3">
        <v>361.7</v>
      </c>
      <c r="L86" s="3">
        <v>-27.7</v>
      </c>
      <c r="M86" s="41"/>
      <c r="N86" s="4"/>
      <c r="P86" s="4"/>
      <c r="Q86" s="4"/>
      <c r="R86" s="4"/>
      <c r="S86" s="4"/>
      <c r="T86" s="4"/>
    </row>
    <row r="87" spans="1:20" s="5" customFormat="1">
      <c r="A87" s="43">
        <v>80</v>
      </c>
      <c r="B87" s="43">
        <v>80</v>
      </c>
      <c r="C87" s="43" t="s">
        <v>206</v>
      </c>
      <c r="D87" s="43" t="s">
        <v>135</v>
      </c>
      <c r="E87" s="43"/>
      <c r="F87" s="43"/>
      <c r="G87" s="43"/>
      <c r="H87" s="43"/>
      <c r="I87" s="43"/>
      <c r="J87" s="43" t="s">
        <v>154</v>
      </c>
      <c r="K87" s="43"/>
      <c r="L87" s="43"/>
      <c r="M87" s="44">
        <v>48.869500000000002</v>
      </c>
      <c r="N87" s="45">
        <v>0.99850000000000005</v>
      </c>
      <c r="O87" s="45">
        <f>M87/N87</f>
        <v>48.942914371557336</v>
      </c>
      <c r="P87" s="45">
        <v>1</v>
      </c>
      <c r="Q87" s="45">
        <f t="shared" ref="Q87:Q90" si="29">K87</f>
        <v>0</v>
      </c>
      <c r="R87" s="45">
        <f t="shared" si="28"/>
        <v>0</v>
      </c>
      <c r="S87" s="45">
        <f t="shared" ref="S87:S90" si="30">(R87*O87/1000)</f>
        <v>0</v>
      </c>
      <c r="T87" s="45"/>
    </row>
    <row r="88" spans="1:20" s="5" customFormat="1">
      <c r="A88" s="43">
        <v>81</v>
      </c>
      <c r="B88" s="43">
        <v>81</v>
      </c>
      <c r="C88" s="43" t="s">
        <v>207</v>
      </c>
      <c r="D88" s="43" t="s">
        <v>135</v>
      </c>
      <c r="E88" s="43"/>
      <c r="F88" s="43">
        <v>1.07</v>
      </c>
      <c r="G88" s="43">
        <v>1105.5360000000001</v>
      </c>
      <c r="H88" s="43"/>
      <c r="I88" s="43">
        <v>1105.5360000000001</v>
      </c>
      <c r="J88" s="43" t="s">
        <v>173</v>
      </c>
      <c r="K88" s="43">
        <v>0.2</v>
      </c>
      <c r="L88" s="43"/>
      <c r="M88" s="44">
        <v>21.067699999999999</v>
      </c>
      <c r="N88" s="45">
        <v>0.99850000000000005</v>
      </c>
      <c r="O88" s="45">
        <f>M88/N88</f>
        <v>21.0993490235353</v>
      </c>
      <c r="P88" s="45">
        <v>1</v>
      </c>
      <c r="Q88" s="45">
        <f t="shared" si="29"/>
        <v>0.2</v>
      </c>
      <c r="R88" s="45">
        <f t="shared" si="28"/>
        <v>0.2</v>
      </c>
      <c r="S88" s="45">
        <f t="shared" si="30"/>
        <v>4.2198698047070599E-3</v>
      </c>
      <c r="T88" s="45"/>
    </row>
    <row r="89" spans="1:20" s="5" customFormat="1">
      <c r="A89" s="43">
        <v>82</v>
      </c>
      <c r="B89" s="43">
        <v>82</v>
      </c>
      <c r="C89" s="43" t="s">
        <v>208</v>
      </c>
      <c r="D89" s="43" t="s">
        <v>135</v>
      </c>
      <c r="E89" s="43"/>
      <c r="F89" s="43">
        <v>1.07</v>
      </c>
      <c r="G89" s="43">
        <v>681.43299999999999</v>
      </c>
      <c r="H89" s="43"/>
      <c r="I89" s="43">
        <v>681.43299999999999</v>
      </c>
      <c r="J89" s="43" t="s">
        <v>136</v>
      </c>
      <c r="K89" s="43"/>
      <c r="L89" s="43"/>
      <c r="M89" s="44">
        <v>20.132899999999999</v>
      </c>
      <c r="N89" s="45">
        <v>0.99850000000000005</v>
      </c>
      <c r="O89" s="45">
        <f>M89/N89</f>
        <v>20.16314471707561</v>
      </c>
      <c r="P89" s="45">
        <v>1</v>
      </c>
      <c r="Q89" s="45">
        <f t="shared" si="29"/>
        <v>0</v>
      </c>
      <c r="R89" s="45">
        <f t="shared" si="28"/>
        <v>0</v>
      </c>
      <c r="S89" s="45">
        <f t="shared" si="30"/>
        <v>0</v>
      </c>
      <c r="T89" s="45"/>
    </row>
    <row r="90" spans="1:20" s="5" customFormat="1">
      <c r="A90" s="43">
        <v>83</v>
      </c>
      <c r="B90" s="43">
        <v>83</v>
      </c>
      <c r="C90" s="43" t="s">
        <v>209</v>
      </c>
      <c r="D90" s="43" t="s">
        <v>135</v>
      </c>
      <c r="E90" s="43"/>
      <c r="F90" s="43">
        <v>1.07</v>
      </c>
      <c r="G90" s="43">
        <v>939.48500000000001</v>
      </c>
      <c r="H90" s="43"/>
      <c r="I90" s="43">
        <v>939.48500000000001</v>
      </c>
      <c r="J90" s="43" t="s">
        <v>173</v>
      </c>
      <c r="K90" s="43">
        <v>0.1</v>
      </c>
      <c r="L90" s="43"/>
      <c r="M90" s="44">
        <v>21.065300000000001</v>
      </c>
      <c r="N90" s="45">
        <v>0.99850000000000005</v>
      </c>
      <c r="O90" s="45">
        <f>M90/N90</f>
        <v>21.096945418127191</v>
      </c>
      <c r="P90" s="45">
        <v>1</v>
      </c>
      <c r="Q90" s="45">
        <f t="shared" si="29"/>
        <v>0.1</v>
      </c>
      <c r="R90" s="45">
        <f t="shared" si="28"/>
        <v>0.1</v>
      </c>
      <c r="S90" s="45">
        <f t="shared" si="30"/>
        <v>2.1096945418127193E-3</v>
      </c>
      <c r="T90" s="45"/>
    </row>
    <row r="91" spans="1:20">
      <c r="A91" s="3">
        <v>84</v>
      </c>
      <c r="B91" s="3">
        <v>84</v>
      </c>
      <c r="C91" s="3" t="s">
        <v>210</v>
      </c>
      <c r="D91" s="3" t="s">
        <v>135</v>
      </c>
      <c r="E91" s="3"/>
      <c r="F91" s="3">
        <v>1.07</v>
      </c>
      <c r="G91" s="3">
        <v>238540.56299999999</v>
      </c>
      <c r="H91" s="3"/>
      <c r="I91" s="3">
        <v>238540.56299999999</v>
      </c>
      <c r="J91" s="3" t="s">
        <v>118</v>
      </c>
      <c r="K91" s="3">
        <v>160.69999999999999</v>
      </c>
      <c r="L91" s="3"/>
      <c r="M91" s="41"/>
      <c r="N91" s="4"/>
      <c r="O91" s="4"/>
      <c r="P91" s="4"/>
      <c r="Q91" s="4"/>
      <c r="R91" s="4"/>
      <c r="S91" s="4"/>
      <c r="T91" s="4"/>
    </row>
    <row r="92" spans="1:20" s="5" customFormat="1">
      <c r="A92" s="43">
        <v>85</v>
      </c>
      <c r="B92" s="43">
        <v>85</v>
      </c>
      <c r="C92" s="43" t="s">
        <v>211</v>
      </c>
      <c r="D92" s="43" t="s">
        <v>135</v>
      </c>
      <c r="E92" s="43"/>
      <c r="F92" s="43">
        <v>1.07</v>
      </c>
      <c r="G92" s="43">
        <v>84908.422000000006</v>
      </c>
      <c r="H92" s="43"/>
      <c r="I92" s="43">
        <v>84908.422000000006</v>
      </c>
      <c r="J92" s="43" t="s">
        <v>118</v>
      </c>
      <c r="K92" s="43">
        <v>56.9</v>
      </c>
      <c r="L92" s="43"/>
      <c r="M92" s="44">
        <v>39.573700000000002</v>
      </c>
      <c r="N92" s="45">
        <v>0.99850000000000005</v>
      </c>
      <c r="O92" s="45">
        <f t="shared" ref="O92:O111" si="31">M92/N92</f>
        <v>39.633149724586879</v>
      </c>
      <c r="P92" s="45">
        <v>1</v>
      </c>
      <c r="Q92" s="45">
        <f t="shared" ref="Q92:Q111" si="32">K92</f>
        <v>56.9</v>
      </c>
      <c r="R92" s="45">
        <f t="shared" si="28"/>
        <v>56.9</v>
      </c>
      <c r="S92" s="45">
        <f t="shared" ref="S92:S111" si="33">(R92*O92/1000)</f>
        <v>2.2551262193289934</v>
      </c>
      <c r="T92" s="45"/>
    </row>
    <row r="93" spans="1:20" s="5" customFormat="1">
      <c r="A93" s="43">
        <v>86</v>
      </c>
      <c r="B93" s="43">
        <v>86</v>
      </c>
      <c r="C93" s="43" t="s">
        <v>212</v>
      </c>
      <c r="D93" s="43" t="s">
        <v>135</v>
      </c>
      <c r="E93" s="43"/>
      <c r="F93" s="43">
        <v>1.07</v>
      </c>
      <c r="G93" s="43">
        <v>153728.484</v>
      </c>
      <c r="H93" s="43"/>
      <c r="I93" s="43">
        <v>153728.484</v>
      </c>
      <c r="J93" s="43" t="s">
        <v>118</v>
      </c>
      <c r="K93" s="43">
        <v>103.4</v>
      </c>
      <c r="L93" s="43"/>
      <c r="M93" s="44">
        <v>38.088700000000003</v>
      </c>
      <c r="N93" s="45">
        <v>0.99850000000000005</v>
      </c>
      <c r="O93" s="45">
        <f t="shared" si="31"/>
        <v>38.145918878317474</v>
      </c>
      <c r="P93" s="45">
        <v>1</v>
      </c>
      <c r="Q93" s="45">
        <f t="shared" si="32"/>
        <v>103.4</v>
      </c>
      <c r="R93" s="45">
        <f t="shared" si="28"/>
        <v>103.4</v>
      </c>
      <c r="S93" s="45">
        <f t="shared" si="33"/>
        <v>3.9442880120180273</v>
      </c>
      <c r="T93" s="45"/>
    </row>
    <row r="94" spans="1:20" s="5" customFormat="1">
      <c r="A94" s="43">
        <v>87</v>
      </c>
      <c r="B94" s="43">
        <v>87</v>
      </c>
      <c r="C94" s="43" t="s">
        <v>213</v>
      </c>
      <c r="D94" s="43" t="s">
        <v>135</v>
      </c>
      <c r="E94" s="43"/>
      <c r="F94" s="43">
        <v>1.07</v>
      </c>
      <c r="G94" s="43">
        <v>69690.672000000006</v>
      </c>
      <c r="H94" s="43"/>
      <c r="I94" s="43">
        <v>69690.672000000006</v>
      </c>
      <c r="J94" s="43" t="s">
        <v>118</v>
      </c>
      <c r="K94" s="43">
        <v>46.6</v>
      </c>
      <c r="L94" s="43"/>
      <c r="M94" s="44">
        <v>30.2989</v>
      </c>
      <c r="N94" s="45">
        <v>0.99850000000000005</v>
      </c>
      <c r="O94" s="45">
        <f t="shared" si="31"/>
        <v>30.344416624937406</v>
      </c>
      <c r="P94" s="45">
        <v>1</v>
      </c>
      <c r="Q94" s="45">
        <f t="shared" si="32"/>
        <v>46.6</v>
      </c>
      <c r="R94" s="45">
        <f t="shared" si="28"/>
        <v>46.6</v>
      </c>
      <c r="S94" s="45">
        <f t="shared" si="33"/>
        <v>1.414049814722083</v>
      </c>
      <c r="T94" s="45"/>
    </row>
    <row r="95" spans="1:20" s="5" customFormat="1">
      <c r="A95" s="43">
        <v>88</v>
      </c>
      <c r="B95" s="43">
        <v>88</v>
      </c>
      <c r="C95" s="43" t="s">
        <v>214</v>
      </c>
      <c r="D95" s="43" t="s">
        <v>135</v>
      </c>
      <c r="E95" s="43"/>
      <c r="F95" s="43">
        <v>1.07</v>
      </c>
      <c r="G95" s="43">
        <v>82557.358999999997</v>
      </c>
      <c r="H95" s="43"/>
      <c r="I95" s="43">
        <v>82557.358999999997</v>
      </c>
      <c r="J95" s="43" t="s">
        <v>118</v>
      </c>
      <c r="K95" s="43">
        <v>55.3</v>
      </c>
      <c r="L95" s="43"/>
      <c r="M95" s="44">
        <v>29.469000000000001</v>
      </c>
      <c r="N95" s="45">
        <v>0.99850000000000005</v>
      </c>
      <c r="O95" s="45">
        <f t="shared" si="31"/>
        <v>29.513269904857285</v>
      </c>
      <c r="P95" s="45">
        <v>1</v>
      </c>
      <c r="Q95" s="45">
        <f t="shared" si="32"/>
        <v>55.3</v>
      </c>
      <c r="R95" s="45">
        <f t="shared" si="28"/>
        <v>55.3</v>
      </c>
      <c r="S95" s="45">
        <f t="shared" si="33"/>
        <v>1.6320838257386079</v>
      </c>
      <c r="T95" s="45"/>
    </row>
    <row r="96" spans="1:20" s="5" customFormat="1">
      <c r="A96" s="43">
        <v>89</v>
      </c>
      <c r="B96" s="43">
        <v>89</v>
      </c>
      <c r="C96" s="43" t="s">
        <v>215</v>
      </c>
      <c r="D96" s="43" t="s">
        <v>135</v>
      </c>
      <c r="E96" s="43"/>
      <c r="F96" s="43">
        <v>1.07</v>
      </c>
      <c r="G96" s="43">
        <v>75412.883000000002</v>
      </c>
      <c r="H96" s="43"/>
      <c r="I96" s="43">
        <v>75412.883000000002</v>
      </c>
      <c r="J96" s="43" t="s">
        <v>118</v>
      </c>
      <c r="K96" s="43">
        <v>50.5</v>
      </c>
      <c r="L96" s="43"/>
      <c r="M96" s="44">
        <v>29.776800000000001</v>
      </c>
      <c r="N96" s="45">
        <v>0.99850000000000005</v>
      </c>
      <c r="O96" s="45">
        <f t="shared" si="31"/>
        <v>29.821532298447671</v>
      </c>
      <c r="P96" s="45">
        <v>1</v>
      </c>
      <c r="Q96" s="45">
        <f t="shared" si="32"/>
        <v>50.5</v>
      </c>
      <c r="R96" s="45">
        <f t="shared" si="28"/>
        <v>50.5</v>
      </c>
      <c r="S96" s="45">
        <f t="shared" si="33"/>
        <v>1.5059873810716073</v>
      </c>
      <c r="T96" s="45"/>
    </row>
    <row r="97" spans="1:20" s="5" customFormat="1">
      <c r="A97" s="43">
        <v>90</v>
      </c>
      <c r="B97" s="43">
        <v>90</v>
      </c>
      <c r="C97" s="43" t="s">
        <v>216</v>
      </c>
      <c r="D97" s="43" t="s">
        <v>135</v>
      </c>
      <c r="E97" s="43"/>
      <c r="F97" s="43">
        <v>1.07</v>
      </c>
      <c r="G97" s="43">
        <v>16583.511999999999</v>
      </c>
      <c r="H97" s="43"/>
      <c r="I97" s="43">
        <v>16583.511999999999</v>
      </c>
      <c r="J97" s="43" t="s">
        <v>118</v>
      </c>
      <c r="K97" s="43">
        <v>10.7</v>
      </c>
      <c r="L97" s="43"/>
      <c r="M97" s="44">
        <v>17.455100000000002</v>
      </c>
      <c r="N97" s="45">
        <v>0.99850000000000005</v>
      </c>
      <c r="O97" s="45">
        <f t="shared" si="31"/>
        <v>17.481321982974464</v>
      </c>
      <c r="P97" s="45">
        <v>1</v>
      </c>
      <c r="Q97" s="45">
        <f t="shared" si="32"/>
        <v>10.7</v>
      </c>
      <c r="R97" s="45">
        <f t="shared" si="28"/>
        <v>10.7</v>
      </c>
      <c r="S97" s="45">
        <f t="shared" si="33"/>
        <v>0.18705014521782676</v>
      </c>
      <c r="T97" s="45"/>
    </row>
    <row r="98" spans="1:20" s="5" customFormat="1">
      <c r="A98" s="43">
        <v>91</v>
      </c>
      <c r="B98" s="43">
        <v>91</v>
      </c>
      <c r="C98" s="43" t="s">
        <v>217</v>
      </c>
      <c r="D98" s="43" t="s">
        <v>135</v>
      </c>
      <c r="E98" s="43"/>
      <c r="F98" s="43">
        <v>1.07</v>
      </c>
      <c r="G98" s="43">
        <v>16201.464</v>
      </c>
      <c r="H98" s="43"/>
      <c r="I98" s="43">
        <v>16201.464</v>
      </c>
      <c r="J98" s="43" t="s">
        <v>118</v>
      </c>
      <c r="K98" s="43">
        <v>10.4</v>
      </c>
      <c r="L98" s="43"/>
      <c r="M98" s="44">
        <v>18.3781</v>
      </c>
      <c r="N98" s="45">
        <v>0.99850000000000005</v>
      </c>
      <c r="O98" s="45">
        <f t="shared" si="31"/>
        <v>18.405708562844264</v>
      </c>
      <c r="P98" s="45">
        <v>1</v>
      </c>
      <c r="Q98" s="45">
        <f t="shared" si="32"/>
        <v>10.4</v>
      </c>
      <c r="R98" s="45">
        <f t="shared" si="28"/>
        <v>10.4</v>
      </c>
      <c r="S98" s="45">
        <f t="shared" si="33"/>
        <v>0.19141936905358037</v>
      </c>
      <c r="T98" s="45"/>
    </row>
    <row r="99" spans="1:20" s="5" customFormat="1">
      <c r="A99" s="43">
        <v>92</v>
      </c>
      <c r="B99" s="43">
        <v>92</v>
      </c>
      <c r="C99" s="43" t="s">
        <v>218</v>
      </c>
      <c r="D99" s="43" t="s">
        <v>135</v>
      </c>
      <c r="E99" s="43"/>
      <c r="F99" s="43">
        <v>1.07</v>
      </c>
      <c r="G99" s="43">
        <v>16898.530999999999</v>
      </c>
      <c r="H99" s="43"/>
      <c r="I99" s="43">
        <v>16898.530999999999</v>
      </c>
      <c r="J99" s="43" t="s">
        <v>118</v>
      </c>
      <c r="K99" s="43">
        <v>10.9</v>
      </c>
      <c r="L99" s="43"/>
      <c r="M99" s="44">
        <v>18.310500000000001</v>
      </c>
      <c r="N99" s="45">
        <v>0.99850000000000005</v>
      </c>
      <c r="O99" s="45">
        <f t="shared" si="31"/>
        <v>18.338007010515774</v>
      </c>
      <c r="P99" s="45">
        <v>1</v>
      </c>
      <c r="Q99" s="45">
        <f t="shared" si="32"/>
        <v>10.9</v>
      </c>
      <c r="R99" s="45">
        <f t="shared" si="28"/>
        <v>10.9</v>
      </c>
      <c r="S99" s="45">
        <f t="shared" si="33"/>
        <v>0.19988427641462195</v>
      </c>
      <c r="T99" s="45"/>
    </row>
    <row r="100" spans="1:20" s="5" customFormat="1">
      <c r="A100" s="43">
        <v>93</v>
      </c>
      <c r="B100" s="43">
        <v>93</v>
      </c>
      <c r="C100" s="43" t="s">
        <v>219</v>
      </c>
      <c r="D100" s="43" t="s">
        <v>135</v>
      </c>
      <c r="E100" s="43"/>
      <c r="F100" s="43">
        <v>1.07</v>
      </c>
      <c r="G100" s="43">
        <v>10692.263999999999</v>
      </c>
      <c r="H100" s="43"/>
      <c r="I100" s="43">
        <v>10692.263999999999</v>
      </c>
      <c r="J100" s="43" t="s">
        <v>118</v>
      </c>
      <c r="K100" s="43">
        <v>6.7</v>
      </c>
      <c r="L100" s="43"/>
      <c r="M100" s="44">
        <v>39.851599999999998</v>
      </c>
      <c r="N100" s="45">
        <v>0.99850000000000005</v>
      </c>
      <c r="O100" s="45">
        <f t="shared" si="31"/>
        <v>39.911467200801198</v>
      </c>
      <c r="P100" s="45">
        <v>1</v>
      </c>
      <c r="Q100" s="45">
        <f t="shared" si="32"/>
        <v>6.7</v>
      </c>
      <c r="R100" s="45">
        <f t="shared" si="28"/>
        <v>6.7</v>
      </c>
      <c r="S100" s="45">
        <f t="shared" si="33"/>
        <v>0.26740683024536804</v>
      </c>
      <c r="T100" s="45"/>
    </row>
    <row r="101" spans="1:20" s="5" customFormat="1">
      <c r="A101" s="43">
        <v>94</v>
      </c>
      <c r="B101" s="43">
        <v>94</v>
      </c>
      <c r="C101" s="43" t="s">
        <v>220</v>
      </c>
      <c r="D101" s="43" t="s">
        <v>135</v>
      </c>
      <c r="E101" s="43"/>
      <c r="F101" s="43">
        <v>1.07</v>
      </c>
      <c r="G101" s="43">
        <v>17216.831999999999</v>
      </c>
      <c r="H101" s="43"/>
      <c r="I101" s="43">
        <v>17216.831999999999</v>
      </c>
      <c r="J101" s="43" t="s">
        <v>118</v>
      </c>
      <c r="K101" s="43">
        <v>11.1</v>
      </c>
      <c r="L101" s="43"/>
      <c r="M101" s="44">
        <v>40.931800000000003</v>
      </c>
      <c r="N101" s="45">
        <v>0.99850000000000005</v>
      </c>
      <c r="O101" s="45">
        <f t="shared" si="31"/>
        <v>40.993289934902357</v>
      </c>
      <c r="P101" s="45">
        <v>1</v>
      </c>
      <c r="Q101" s="45">
        <f t="shared" si="32"/>
        <v>11.1</v>
      </c>
      <c r="R101" s="45">
        <f t="shared" si="28"/>
        <v>11.1</v>
      </c>
      <c r="S101" s="45">
        <f t="shared" si="33"/>
        <v>0.45502551827741616</v>
      </c>
      <c r="T101" s="45"/>
    </row>
    <row r="102" spans="1:20" s="5" customFormat="1">
      <c r="A102" s="43">
        <v>95</v>
      </c>
      <c r="B102" s="43">
        <v>95</v>
      </c>
      <c r="C102" s="43" t="s">
        <v>221</v>
      </c>
      <c r="D102" s="43" t="s">
        <v>135</v>
      </c>
      <c r="E102" s="43"/>
      <c r="F102" s="43">
        <v>1.07</v>
      </c>
      <c r="G102" s="43">
        <v>54633.417999999998</v>
      </c>
      <c r="H102" s="43"/>
      <c r="I102" s="43">
        <v>54633.417999999998</v>
      </c>
      <c r="J102" s="43" t="s">
        <v>118</v>
      </c>
      <c r="K102" s="43">
        <v>36.4</v>
      </c>
      <c r="L102" s="43"/>
      <c r="M102" s="44">
        <v>39.1995</v>
      </c>
      <c r="N102" s="45">
        <v>0.99850000000000005</v>
      </c>
      <c r="O102" s="45">
        <f t="shared" si="31"/>
        <v>39.258387581372055</v>
      </c>
      <c r="P102" s="45">
        <v>1</v>
      </c>
      <c r="Q102" s="45">
        <f t="shared" si="32"/>
        <v>36.4</v>
      </c>
      <c r="R102" s="45">
        <f t="shared" si="28"/>
        <v>36.4</v>
      </c>
      <c r="S102" s="45">
        <f t="shared" si="33"/>
        <v>1.4290053079619427</v>
      </c>
      <c r="T102" s="45"/>
    </row>
    <row r="103" spans="1:20" s="5" customFormat="1">
      <c r="A103" s="43">
        <v>96</v>
      </c>
      <c r="B103" s="43">
        <v>96</v>
      </c>
      <c r="C103" s="43" t="s">
        <v>222</v>
      </c>
      <c r="D103" s="43" t="s">
        <v>135</v>
      </c>
      <c r="E103" s="43"/>
      <c r="F103" s="43"/>
      <c r="G103" s="43"/>
      <c r="H103" s="43"/>
      <c r="I103" s="43"/>
      <c r="J103" s="43" t="s">
        <v>154</v>
      </c>
      <c r="K103" s="43"/>
      <c r="L103" s="43"/>
      <c r="M103" s="44">
        <v>49.579599999999999</v>
      </c>
      <c r="N103" s="45">
        <v>0.99850000000000005</v>
      </c>
      <c r="O103" s="45">
        <f t="shared" si="31"/>
        <v>49.654081121682523</v>
      </c>
      <c r="P103" s="45">
        <v>1</v>
      </c>
      <c r="Q103" s="45">
        <f t="shared" si="32"/>
        <v>0</v>
      </c>
      <c r="R103" s="45">
        <f t="shared" si="28"/>
        <v>0</v>
      </c>
      <c r="S103" s="45">
        <f t="shared" si="33"/>
        <v>0</v>
      </c>
      <c r="T103" s="45"/>
    </row>
    <row r="104" spans="1:20" s="5" customFormat="1">
      <c r="A104" s="43">
        <v>97</v>
      </c>
      <c r="B104" s="43">
        <v>97</v>
      </c>
      <c r="C104" s="43" t="s">
        <v>223</v>
      </c>
      <c r="D104" s="43" t="s">
        <v>135</v>
      </c>
      <c r="E104" s="43"/>
      <c r="F104" s="43">
        <v>1.07</v>
      </c>
      <c r="G104" s="43">
        <v>18653.668000000001</v>
      </c>
      <c r="H104" s="43"/>
      <c r="I104" s="43">
        <v>18653.668000000001</v>
      </c>
      <c r="J104" s="43" t="s">
        <v>118</v>
      </c>
      <c r="K104" s="43">
        <v>12.1</v>
      </c>
      <c r="L104" s="43"/>
      <c r="M104" s="44">
        <v>16.969799999999999</v>
      </c>
      <c r="N104" s="45">
        <v>0.99850000000000005</v>
      </c>
      <c r="O104" s="45">
        <f t="shared" si="31"/>
        <v>16.995292939409111</v>
      </c>
      <c r="P104" s="45">
        <v>1</v>
      </c>
      <c r="Q104" s="45">
        <f t="shared" si="32"/>
        <v>12.1</v>
      </c>
      <c r="R104" s="45">
        <f t="shared" si="28"/>
        <v>12.1</v>
      </c>
      <c r="S104" s="45">
        <f t="shared" si="33"/>
        <v>0.20564304456685026</v>
      </c>
      <c r="T104" s="45"/>
    </row>
    <row r="105" spans="1:20" s="5" customFormat="1">
      <c r="A105" s="43">
        <v>98</v>
      </c>
      <c r="B105" s="43">
        <v>98</v>
      </c>
      <c r="C105" s="43" t="s">
        <v>224</v>
      </c>
      <c r="D105" s="43" t="s">
        <v>135</v>
      </c>
      <c r="E105" s="43"/>
      <c r="F105" s="43">
        <v>1.07</v>
      </c>
      <c r="G105" s="43">
        <v>11095.138000000001</v>
      </c>
      <c r="H105" s="43"/>
      <c r="I105" s="43">
        <v>11095.138000000001</v>
      </c>
      <c r="J105" s="43" t="s">
        <v>118</v>
      </c>
      <c r="K105" s="43">
        <v>7</v>
      </c>
      <c r="L105" s="43"/>
      <c r="M105" s="44">
        <v>17.79</v>
      </c>
      <c r="N105" s="45">
        <v>0.99850000000000005</v>
      </c>
      <c r="O105" s="45">
        <f t="shared" si="31"/>
        <v>17.816725087631447</v>
      </c>
      <c r="P105" s="45">
        <v>1</v>
      </c>
      <c r="Q105" s="45">
        <f t="shared" si="32"/>
        <v>7</v>
      </c>
      <c r="R105" s="45">
        <f t="shared" si="28"/>
        <v>7</v>
      </c>
      <c r="S105" s="45">
        <f t="shared" si="33"/>
        <v>0.12471707561342012</v>
      </c>
      <c r="T105" s="45"/>
    </row>
    <row r="106" spans="1:20" s="5" customFormat="1">
      <c r="A106" s="43">
        <v>99</v>
      </c>
      <c r="B106" s="43">
        <v>99</v>
      </c>
      <c r="C106" s="43" t="s">
        <v>225</v>
      </c>
      <c r="D106" s="43" t="s">
        <v>135</v>
      </c>
      <c r="E106" s="43"/>
      <c r="F106" s="43">
        <v>1.07</v>
      </c>
      <c r="G106" s="43">
        <v>9620.7890000000007</v>
      </c>
      <c r="H106" s="43"/>
      <c r="I106" s="43">
        <v>9620.7890000000007</v>
      </c>
      <c r="J106" s="43" t="s">
        <v>118</v>
      </c>
      <c r="K106" s="43">
        <v>6</v>
      </c>
      <c r="L106" s="43"/>
      <c r="M106" s="44">
        <v>17.662299999999998</v>
      </c>
      <c r="N106" s="45">
        <v>0.99850000000000005</v>
      </c>
      <c r="O106" s="45">
        <f t="shared" si="31"/>
        <v>17.688833249874811</v>
      </c>
      <c r="P106" s="45">
        <v>1</v>
      </c>
      <c r="Q106" s="45">
        <f t="shared" si="32"/>
        <v>6</v>
      </c>
      <c r="R106" s="45">
        <f t="shared" si="28"/>
        <v>6</v>
      </c>
      <c r="S106" s="45">
        <f t="shared" si="33"/>
        <v>0.10613299949924887</v>
      </c>
      <c r="T106" s="45"/>
    </row>
    <row r="107" spans="1:20" s="5" customFormat="1">
      <c r="A107" s="43">
        <v>100</v>
      </c>
      <c r="B107" s="43">
        <v>100</v>
      </c>
      <c r="C107" s="43" t="s">
        <v>226</v>
      </c>
      <c r="D107" s="43" t="s">
        <v>135</v>
      </c>
      <c r="E107" s="43"/>
      <c r="F107" s="43">
        <v>1.07</v>
      </c>
      <c r="G107" s="43">
        <v>13026.579</v>
      </c>
      <c r="H107" s="43"/>
      <c r="I107" s="43">
        <v>13026.579</v>
      </c>
      <c r="J107" s="43" t="s">
        <v>118</v>
      </c>
      <c r="K107" s="43">
        <v>8.3000000000000007</v>
      </c>
      <c r="L107" s="43"/>
      <c r="M107" s="44">
        <v>38.570300000000003</v>
      </c>
      <c r="N107" s="45">
        <v>0.99850000000000005</v>
      </c>
      <c r="O107" s="45">
        <f t="shared" si="31"/>
        <v>38.628242363545318</v>
      </c>
      <c r="P107" s="45">
        <v>1</v>
      </c>
      <c r="Q107" s="45">
        <f t="shared" si="32"/>
        <v>8.3000000000000007</v>
      </c>
      <c r="R107" s="45">
        <f t="shared" si="28"/>
        <v>8.3000000000000007</v>
      </c>
      <c r="S107" s="45">
        <f t="shared" si="33"/>
        <v>0.32061441161742621</v>
      </c>
      <c r="T107" s="45"/>
    </row>
    <row r="108" spans="1:20" s="5" customFormat="1">
      <c r="A108" s="43">
        <v>101</v>
      </c>
      <c r="B108" s="43">
        <v>101</v>
      </c>
      <c r="C108" s="43" t="s">
        <v>227</v>
      </c>
      <c r="D108" s="43" t="s">
        <v>135</v>
      </c>
      <c r="E108" s="43"/>
      <c r="F108" s="43">
        <v>1.07</v>
      </c>
      <c r="G108" s="43">
        <v>48185.722999999998</v>
      </c>
      <c r="H108" s="43"/>
      <c r="I108" s="43">
        <v>48185.722999999998</v>
      </c>
      <c r="J108" s="43" t="s">
        <v>118</v>
      </c>
      <c r="K108" s="43">
        <v>32.1</v>
      </c>
      <c r="L108" s="43"/>
      <c r="M108" s="44">
        <v>39.401000000000003</v>
      </c>
      <c r="N108" s="45">
        <v>0.99850000000000005</v>
      </c>
      <c r="O108" s="45">
        <f t="shared" si="31"/>
        <v>39.460190285428141</v>
      </c>
      <c r="P108" s="45">
        <v>1</v>
      </c>
      <c r="Q108" s="45">
        <f t="shared" si="32"/>
        <v>32.1</v>
      </c>
      <c r="R108" s="45">
        <f t="shared" si="28"/>
        <v>32.1</v>
      </c>
      <c r="S108" s="45">
        <f t="shared" si="33"/>
        <v>1.2666721081622434</v>
      </c>
      <c r="T108" s="45"/>
    </row>
    <row r="109" spans="1:20" s="5" customFormat="1">
      <c r="A109" s="43">
        <v>102</v>
      </c>
      <c r="B109" s="43">
        <v>102</v>
      </c>
      <c r="C109" s="43" t="s">
        <v>228</v>
      </c>
      <c r="D109" s="43" t="s">
        <v>135</v>
      </c>
      <c r="E109" s="43"/>
      <c r="F109" s="43">
        <v>1.07</v>
      </c>
      <c r="G109" s="43">
        <v>1563.8140000000001</v>
      </c>
      <c r="H109" s="43"/>
      <c r="I109" s="43">
        <v>1563.8140000000001</v>
      </c>
      <c r="J109" s="43" t="s">
        <v>173</v>
      </c>
      <c r="K109" s="43">
        <v>0.5</v>
      </c>
      <c r="L109" s="43"/>
      <c r="M109" s="44">
        <v>20.692900000000002</v>
      </c>
      <c r="N109" s="45">
        <v>0.99850000000000005</v>
      </c>
      <c r="O109" s="45">
        <f t="shared" si="31"/>
        <v>20.723985978968454</v>
      </c>
      <c r="P109" s="45">
        <v>1</v>
      </c>
      <c r="Q109" s="45">
        <f t="shared" si="32"/>
        <v>0.5</v>
      </c>
      <c r="R109" s="45">
        <f t="shared" si="28"/>
        <v>0.5</v>
      </c>
      <c r="S109" s="45">
        <f t="shared" si="33"/>
        <v>1.0361992989484228E-2</v>
      </c>
      <c r="T109" s="45"/>
    </row>
    <row r="110" spans="1:20" s="5" customFormat="1">
      <c r="A110" s="43">
        <v>103</v>
      </c>
      <c r="B110" s="43">
        <v>103</v>
      </c>
      <c r="C110" s="43" t="s">
        <v>229</v>
      </c>
      <c r="D110" s="43" t="s">
        <v>135</v>
      </c>
      <c r="E110" s="43"/>
      <c r="F110" s="43">
        <v>1.07</v>
      </c>
      <c r="G110" s="43">
        <v>4102.0940000000001</v>
      </c>
      <c r="H110" s="43"/>
      <c r="I110" s="43">
        <v>4102.0940000000001</v>
      </c>
      <c r="J110" s="43" t="s">
        <v>118</v>
      </c>
      <c r="K110" s="43">
        <v>2.2999999999999998</v>
      </c>
      <c r="L110" s="43"/>
      <c r="M110" s="44">
        <v>20.5623</v>
      </c>
      <c r="N110" s="45">
        <v>0.99850000000000005</v>
      </c>
      <c r="O110" s="45">
        <f t="shared" si="31"/>
        <v>20.593189784677016</v>
      </c>
      <c r="P110" s="45">
        <v>1</v>
      </c>
      <c r="Q110" s="45">
        <f t="shared" si="32"/>
        <v>2.2999999999999998</v>
      </c>
      <c r="R110" s="45">
        <f t="shared" si="28"/>
        <v>2.2999999999999998</v>
      </c>
      <c r="S110" s="45">
        <f t="shared" si="33"/>
        <v>4.7364336504757132E-2</v>
      </c>
      <c r="T110" s="45"/>
    </row>
    <row r="111" spans="1:20" s="5" customFormat="1">
      <c r="A111" s="43">
        <v>104</v>
      </c>
      <c r="B111" s="43">
        <v>104</v>
      </c>
      <c r="C111" s="43" t="s">
        <v>230</v>
      </c>
      <c r="D111" s="43" t="s">
        <v>135</v>
      </c>
      <c r="E111" s="43"/>
      <c r="F111" s="43">
        <v>1.07</v>
      </c>
      <c r="G111" s="43">
        <v>8771.2720000000008</v>
      </c>
      <c r="H111" s="43"/>
      <c r="I111" s="43">
        <v>8771.2720000000008</v>
      </c>
      <c r="J111" s="43" t="s">
        <v>118</v>
      </c>
      <c r="K111" s="43">
        <v>5.4</v>
      </c>
      <c r="L111" s="43"/>
      <c r="M111" s="44">
        <v>20.599</v>
      </c>
      <c r="N111" s="45">
        <v>0.99850000000000005</v>
      </c>
      <c r="O111" s="45">
        <f t="shared" si="31"/>
        <v>20.629944917376065</v>
      </c>
      <c r="P111" s="45">
        <v>1</v>
      </c>
      <c r="Q111" s="45">
        <f t="shared" si="32"/>
        <v>5.4</v>
      </c>
      <c r="R111" s="45">
        <f t="shared" si="28"/>
        <v>5.4</v>
      </c>
      <c r="S111" s="45">
        <f t="shared" si="33"/>
        <v>0.11140170255383076</v>
      </c>
      <c r="T111" s="45"/>
    </row>
    <row r="112" spans="1:20">
      <c r="A112" s="3">
        <v>105</v>
      </c>
      <c r="B112" s="3">
        <v>105</v>
      </c>
      <c r="C112" s="3" t="s">
        <v>231</v>
      </c>
      <c r="D112" s="3" t="s">
        <v>135</v>
      </c>
      <c r="E112" s="3"/>
      <c r="F112" s="3">
        <v>1.07</v>
      </c>
      <c r="G112" s="3">
        <v>567602.18799999997</v>
      </c>
      <c r="H112" s="3"/>
      <c r="I112" s="3">
        <v>567602.18799999997</v>
      </c>
      <c r="J112" s="3" t="s">
        <v>118</v>
      </c>
      <c r="K112" s="3">
        <v>383.1</v>
      </c>
      <c r="L112" s="3"/>
      <c r="M112" s="41"/>
      <c r="N112" s="4"/>
      <c r="O112" s="4"/>
      <c r="P112" s="4"/>
      <c r="Q112" s="4"/>
      <c r="R112" s="4"/>
      <c r="S112" s="4"/>
      <c r="T112" s="4" t="s">
        <v>177</v>
      </c>
    </row>
    <row r="113" spans="1:20">
      <c r="A113" s="3">
        <v>106</v>
      </c>
      <c r="B113" s="3">
        <v>106</v>
      </c>
      <c r="C113" s="3" t="s">
        <v>232</v>
      </c>
      <c r="D113" s="3" t="s">
        <v>135</v>
      </c>
      <c r="E113" s="3"/>
      <c r="F113" s="3">
        <v>1.07</v>
      </c>
      <c r="G113" s="3">
        <v>557380.56299999997</v>
      </c>
      <c r="H113" s="3"/>
      <c r="I113" s="3">
        <v>557380.56299999997</v>
      </c>
      <c r="J113" s="3" t="s">
        <v>118</v>
      </c>
      <c r="K113" s="3">
        <v>376.2</v>
      </c>
      <c r="L113" s="3"/>
      <c r="M113" s="41"/>
      <c r="N113" s="4"/>
      <c r="O113" s="4"/>
      <c r="P113" s="4"/>
      <c r="Q113" s="4"/>
      <c r="R113" s="4"/>
      <c r="S113" s="4"/>
      <c r="T113" s="4" t="s">
        <v>177</v>
      </c>
    </row>
    <row r="114" spans="1:20">
      <c r="A114" s="3">
        <v>107</v>
      </c>
      <c r="B114" s="3">
        <v>107</v>
      </c>
      <c r="C114" s="3" t="s">
        <v>233</v>
      </c>
      <c r="D114" s="3" t="s">
        <v>135</v>
      </c>
      <c r="E114" s="3"/>
      <c r="F114" s="3">
        <v>1.07</v>
      </c>
      <c r="G114" s="3">
        <v>357242.375</v>
      </c>
      <c r="H114" s="3"/>
      <c r="I114" s="3">
        <v>357242.375</v>
      </c>
      <c r="J114" s="3" t="s">
        <v>118</v>
      </c>
      <c r="K114" s="3">
        <v>240.9</v>
      </c>
      <c r="L114" s="3"/>
      <c r="M114" s="41"/>
      <c r="N114" s="4"/>
      <c r="O114" s="4"/>
      <c r="P114" s="4"/>
      <c r="Q114" s="4"/>
      <c r="R114" s="4"/>
      <c r="S114" s="4"/>
      <c r="T114" s="4" t="s">
        <v>177</v>
      </c>
    </row>
    <row r="115" spans="1:20" s="5" customFormat="1">
      <c r="A115" s="43">
        <v>108</v>
      </c>
      <c r="B115" s="43">
        <v>108</v>
      </c>
      <c r="C115" s="43" t="s">
        <v>234</v>
      </c>
      <c r="D115" s="43" t="s">
        <v>114</v>
      </c>
      <c r="E115" s="43"/>
      <c r="F115" s="43">
        <v>1.07</v>
      </c>
      <c r="G115" s="43">
        <v>454.77800000000002</v>
      </c>
      <c r="H115" s="43"/>
      <c r="I115" s="43">
        <v>454.77800000000002</v>
      </c>
      <c r="J115" s="43" t="s">
        <v>136</v>
      </c>
      <c r="K115" s="43"/>
      <c r="L115" s="43"/>
      <c r="M115" s="44"/>
      <c r="N115" s="45"/>
      <c r="O115" s="45"/>
      <c r="P115" s="45">
        <v>1</v>
      </c>
      <c r="Q115" s="45">
        <f t="shared" ref="Q115:Q116" si="34">K115</f>
        <v>0</v>
      </c>
      <c r="R115" s="45">
        <f t="shared" ref="R115:R116" si="35">P115*Q115</f>
        <v>0</v>
      </c>
      <c r="S115" s="45"/>
      <c r="T115" s="45"/>
    </row>
    <row r="116" spans="1:20" s="5" customFormat="1">
      <c r="A116" s="43">
        <v>109</v>
      </c>
      <c r="B116" s="43">
        <v>109</v>
      </c>
      <c r="C116" s="43" t="s">
        <v>235</v>
      </c>
      <c r="D116" s="43" t="s">
        <v>132</v>
      </c>
      <c r="E116" s="43">
        <v>10</v>
      </c>
      <c r="F116" s="43">
        <v>1.07</v>
      </c>
      <c r="G116" s="43">
        <v>15267.444</v>
      </c>
      <c r="H116" s="43"/>
      <c r="I116" s="43">
        <v>15267.444</v>
      </c>
      <c r="J116" s="43" t="s">
        <v>118</v>
      </c>
      <c r="K116" s="43">
        <v>9.8000000000000007</v>
      </c>
      <c r="L116" s="43">
        <v>-1.9</v>
      </c>
      <c r="M116" s="44"/>
      <c r="N116" s="45"/>
      <c r="O116" s="45"/>
      <c r="P116" s="45">
        <v>1</v>
      </c>
      <c r="Q116" s="45">
        <f t="shared" si="34"/>
        <v>9.8000000000000007</v>
      </c>
      <c r="R116" s="45">
        <f t="shared" si="35"/>
        <v>9.8000000000000007</v>
      </c>
      <c r="S116" s="45"/>
      <c r="T116" s="45"/>
    </row>
    <row r="117" spans="1:20">
      <c r="A117" s="3">
        <v>110</v>
      </c>
      <c r="B117" s="3">
        <v>110</v>
      </c>
      <c r="C117" s="3" t="s">
        <v>236</v>
      </c>
      <c r="D117" s="3" t="s">
        <v>132</v>
      </c>
      <c r="E117" s="3">
        <v>500</v>
      </c>
      <c r="F117" s="3">
        <v>1.07</v>
      </c>
      <c r="G117" s="3">
        <v>516517.81300000002</v>
      </c>
      <c r="H117" s="3"/>
      <c r="I117" s="3">
        <v>516517.81300000002</v>
      </c>
      <c r="J117" s="3" t="s">
        <v>118</v>
      </c>
      <c r="K117" s="3">
        <v>348.6</v>
      </c>
      <c r="L117" s="3">
        <v>-30.3</v>
      </c>
      <c r="M117" s="40"/>
      <c r="N117" s="1"/>
      <c r="O117" s="1"/>
      <c r="P117" s="1"/>
      <c r="Q117" s="1"/>
      <c r="R117" s="1"/>
      <c r="S117" s="1"/>
      <c r="T117" s="1"/>
    </row>
    <row r="118" spans="1:20" s="5" customFormat="1">
      <c r="A118" s="43">
        <v>111</v>
      </c>
      <c r="B118" s="43">
        <v>111</v>
      </c>
      <c r="C118" s="43" t="s">
        <v>237</v>
      </c>
      <c r="D118" s="43" t="s">
        <v>135</v>
      </c>
      <c r="E118" s="43"/>
      <c r="F118" s="43"/>
      <c r="G118" s="43"/>
      <c r="H118" s="43"/>
      <c r="I118" s="43"/>
      <c r="J118" s="43" t="s">
        <v>154</v>
      </c>
      <c r="K118" s="43"/>
      <c r="L118" s="43"/>
      <c r="M118" s="44">
        <v>47.543500000000002</v>
      </c>
      <c r="N118" s="45">
        <v>0.99850000000000005</v>
      </c>
      <c r="O118" s="45">
        <f>M118/N118</f>
        <v>47.614922383575362</v>
      </c>
      <c r="P118" s="45">
        <v>1</v>
      </c>
      <c r="Q118" s="45">
        <f t="shared" ref="Q118" si="36">K118</f>
        <v>0</v>
      </c>
      <c r="R118" s="45">
        <f t="shared" ref="R118" si="37">P118*Q118</f>
        <v>0</v>
      </c>
      <c r="S118" s="45">
        <f t="shared" ref="S118" si="38">(R118*O118/1000)</f>
        <v>0</v>
      </c>
      <c r="T118" s="45"/>
    </row>
    <row r="119" spans="1:20" s="5" customFormat="1">
      <c r="A119" s="43">
        <v>112</v>
      </c>
      <c r="B119" s="43">
        <v>112</v>
      </c>
      <c r="C119" s="43" t="s">
        <v>238</v>
      </c>
      <c r="D119" s="43" t="s">
        <v>135</v>
      </c>
      <c r="E119" s="43"/>
      <c r="F119" s="43">
        <v>1.07</v>
      </c>
      <c r="G119" s="43">
        <v>877.30499999999995</v>
      </c>
      <c r="H119" s="43"/>
      <c r="I119" s="43">
        <v>877.30499999999995</v>
      </c>
      <c r="J119" s="43" t="s">
        <v>173</v>
      </c>
      <c r="K119" s="43">
        <v>0.1</v>
      </c>
      <c r="L119" s="43"/>
      <c r="M119" s="44">
        <v>18.8398</v>
      </c>
      <c r="N119" s="45">
        <v>0.99850000000000005</v>
      </c>
      <c r="O119" s="45">
        <f>M119/N119</f>
        <v>18.868102153229845</v>
      </c>
      <c r="P119" s="45">
        <v>1</v>
      </c>
      <c r="Q119" s="45">
        <f t="shared" ref="Q119:Q121" si="39">K119</f>
        <v>0.1</v>
      </c>
      <c r="R119" s="45">
        <f t="shared" ref="R119:R121" si="40">P119*Q119</f>
        <v>0.1</v>
      </c>
      <c r="S119" s="45">
        <f t="shared" ref="S119:S121" si="41">(R119*O119/1000)</f>
        <v>1.8868102153229848E-3</v>
      </c>
      <c r="T119" s="45"/>
    </row>
    <row r="120" spans="1:20" s="5" customFormat="1">
      <c r="A120" s="43">
        <v>113</v>
      </c>
      <c r="B120" s="43">
        <v>113</v>
      </c>
      <c r="C120" s="43" t="s">
        <v>239</v>
      </c>
      <c r="D120" s="43" t="s">
        <v>135</v>
      </c>
      <c r="E120" s="43"/>
      <c r="F120" s="43">
        <v>1.07</v>
      </c>
      <c r="G120" s="43">
        <v>687.40300000000002</v>
      </c>
      <c r="H120" s="43"/>
      <c r="I120" s="43">
        <v>687.40300000000002</v>
      </c>
      <c r="J120" s="43" t="s">
        <v>136</v>
      </c>
      <c r="K120" s="43"/>
      <c r="L120" s="43"/>
      <c r="M120" s="44">
        <v>19.029900000000001</v>
      </c>
      <c r="N120" s="45">
        <v>0.99850000000000005</v>
      </c>
      <c r="O120" s="45">
        <f>M120/N120</f>
        <v>19.058487731597396</v>
      </c>
      <c r="P120" s="45">
        <v>1</v>
      </c>
      <c r="Q120" s="45">
        <f t="shared" si="39"/>
        <v>0</v>
      </c>
      <c r="R120" s="45">
        <f t="shared" si="40"/>
        <v>0</v>
      </c>
      <c r="S120" s="45">
        <f t="shared" si="41"/>
        <v>0</v>
      </c>
      <c r="T120" s="45"/>
    </row>
    <row r="121" spans="1:20" s="5" customFormat="1">
      <c r="A121" s="43">
        <v>114</v>
      </c>
      <c r="B121" s="43">
        <v>114</v>
      </c>
      <c r="C121" s="43" t="s">
        <v>240</v>
      </c>
      <c r="D121" s="43" t="s">
        <v>135</v>
      </c>
      <c r="E121" s="43"/>
      <c r="F121" s="43">
        <v>1.07</v>
      </c>
      <c r="G121" s="43">
        <v>820.31500000000005</v>
      </c>
      <c r="H121" s="43"/>
      <c r="I121" s="43">
        <v>820.31500000000005</v>
      </c>
      <c r="J121" s="43" t="s">
        <v>173</v>
      </c>
      <c r="K121" s="43">
        <v>0</v>
      </c>
      <c r="L121" s="43"/>
      <c r="M121" s="44">
        <v>18.408100000000001</v>
      </c>
      <c r="N121" s="45">
        <v>0.99850000000000005</v>
      </c>
      <c r="O121" s="45">
        <f>M121/N121</f>
        <v>18.435753630445667</v>
      </c>
      <c r="P121" s="45">
        <v>1</v>
      </c>
      <c r="Q121" s="45">
        <f t="shared" si="39"/>
        <v>0</v>
      </c>
      <c r="R121" s="45">
        <f t="shared" si="40"/>
        <v>0</v>
      </c>
      <c r="S121" s="45">
        <f t="shared" si="41"/>
        <v>0</v>
      </c>
      <c r="T121" s="45"/>
    </row>
    <row r="122" spans="1:20">
      <c r="A122" s="3">
        <v>115</v>
      </c>
      <c r="B122" s="3">
        <v>115</v>
      </c>
      <c r="C122" s="3" t="s">
        <v>241</v>
      </c>
      <c r="D122" s="3" t="s">
        <v>135</v>
      </c>
      <c r="E122" s="3"/>
      <c r="F122" s="3">
        <v>1.07</v>
      </c>
      <c r="G122" s="3">
        <v>283545.125</v>
      </c>
      <c r="H122" s="3"/>
      <c r="I122" s="3">
        <v>283545.125</v>
      </c>
      <c r="J122" s="3" t="s">
        <v>118</v>
      </c>
      <c r="K122" s="3">
        <v>191.1</v>
      </c>
      <c r="L122" s="3"/>
      <c r="M122" s="41"/>
      <c r="N122" s="4"/>
      <c r="O122" s="4"/>
      <c r="P122" s="4"/>
      <c r="Q122" s="4"/>
      <c r="R122" s="4"/>
      <c r="S122" s="4"/>
      <c r="T122" s="4"/>
    </row>
    <row r="123" spans="1:20" s="5" customFormat="1">
      <c r="A123" s="43">
        <v>116</v>
      </c>
      <c r="B123" s="43">
        <v>116</v>
      </c>
      <c r="C123" s="43" t="s">
        <v>242</v>
      </c>
      <c r="D123" s="43" t="s">
        <v>135</v>
      </c>
      <c r="E123" s="43"/>
      <c r="F123" s="43">
        <v>1.07</v>
      </c>
      <c r="G123" s="43">
        <v>101447.18</v>
      </c>
      <c r="H123" s="43"/>
      <c r="I123" s="43">
        <v>101447.18</v>
      </c>
      <c r="J123" s="43" t="s">
        <v>118</v>
      </c>
      <c r="K123" s="43">
        <v>68.099999999999994</v>
      </c>
      <c r="L123" s="43"/>
      <c r="M123" s="44">
        <v>30.671500000000002</v>
      </c>
      <c r="N123" s="45">
        <v>0.99850000000000005</v>
      </c>
      <c r="O123" s="45">
        <f t="shared" ref="O123:O143" si="42">M123/N123</f>
        <v>30.717576364546819</v>
      </c>
      <c r="P123" s="45">
        <v>1</v>
      </c>
      <c r="Q123" s="45">
        <f t="shared" ref="Q123:Q143" si="43">K123</f>
        <v>68.099999999999994</v>
      </c>
      <c r="R123" s="45">
        <f t="shared" ref="R123:R143" si="44">P123*Q123</f>
        <v>68.099999999999994</v>
      </c>
      <c r="S123" s="45">
        <f t="shared" ref="S123:S143" si="45">(R123*O123/1000)</f>
        <v>2.0918669504256382</v>
      </c>
      <c r="T123" s="45"/>
    </row>
    <row r="124" spans="1:20" s="5" customFormat="1">
      <c r="A124" s="43">
        <v>117</v>
      </c>
      <c r="B124" s="43">
        <v>117</v>
      </c>
      <c r="C124" s="43" t="s">
        <v>243</v>
      </c>
      <c r="D124" s="43" t="s">
        <v>135</v>
      </c>
      <c r="E124" s="43"/>
      <c r="F124" s="43">
        <v>1.07</v>
      </c>
      <c r="G124" s="43">
        <v>189707.859</v>
      </c>
      <c r="H124" s="43"/>
      <c r="I124" s="43">
        <v>189707.859</v>
      </c>
      <c r="J124" s="43" t="s">
        <v>118</v>
      </c>
      <c r="K124" s="43">
        <v>127.7</v>
      </c>
      <c r="L124" s="43"/>
      <c r="M124" s="44">
        <v>28.863499999999998</v>
      </c>
      <c r="N124" s="45">
        <v>0.99850000000000005</v>
      </c>
      <c r="O124" s="45">
        <f t="shared" si="42"/>
        <v>28.906860290435649</v>
      </c>
      <c r="P124" s="45">
        <v>1</v>
      </c>
      <c r="Q124" s="45">
        <f t="shared" si="43"/>
        <v>127.7</v>
      </c>
      <c r="R124" s="45">
        <f t="shared" si="44"/>
        <v>127.7</v>
      </c>
      <c r="S124" s="45">
        <f t="shared" si="45"/>
        <v>3.6914060590886324</v>
      </c>
      <c r="T124" s="45"/>
    </row>
    <row r="125" spans="1:20" s="5" customFormat="1">
      <c r="A125" s="43">
        <v>118</v>
      </c>
      <c r="B125" s="43">
        <v>118</v>
      </c>
      <c r="C125" s="43" t="s">
        <v>244</v>
      </c>
      <c r="D125" s="43" t="s">
        <v>135</v>
      </c>
      <c r="E125" s="43"/>
      <c r="F125" s="43">
        <v>1.07</v>
      </c>
      <c r="G125" s="43">
        <v>56792.77</v>
      </c>
      <c r="H125" s="43"/>
      <c r="I125" s="43">
        <v>56792.77</v>
      </c>
      <c r="J125" s="43" t="s">
        <v>118</v>
      </c>
      <c r="K125" s="43">
        <v>37.9</v>
      </c>
      <c r="L125" s="43"/>
      <c r="M125" s="44">
        <v>27.153600000000001</v>
      </c>
      <c r="N125" s="45">
        <v>0.99850000000000005</v>
      </c>
      <c r="O125" s="45">
        <f t="shared" si="42"/>
        <v>27.19439158738107</v>
      </c>
      <c r="P125" s="45">
        <v>1</v>
      </c>
      <c r="Q125" s="45">
        <f t="shared" si="43"/>
        <v>37.9</v>
      </c>
      <c r="R125" s="45">
        <f t="shared" si="44"/>
        <v>37.9</v>
      </c>
      <c r="S125" s="45">
        <f t="shared" si="45"/>
        <v>1.0306674411617425</v>
      </c>
      <c r="T125" s="45"/>
    </row>
    <row r="126" spans="1:20" s="5" customFormat="1">
      <c r="A126" s="43">
        <v>119</v>
      </c>
      <c r="B126" s="43">
        <v>119</v>
      </c>
      <c r="C126" s="43" t="s">
        <v>245</v>
      </c>
      <c r="D126" s="43" t="s">
        <v>135</v>
      </c>
      <c r="E126" s="43"/>
      <c r="F126" s="43">
        <v>1.07</v>
      </c>
      <c r="G126" s="43">
        <v>65682.008000000002</v>
      </c>
      <c r="H126" s="43"/>
      <c r="I126" s="43">
        <v>65682.008000000002</v>
      </c>
      <c r="J126" s="43" t="s">
        <v>118</v>
      </c>
      <c r="K126" s="43">
        <v>43.9</v>
      </c>
      <c r="L126" s="43"/>
      <c r="M126" s="44">
        <v>25.87</v>
      </c>
      <c r="N126" s="45">
        <v>0.99850000000000005</v>
      </c>
      <c r="O126" s="45">
        <f t="shared" si="42"/>
        <v>25.908863294942414</v>
      </c>
      <c r="P126" s="45">
        <v>1</v>
      </c>
      <c r="Q126" s="45">
        <f t="shared" si="43"/>
        <v>43.9</v>
      </c>
      <c r="R126" s="45">
        <f t="shared" si="44"/>
        <v>43.9</v>
      </c>
      <c r="S126" s="45">
        <f t="shared" si="45"/>
        <v>1.1373990986479718</v>
      </c>
      <c r="T126" s="45"/>
    </row>
    <row r="127" spans="1:20" s="5" customFormat="1">
      <c r="A127" s="43">
        <v>120</v>
      </c>
      <c r="B127" s="43">
        <v>120</v>
      </c>
      <c r="C127" s="43" t="s">
        <v>246</v>
      </c>
      <c r="D127" s="43" t="s">
        <v>135</v>
      </c>
      <c r="E127" s="43"/>
      <c r="F127" s="43">
        <v>1.07</v>
      </c>
      <c r="G127" s="43">
        <v>60176.421999999999</v>
      </c>
      <c r="H127" s="43"/>
      <c r="I127" s="43">
        <v>60176.421999999999</v>
      </c>
      <c r="J127" s="43" t="s">
        <v>118</v>
      </c>
      <c r="K127" s="43">
        <v>40.200000000000003</v>
      </c>
      <c r="L127" s="43"/>
      <c r="M127" s="44">
        <v>25.4359</v>
      </c>
      <c r="N127" s="45">
        <v>0.99850000000000005</v>
      </c>
      <c r="O127" s="45">
        <f t="shared" si="42"/>
        <v>25.474111166750124</v>
      </c>
      <c r="P127" s="45">
        <v>1</v>
      </c>
      <c r="Q127" s="45">
        <f t="shared" si="43"/>
        <v>40.200000000000003</v>
      </c>
      <c r="R127" s="45">
        <f t="shared" si="44"/>
        <v>40.200000000000003</v>
      </c>
      <c r="S127" s="45">
        <f t="shared" si="45"/>
        <v>1.0240592689033552</v>
      </c>
      <c r="T127" s="45"/>
    </row>
    <row r="128" spans="1:20" s="5" customFormat="1">
      <c r="A128" s="43">
        <v>121</v>
      </c>
      <c r="B128" s="43">
        <v>121</v>
      </c>
      <c r="C128" s="43" t="s">
        <v>247</v>
      </c>
      <c r="D128" s="43" t="s">
        <v>135</v>
      </c>
      <c r="E128" s="43"/>
      <c r="F128" s="43">
        <v>1.07</v>
      </c>
      <c r="G128" s="43">
        <v>12219.665999999999</v>
      </c>
      <c r="H128" s="43"/>
      <c r="I128" s="43">
        <v>12219.665999999999</v>
      </c>
      <c r="J128" s="43" t="s">
        <v>118</v>
      </c>
      <c r="K128" s="43">
        <v>7.8</v>
      </c>
      <c r="L128" s="43"/>
      <c r="M128" s="44">
        <v>14.2827</v>
      </c>
      <c r="N128" s="45">
        <v>0.99850000000000005</v>
      </c>
      <c r="O128" s="45">
        <f t="shared" si="42"/>
        <v>14.304156234351527</v>
      </c>
      <c r="P128" s="45">
        <v>1</v>
      </c>
      <c r="Q128" s="45">
        <f t="shared" si="43"/>
        <v>7.8</v>
      </c>
      <c r="R128" s="45">
        <f t="shared" si="44"/>
        <v>7.8</v>
      </c>
      <c r="S128" s="45">
        <f t="shared" si="45"/>
        <v>0.11157241862794191</v>
      </c>
      <c r="T128" s="45"/>
    </row>
    <row r="129" spans="1:20" s="5" customFormat="1">
      <c r="A129" s="43">
        <v>122</v>
      </c>
      <c r="B129" s="43">
        <v>122</v>
      </c>
      <c r="C129" s="43" t="s">
        <v>248</v>
      </c>
      <c r="D129" s="43" t="s">
        <v>135</v>
      </c>
      <c r="E129" s="43"/>
      <c r="F129" s="43">
        <v>1.07</v>
      </c>
      <c r="G129" s="43">
        <v>11369.25</v>
      </c>
      <c r="H129" s="43"/>
      <c r="I129" s="43">
        <v>11369.25</v>
      </c>
      <c r="J129" s="43" t="s">
        <v>118</v>
      </c>
      <c r="K129" s="43">
        <v>7.2</v>
      </c>
      <c r="L129" s="43"/>
      <c r="M129" s="44">
        <v>14.666700000000001</v>
      </c>
      <c r="N129" s="45">
        <v>0.99850000000000005</v>
      </c>
      <c r="O129" s="45">
        <f t="shared" si="42"/>
        <v>14.688733099649474</v>
      </c>
      <c r="P129" s="45">
        <v>1</v>
      </c>
      <c r="Q129" s="45">
        <f t="shared" si="43"/>
        <v>7.2</v>
      </c>
      <c r="R129" s="45">
        <f t="shared" si="44"/>
        <v>7.2</v>
      </c>
      <c r="S129" s="45">
        <f t="shared" si="45"/>
        <v>0.10575887831747621</v>
      </c>
      <c r="T129" s="45"/>
    </row>
    <row r="130" spans="1:20" s="5" customFormat="1">
      <c r="A130" s="43">
        <v>123</v>
      </c>
      <c r="B130" s="43">
        <v>123</v>
      </c>
      <c r="C130" s="43" t="s">
        <v>249</v>
      </c>
      <c r="D130" s="43" t="s">
        <v>135</v>
      </c>
      <c r="E130" s="43"/>
      <c r="F130" s="43">
        <v>1.07</v>
      </c>
      <c r="G130" s="43">
        <v>11733.387000000001</v>
      </c>
      <c r="H130" s="43"/>
      <c r="I130" s="43">
        <v>11733.387000000001</v>
      </c>
      <c r="J130" s="43" t="s">
        <v>118</v>
      </c>
      <c r="K130" s="43">
        <v>7.4</v>
      </c>
      <c r="L130" s="43"/>
      <c r="M130" s="44">
        <v>15.0906</v>
      </c>
      <c r="N130" s="45">
        <v>0.99850000000000005</v>
      </c>
      <c r="O130" s="45">
        <f t="shared" si="42"/>
        <v>15.113269904857285</v>
      </c>
      <c r="P130" s="45">
        <v>1</v>
      </c>
      <c r="Q130" s="45">
        <f t="shared" si="43"/>
        <v>7.4</v>
      </c>
      <c r="R130" s="45">
        <f t="shared" si="44"/>
        <v>7.4</v>
      </c>
      <c r="S130" s="45">
        <f t="shared" si="45"/>
        <v>0.11183819729594391</v>
      </c>
      <c r="T130" s="45"/>
    </row>
    <row r="131" spans="1:20" s="5" customFormat="1">
      <c r="A131" s="43">
        <v>124</v>
      </c>
      <c r="B131" s="43">
        <v>124</v>
      </c>
      <c r="C131" s="43" t="s">
        <v>250</v>
      </c>
      <c r="D131" s="43" t="s">
        <v>135</v>
      </c>
      <c r="E131" s="43"/>
      <c r="F131" s="43">
        <v>1.07</v>
      </c>
      <c r="G131" s="43">
        <v>10034.424000000001</v>
      </c>
      <c r="H131" s="43"/>
      <c r="I131" s="43">
        <v>10034.424000000001</v>
      </c>
      <c r="J131" s="43" t="s">
        <v>118</v>
      </c>
      <c r="K131" s="43">
        <v>6.3</v>
      </c>
      <c r="L131" s="43"/>
      <c r="M131" s="44">
        <v>30.264199999999999</v>
      </c>
      <c r="N131" s="45">
        <v>0.99850000000000005</v>
      </c>
      <c r="O131" s="45">
        <f t="shared" si="42"/>
        <v>30.309664496745114</v>
      </c>
      <c r="P131" s="45">
        <v>1</v>
      </c>
      <c r="Q131" s="45">
        <f t="shared" si="43"/>
        <v>6.3</v>
      </c>
      <c r="R131" s="45">
        <f t="shared" si="44"/>
        <v>6.3</v>
      </c>
      <c r="S131" s="45">
        <f t="shared" si="45"/>
        <v>0.19095088632949422</v>
      </c>
      <c r="T131" s="45"/>
    </row>
    <row r="132" spans="1:20" s="5" customFormat="1">
      <c r="A132" s="43">
        <v>125</v>
      </c>
      <c r="B132" s="43">
        <v>125</v>
      </c>
      <c r="C132" s="43" t="s">
        <v>251</v>
      </c>
      <c r="D132" s="43" t="s">
        <v>135</v>
      </c>
      <c r="E132" s="43"/>
      <c r="F132" s="43">
        <v>1.07</v>
      </c>
      <c r="G132" s="43">
        <v>16611.734</v>
      </c>
      <c r="H132" s="43"/>
      <c r="I132" s="43">
        <v>16611.734</v>
      </c>
      <c r="J132" s="43" t="s">
        <v>118</v>
      </c>
      <c r="K132" s="43">
        <v>10.7</v>
      </c>
      <c r="L132" s="43"/>
      <c r="M132" s="44">
        <v>30.0318</v>
      </c>
      <c r="N132" s="45">
        <v>0.99850000000000005</v>
      </c>
      <c r="O132" s="45">
        <f t="shared" si="42"/>
        <v>30.076915373059588</v>
      </c>
      <c r="P132" s="45">
        <v>1</v>
      </c>
      <c r="Q132" s="45">
        <f t="shared" si="43"/>
        <v>10.7</v>
      </c>
      <c r="R132" s="45">
        <f t="shared" si="44"/>
        <v>10.7</v>
      </c>
      <c r="S132" s="45">
        <f t="shared" si="45"/>
        <v>0.32182299449173757</v>
      </c>
      <c r="T132" s="45"/>
    </row>
    <row r="133" spans="1:20" s="5" customFormat="1">
      <c r="A133" s="43">
        <v>126</v>
      </c>
      <c r="B133" s="43">
        <v>126</v>
      </c>
      <c r="C133" s="43" t="s">
        <v>252</v>
      </c>
      <c r="D133" s="43" t="s">
        <v>135</v>
      </c>
      <c r="E133" s="43"/>
      <c r="F133" s="43">
        <v>1.07</v>
      </c>
      <c r="G133" s="43">
        <v>53909.406000000003</v>
      </c>
      <c r="H133" s="43"/>
      <c r="I133" s="43">
        <v>53909.406000000003</v>
      </c>
      <c r="J133" s="43" t="s">
        <v>118</v>
      </c>
      <c r="K133" s="43">
        <v>35.9</v>
      </c>
      <c r="L133" s="43"/>
      <c r="M133" s="44">
        <v>21.282</v>
      </c>
      <c r="N133" s="45">
        <v>0.99850000000000005</v>
      </c>
      <c r="O133" s="45">
        <f t="shared" si="42"/>
        <v>21.313970956434652</v>
      </c>
      <c r="P133" s="45">
        <v>1</v>
      </c>
      <c r="Q133" s="45">
        <f t="shared" si="43"/>
        <v>35.9</v>
      </c>
      <c r="R133" s="45">
        <f t="shared" si="44"/>
        <v>35.9</v>
      </c>
      <c r="S133" s="45">
        <f t="shared" si="45"/>
        <v>0.76517155733600395</v>
      </c>
      <c r="T133" s="45"/>
    </row>
    <row r="134" spans="1:20" s="5" customFormat="1">
      <c r="A134" s="43">
        <v>127</v>
      </c>
      <c r="B134" s="43">
        <v>127</v>
      </c>
      <c r="C134" s="43" t="s">
        <v>253</v>
      </c>
      <c r="D134" s="43" t="s">
        <v>135</v>
      </c>
      <c r="E134" s="43"/>
      <c r="F134" s="43"/>
      <c r="G134" s="43"/>
      <c r="H134" s="43"/>
      <c r="I134" s="43"/>
      <c r="J134" s="43" t="s">
        <v>154</v>
      </c>
      <c r="K134" s="43"/>
      <c r="L134" s="43"/>
      <c r="M134" s="44">
        <v>48.437199999999997</v>
      </c>
      <c r="N134" s="45">
        <v>0.99850000000000005</v>
      </c>
      <c r="O134" s="45">
        <f t="shared" si="42"/>
        <v>48.509964947421125</v>
      </c>
      <c r="P134" s="45">
        <v>1</v>
      </c>
      <c r="Q134" s="45">
        <f t="shared" si="43"/>
        <v>0</v>
      </c>
      <c r="R134" s="45">
        <f t="shared" si="44"/>
        <v>0</v>
      </c>
      <c r="S134" s="45">
        <f t="shared" si="45"/>
        <v>0</v>
      </c>
      <c r="T134" s="45"/>
    </row>
    <row r="135" spans="1:20" s="5" customFormat="1">
      <c r="A135" s="43">
        <v>128</v>
      </c>
      <c r="B135" s="43">
        <v>128</v>
      </c>
      <c r="C135" s="43" t="s">
        <v>254</v>
      </c>
      <c r="D135" s="43" t="s">
        <v>135</v>
      </c>
      <c r="E135" s="43"/>
      <c r="F135" s="43">
        <v>1.07</v>
      </c>
      <c r="G135" s="43">
        <v>12492.362999999999</v>
      </c>
      <c r="H135" s="43"/>
      <c r="I135" s="43">
        <v>12492.362999999999</v>
      </c>
      <c r="J135" s="43" t="s">
        <v>118</v>
      </c>
      <c r="K135" s="43">
        <v>7.9</v>
      </c>
      <c r="L135" s="43"/>
      <c r="M135" s="44">
        <v>13.722099999999999</v>
      </c>
      <c r="N135" s="45">
        <v>0.99850000000000005</v>
      </c>
      <c r="O135" s="45">
        <f t="shared" si="42"/>
        <v>13.742714071106658</v>
      </c>
      <c r="P135" s="45">
        <v>1</v>
      </c>
      <c r="Q135" s="45">
        <f t="shared" si="43"/>
        <v>7.9</v>
      </c>
      <c r="R135" s="45">
        <f t="shared" si="44"/>
        <v>7.9</v>
      </c>
      <c r="S135" s="45">
        <f t="shared" si="45"/>
        <v>0.10856744116174261</v>
      </c>
      <c r="T135" s="45"/>
    </row>
    <row r="136" spans="1:20" s="5" customFormat="1">
      <c r="A136" s="43">
        <v>129</v>
      </c>
      <c r="B136" s="43">
        <v>129</v>
      </c>
      <c r="C136" s="43" t="s">
        <v>255</v>
      </c>
      <c r="D136" s="43" t="s">
        <v>135</v>
      </c>
      <c r="E136" s="43"/>
      <c r="F136" s="43">
        <v>1.07</v>
      </c>
      <c r="G136" s="43">
        <v>7279.0389999999998</v>
      </c>
      <c r="H136" s="43"/>
      <c r="I136" s="43">
        <v>7279.0389999999998</v>
      </c>
      <c r="J136" s="43" t="s">
        <v>118</v>
      </c>
      <c r="K136" s="43">
        <v>4.4000000000000004</v>
      </c>
      <c r="L136" s="43"/>
      <c r="M136" s="44">
        <v>14.842000000000001</v>
      </c>
      <c r="N136" s="45">
        <v>0.99850000000000005</v>
      </c>
      <c r="O136" s="45">
        <f t="shared" si="42"/>
        <v>14.864296444667</v>
      </c>
      <c r="P136" s="45">
        <v>1</v>
      </c>
      <c r="Q136" s="45">
        <f t="shared" si="43"/>
        <v>4.4000000000000004</v>
      </c>
      <c r="R136" s="45">
        <f t="shared" si="44"/>
        <v>4.4000000000000004</v>
      </c>
      <c r="S136" s="45">
        <f t="shared" si="45"/>
        <v>6.54029043565348E-2</v>
      </c>
      <c r="T136" s="45"/>
    </row>
    <row r="137" spans="1:20" s="5" customFormat="1">
      <c r="A137" s="43">
        <v>130</v>
      </c>
      <c r="B137" s="43">
        <v>130</v>
      </c>
      <c r="C137" s="43" t="s">
        <v>256</v>
      </c>
      <c r="D137" s="43" t="s">
        <v>135</v>
      </c>
      <c r="E137" s="43"/>
      <c r="F137" s="43">
        <v>1.07</v>
      </c>
      <c r="G137" s="43">
        <v>6354.5290000000005</v>
      </c>
      <c r="H137" s="43"/>
      <c r="I137" s="43">
        <v>6354.5290000000005</v>
      </c>
      <c r="J137" s="43" t="s">
        <v>118</v>
      </c>
      <c r="K137" s="43">
        <v>3.8</v>
      </c>
      <c r="L137" s="43"/>
      <c r="M137" s="44">
        <v>14.5655</v>
      </c>
      <c r="N137" s="45">
        <v>0.99850000000000005</v>
      </c>
      <c r="O137" s="45">
        <f t="shared" si="42"/>
        <v>14.58738107160741</v>
      </c>
      <c r="P137" s="45">
        <v>1</v>
      </c>
      <c r="Q137" s="45">
        <f t="shared" si="43"/>
        <v>3.8</v>
      </c>
      <c r="R137" s="45">
        <f t="shared" si="44"/>
        <v>3.8</v>
      </c>
      <c r="S137" s="45">
        <f t="shared" si="45"/>
        <v>5.5432048072108157E-2</v>
      </c>
      <c r="T137" s="45"/>
    </row>
    <row r="138" spans="1:20" s="5" customFormat="1">
      <c r="A138" s="43">
        <v>131</v>
      </c>
      <c r="B138" s="43">
        <v>131</v>
      </c>
      <c r="C138" s="43" t="s">
        <v>257</v>
      </c>
      <c r="D138" s="43" t="s">
        <v>135</v>
      </c>
      <c r="E138" s="43"/>
      <c r="F138" s="43">
        <v>1.07</v>
      </c>
      <c r="G138" s="43">
        <v>1908.9929999999999</v>
      </c>
      <c r="H138" s="43"/>
      <c r="I138" s="43">
        <v>1908.9929999999999</v>
      </c>
      <c r="J138" s="43" t="s">
        <v>118</v>
      </c>
      <c r="K138" s="43">
        <v>0.8</v>
      </c>
      <c r="L138" s="43"/>
      <c r="M138" s="44">
        <v>42.221299999999999</v>
      </c>
      <c r="N138" s="45">
        <v>0.99850000000000005</v>
      </c>
      <c r="O138" s="45">
        <f t="shared" si="42"/>
        <v>42.284727090635954</v>
      </c>
      <c r="P138" s="45">
        <v>1</v>
      </c>
      <c r="Q138" s="45">
        <f t="shared" si="43"/>
        <v>0.8</v>
      </c>
      <c r="R138" s="45">
        <f t="shared" si="44"/>
        <v>0.8</v>
      </c>
      <c r="S138" s="45">
        <f t="shared" si="45"/>
        <v>3.3827781672508765E-2</v>
      </c>
      <c r="T138" s="45"/>
    </row>
    <row r="139" spans="1:20" s="5" customFormat="1">
      <c r="A139" s="43">
        <v>132</v>
      </c>
      <c r="B139" s="43">
        <v>132</v>
      </c>
      <c r="C139" s="43" t="s">
        <v>258</v>
      </c>
      <c r="D139" s="43" t="s">
        <v>135</v>
      </c>
      <c r="E139" s="43"/>
      <c r="F139" s="43">
        <v>1.07</v>
      </c>
      <c r="G139" s="43">
        <v>11740.147999999999</v>
      </c>
      <c r="H139" s="43"/>
      <c r="I139" s="43">
        <v>11740.147999999999</v>
      </c>
      <c r="J139" s="43" t="s">
        <v>118</v>
      </c>
      <c r="K139" s="43">
        <v>7.4</v>
      </c>
      <c r="L139" s="43"/>
      <c r="M139" s="44">
        <v>25.554400000000001</v>
      </c>
      <c r="N139" s="45">
        <v>0.99850000000000005</v>
      </c>
      <c r="O139" s="45">
        <f t="shared" si="42"/>
        <v>25.592789183775665</v>
      </c>
      <c r="P139" s="45">
        <v>1</v>
      </c>
      <c r="Q139" s="45">
        <f t="shared" si="43"/>
        <v>7.4</v>
      </c>
      <c r="R139" s="45">
        <f t="shared" si="44"/>
        <v>7.4</v>
      </c>
      <c r="S139" s="45">
        <f t="shared" si="45"/>
        <v>0.18938663995993993</v>
      </c>
      <c r="T139" s="45"/>
    </row>
    <row r="140" spans="1:20" s="5" customFormat="1">
      <c r="A140" s="43">
        <v>133</v>
      </c>
      <c r="B140" s="43">
        <v>133</v>
      </c>
      <c r="C140" s="43" t="s">
        <v>259</v>
      </c>
      <c r="D140" s="43" t="s">
        <v>135</v>
      </c>
      <c r="E140" s="43"/>
      <c r="F140" s="43">
        <v>1.07</v>
      </c>
      <c r="G140" s="43">
        <v>50008.870999999999</v>
      </c>
      <c r="H140" s="43"/>
      <c r="I140" s="43">
        <v>50008.870999999999</v>
      </c>
      <c r="J140" s="43" t="s">
        <v>118</v>
      </c>
      <c r="K140" s="43">
        <v>33.299999999999997</v>
      </c>
      <c r="L140" s="43"/>
      <c r="M140" s="44">
        <v>26.0213</v>
      </c>
      <c r="N140" s="45">
        <v>0.99850000000000005</v>
      </c>
      <c r="O140" s="45">
        <f t="shared" si="42"/>
        <v>26.060390585878817</v>
      </c>
      <c r="P140" s="45">
        <v>1</v>
      </c>
      <c r="Q140" s="45">
        <f t="shared" si="43"/>
        <v>33.299999999999997</v>
      </c>
      <c r="R140" s="45">
        <f t="shared" si="44"/>
        <v>33.299999999999997</v>
      </c>
      <c r="S140" s="45">
        <f t="shared" si="45"/>
        <v>0.8678110065097645</v>
      </c>
      <c r="T140" s="45"/>
    </row>
    <row r="141" spans="1:20" s="5" customFormat="1">
      <c r="A141" s="43">
        <v>134</v>
      </c>
      <c r="B141" s="43">
        <v>134</v>
      </c>
      <c r="C141" s="43" t="s">
        <v>260</v>
      </c>
      <c r="D141" s="43" t="s">
        <v>135</v>
      </c>
      <c r="E141" s="43"/>
      <c r="F141" s="43">
        <v>1.07</v>
      </c>
      <c r="G141" s="43">
        <v>1019.903</v>
      </c>
      <c r="H141" s="43"/>
      <c r="I141" s="43">
        <v>1019.903</v>
      </c>
      <c r="J141" s="43" t="s">
        <v>173</v>
      </c>
      <c r="K141" s="43">
        <v>0.2</v>
      </c>
      <c r="L141" s="43"/>
      <c r="M141" s="44">
        <v>17.658799999999999</v>
      </c>
      <c r="N141" s="45">
        <v>0.99850000000000005</v>
      </c>
      <c r="O141" s="45">
        <f t="shared" si="42"/>
        <v>17.685327991987979</v>
      </c>
      <c r="P141" s="45">
        <v>1</v>
      </c>
      <c r="Q141" s="45">
        <f t="shared" si="43"/>
        <v>0.2</v>
      </c>
      <c r="R141" s="45">
        <f t="shared" si="44"/>
        <v>0.2</v>
      </c>
      <c r="S141" s="45">
        <f t="shared" si="45"/>
        <v>3.5370655983975961E-3</v>
      </c>
      <c r="T141" s="45"/>
    </row>
    <row r="142" spans="1:20" s="5" customFormat="1">
      <c r="A142" s="43">
        <v>135</v>
      </c>
      <c r="B142" s="43">
        <v>135</v>
      </c>
      <c r="C142" s="43" t="s">
        <v>261</v>
      </c>
      <c r="D142" s="43" t="s">
        <v>135</v>
      </c>
      <c r="E142" s="43"/>
      <c r="F142" s="43">
        <v>1.07</v>
      </c>
      <c r="G142" s="43">
        <v>2818.0889999999999</v>
      </c>
      <c r="H142" s="43"/>
      <c r="I142" s="43">
        <v>2818.0889999999999</v>
      </c>
      <c r="J142" s="43" t="s">
        <v>262</v>
      </c>
      <c r="K142" s="43">
        <v>1.4</v>
      </c>
      <c r="L142" s="43"/>
      <c r="M142" s="44">
        <v>17.415600000000001</v>
      </c>
      <c r="N142" s="45">
        <v>0.99850000000000005</v>
      </c>
      <c r="O142" s="45">
        <f t="shared" si="42"/>
        <v>17.441762643965948</v>
      </c>
      <c r="P142" s="45">
        <v>1</v>
      </c>
      <c r="Q142" s="45">
        <f t="shared" si="43"/>
        <v>1.4</v>
      </c>
      <c r="R142" s="45">
        <f t="shared" si="44"/>
        <v>1.4</v>
      </c>
      <c r="S142" s="45">
        <f t="shared" si="45"/>
        <v>2.4418467701552326E-2</v>
      </c>
      <c r="T142" s="45"/>
    </row>
    <row r="143" spans="1:20" s="5" customFormat="1">
      <c r="A143" s="43">
        <v>136</v>
      </c>
      <c r="B143" s="43">
        <v>136</v>
      </c>
      <c r="C143" s="43" t="s">
        <v>263</v>
      </c>
      <c r="D143" s="43" t="s">
        <v>135</v>
      </c>
      <c r="E143" s="43"/>
      <c r="F143" s="43">
        <v>1.07</v>
      </c>
      <c r="G143" s="43">
        <v>5737.9480000000003</v>
      </c>
      <c r="H143" s="43"/>
      <c r="I143" s="43">
        <v>5737.9480000000003</v>
      </c>
      <c r="J143" s="43" t="s">
        <v>118</v>
      </c>
      <c r="K143" s="43">
        <v>3.4</v>
      </c>
      <c r="L143" s="43"/>
      <c r="M143" s="44">
        <v>17.865200000000002</v>
      </c>
      <c r="N143" s="45">
        <v>0.99850000000000005</v>
      </c>
      <c r="O143" s="45">
        <f t="shared" si="42"/>
        <v>17.892038057085628</v>
      </c>
      <c r="P143" s="45">
        <v>1</v>
      </c>
      <c r="Q143" s="45">
        <f t="shared" si="43"/>
        <v>3.4</v>
      </c>
      <c r="R143" s="45">
        <f t="shared" si="44"/>
        <v>3.4</v>
      </c>
      <c r="S143" s="45">
        <f t="shared" si="45"/>
        <v>6.0832929394091129E-2</v>
      </c>
      <c r="T143" s="45"/>
    </row>
    <row r="144" spans="1:20">
      <c r="A144" s="3">
        <v>137</v>
      </c>
      <c r="B144" s="3">
        <v>137</v>
      </c>
      <c r="C144" s="3" t="s">
        <v>264</v>
      </c>
      <c r="D144" s="3" t="s">
        <v>135</v>
      </c>
      <c r="E144" s="3"/>
      <c r="F144" s="3">
        <v>1.05</v>
      </c>
      <c r="G144" s="3">
        <v>50.698</v>
      </c>
      <c r="H144" s="3"/>
      <c r="I144" s="3">
        <v>50.698</v>
      </c>
      <c r="J144" s="3" t="s">
        <v>115</v>
      </c>
      <c r="K144" s="3"/>
      <c r="L144" s="3"/>
      <c r="M144" s="41"/>
      <c r="N144" s="4"/>
      <c r="O144" s="4"/>
      <c r="P144" s="4"/>
      <c r="Q144" s="4"/>
      <c r="R144" s="4"/>
      <c r="S144" s="4"/>
      <c r="T144" s="4" t="s">
        <v>265</v>
      </c>
    </row>
    <row r="145" spans="1:20">
      <c r="A145" s="3">
        <v>138</v>
      </c>
      <c r="B145" s="3">
        <v>138</v>
      </c>
      <c r="C145" s="3" t="s">
        <v>266</v>
      </c>
      <c r="D145" s="3" t="s">
        <v>135</v>
      </c>
      <c r="E145" s="3"/>
      <c r="F145" s="3">
        <v>1.06</v>
      </c>
      <c r="G145" s="3">
        <v>1239834</v>
      </c>
      <c r="H145" s="3"/>
      <c r="I145" s="3">
        <v>1239834</v>
      </c>
      <c r="J145" s="3" t="s">
        <v>118</v>
      </c>
      <c r="K145" s="3">
        <v>837.4</v>
      </c>
      <c r="L145" s="3"/>
      <c r="M145" s="41"/>
      <c r="N145" s="4"/>
      <c r="O145" s="4"/>
      <c r="P145" s="4"/>
      <c r="Q145" s="4"/>
      <c r="R145" s="4"/>
      <c r="S145" s="4"/>
      <c r="T145" s="4" t="s">
        <v>265</v>
      </c>
    </row>
    <row r="146" spans="1:20">
      <c r="A146" s="3">
        <v>139</v>
      </c>
      <c r="B146" s="3">
        <v>139</v>
      </c>
      <c r="C146" s="3" t="s">
        <v>267</v>
      </c>
      <c r="D146" s="3" t="s">
        <v>135</v>
      </c>
      <c r="E146" s="3"/>
      <c r="F146" s="3">
        <v>1.06</v>
      </c>
      <c r="G146" s="3">
        <v>707216.875</v>
      </c>
      <c r="H146" s="3"/>
      <c r="I146" s="3">
        <v>707216.875</v>
      </c>
      <c r="J146" s="3" t="s">
        <v>173</v>
      </c>
      <c r="K146" s="3">
        <v>477.5</v>
      </c>
      <c r="L146" s="3"/>
      <c r="M146" s="41"/>
      <c r="N146" s="4"/>
      <c r="O146" s="4"/>
      <c r="P146" s="4"/>
      <c r="Q146" s="4"/>
      <c r="R146" s="4"/>
      <c r="S146" s="4"/>
      <c r="T146" s="4" t="s">
        <v>265</v>
      </c>
    </row>
    <row r="147" spans="1:20">
      <c r="A147" s="3">
        <v>140</v>
      </c>
      <c r="B147" s="3">
        <v>140</v>
      </c>
      <c r="C147" s="3" t="s">
        <v>268</v>
      </c>
      <c r="D147" s="3" t="s">
        <v>135</v>
      </c>
      <c r="E147" s="3"/>
      <c r="F147" s="3">
        <v>1.06</v>
      </c>
      <c r="G147" s="3">
        <v>568561.93799999997</v>
      </c>
      <c r="H147" s="3"/>
      <c r="I147" s="3">
        <v>568561.93799999997</v>
      </c>
      <c r="J147" s="3" t="s">
        <v>118</v>
      </c>
      <c r="K147" s="3">
        <v>383.7</v>
      </c>
      <c r="L147" s="3"/>
      <c r="M147" s="41"/>
      <c r="N147" s="4"/>
      <c r="O147" s="4"/>
      <c r="P147" s="4"/>
      <c r="Q147" s="4"/>
      <c r="R147" s="4"/>
      <c r="S147" s="4"/>
      <c r="T147" s="4" t="s">
        <v>265</v>
      </c>
    </row>
    <row r="148" spans="1:20">
      <c r="A148" s="3">
        <v>141</v>
      </c>
      <c r="B148" s="3">
        <v>141</v>
      </c>
      <c r="C148" s="3" t="s">
        <v>269</v>
      </c>
      <c r="D148" s="3" t="s">
        <v>135</v>
      </c>
      <c r="E148" s="3"/>
      <c r="F148" s="3">
        <v>1.06</v>
      </c>
      <c r="G148" s="3">
        <v>701831.56299999997</v>
      </c>
      <c r="H148" s="3"/>
      <c r="I148" s="3">
        <v>701831.56299999997</v>
      </c>
      <c r="J148" s="3" t="s">
        <v>118</v>
      </c>
      <c r="K148" s="3">
        <v>473.8</v>
      </c>
      <c r="L148" s="3"/>
      <c r="M148" s="41"/>
      <c r="N148" s="4"/>
      <c r="O148" s="4"/>
      <c r="P148" s="4"/>
      <c r="Q148" s="4"/>
      <c r="R148" s="4"/>
      <c r="S148" s="4"/>
      <c r="T148" s="4" t="s">
        <v>177</v>
      </c>
    </row>
    <row r="149" spans="1:20">
      <c r="A149" s="3">
        <v>142</v>
      </c>
      <c r="B149" s="3">
        <v>142</v>
      </c>
      <c r="C149" s="3" t="s">
        <v>270</v>
      </c>
      <c r="D149" s="3" t="s">
        <v>135</v>
      </c>
      <c r="E149" s="3"/>
      <c r="F149" s="3">
        <v>1.06</v>
      </c>
      <c r="G149" s="3">
        <v>679254.375</v>
      </c>
      <c r="H149" s="3"/>
      <c r="I149" s="3">
        <v>679254.375</v>
      </c>
      <c r="J149" s="3" t="s">
        <v>118</v>
      </c>
      <c r="K149" s="3">
        <v>458.6</v>
      </c>
      <c r="L149" s="3"/>
      <c r="M149" s="41"/>
      <c r="N149" s="4"/>
      <c r="O149" s="4"/>
      <c r="P149" s="4"/>
      <c r="Q149" s="4"/>
      <c r="R149" s="4"/>
      <c r="S149" s="4"/>
      <c r="T149" s="4" t="s">
        <v>177</v>
      </c>
    </row>
    <row r="150" spans="1:20">
      <c r="A150" s="3">
        <v>143</v>
      </c>
      <c r="B150" s="3">
        <v>143</v>
      </c>
      <c r="C150" s="3" t="s">
        <v>271</v>
      </c>
      <c r="D150" s="3" t="s">
        <v>135</v>
      </c>
      <c r="E150" s="3"/>
      <c r="F150" s="3">
        <v>1.06</v>
      </c>
      <c r="G150" s="3">
        <v>499354.375</v>
      </c>
      <c r="H150" s="3"/>
      <c r="I150" s="3">
        <v>499354.375</v>
      </c>
      <c r="J150" s="3" t="s">
        <v>118</v>
      </c>
      <c r="K150" s="3">
        <v>337</v>
      </c>
      <c r="L150" s="3"/>
      <c r="M150" s="41"/>
      <c r="N150" s="4"/>
      <c r="O150" s="4"/>
      <c r="P150" s="4"/>
      <c r="Q150" s="4"/>
      <c r="R150" s="4"/>
      <c r="S150" s="4"/>
      <c r="T150" s="4" t="s">
        <v>177</v>
      </c>
    </row>
    <row r="151" spans="1:20" s="5" customFormat="1">
      <c r="A151" s="43">
        <v>144</v>
      </c>
      <c r="B151" s="43">
        <v>144</v>
      </c>
      <c r="C151" s="43" t="s">
        <v>272</v>
      </c>
      <c r="D151" s="43" t="s">
        <v>114</v>
      </c>
      <c r="E151" s="43"/>
      <c r="F151" s="43">
        <v>1.06</v>
      </c>
      <c r="G151" s="43">
        <v>508.95699999999999</v>
      </c>
      <c r="H151" s="43"/>
      <c r="I151" s="43">
        <v>508.95699999999999</v>
      </c>
      <c r="J151" s="43" t="s">
        <v>136</v>
      </c>
      <c r="K151" s="43"/>
      <c r="L151" s="43"/>
      <c r="M151" s="44"/>
      <c r="N151" s="45"/>
      <c r="O151" s="45"/>
      <c r="P151" s="45">
        <v>1</v>
      </c>
      <c r="Q151" s="45">
        <f t="shared" ref="Q151:Q152" si="46">K151</f>
        <v>0</v>
      </c>
      <c r="R151" s="45">
        <f t="shared" ref="R151:R152" si="47">P151*Q151</f>
        <v>0</v>
      </c>
      <c r="S151" s="45"/>
      <c r="T151" s="45"/>
    </row>
    <row r="152" spans="1:20" s="5" customFormat="1">
      <c r="A152" s="43">
        <v>145</v>
      </c>
      <c r="B152" s="43">
        <v>145</v>
      </c>
      <c r="C152" s="43" t="s">
        <v>273</v>
      </c>
      <c r="D152" s="43" t="s">
        <v>132</v>
      </c>
      <c r="E152" s="43">
        <v>10</v>
      </c>
      <c r="F152" s="43">
        <v>1.06</v>
      </c>
      <c r="G152" s="43">
        <v>14424.441000000001</v>
      </c>
      <c r="H152" s="43"/>
      <c r="I152" s="43">
        <v>14424.441000000001</v>
      </c>
      <c r="J152" s="43" t="s">
        <v>118</v>
      </c>
      <c r="K152" s="43">
        <v>9.1999999999999993</v>
      </c>
      <c r="L152" s="43">
        <v>-7.6</v>
      </c>
      <c r="M152" s="44"/>
      <c r="N152" s="45"/>
      <c r="O152" s="45"/>
      <c r="P152" s="45">
        <v>1</v>
      </c>
      <c r="Q152" s="45">
        <f t="shared" si="46"/>
        <v>9.1999999999999993</v>
      </c>
      <c r="R152" s="45">
        <f t="shared" si="47"/>
        <v>9.1999999999999993</v>
      </c>
      <c r="S152" s="45"/>
      <c r="T152" s="45"/>
    </row>
    <row r="153" spans="1:20">
      <c r="A153" s="3">
        <v>146</v>
      </c>
      <c r="B153" s="3">
        <v>146</v>
      </c>
      <c r="C153" s="3" t="s">
        <v>274</v>
      </c>
      <c r="D153" s="3" t="s">
        <v>132</v>
      </c>
      <c r="E153" s="3">
        <v>500</v>
      </c>
      <c r="F153" s="3">
        <v>1.06</v>
      </c>
      <c r="G153" s="3">
        <v>476722.56300000002</v>
      </c>
      <c r="H153" s="3"/>
      <c r="I153" s="3">
        <v>476722.56300000002</v>
      </c>
      <c r="J153" s="3" t="s">
        <v>118</v>
      </c>
      <c r="K153" s="3">
        <v>321.7</v>
      </c>
      <c r="L153" s="3">
        <v>-35.700000000000003</v>
      </c>
      <c r="M153" s="41"/>
      <c r="N153" s="4"/>
      <c r="O153" s="4"/>
      <c r="P153" s="4"/>
      <c r="Q153" s="4"/>
      <c r="R153" s="4"/>
      <c r="S153" s="4"/>
      <c r="T153" s="4"/>
    </row>
    <row r="154" spans="1:20" s="5" customFormat="1">
      <c r="A154" s="43">
        <v>147</v>
      </c>
      <c r="B154" s="43">
        <v>147</v>
      </c>
      <c r="C154" s="43" t="s">
        <v>275</v>
      </c>
      <c r="D154" s="43" t="s">
        <v>135</v>
      </c>
      <c r="E154" s="43"/>
      <c r="F154" s="43">
        <v>1.06</v>
      </c>
      <c r="G154" s="43">
        <v>35567.300999999999</v>
      </c>
      <c r="H154" s="43"/>
      <c r="I154" s="43">
        <v>35567.300999999999</v>
      </c>
      <c r="J154" s="43" t="s">
        <v>118</v>
      </c>
      <c r="K154" s="43">
        <v>23.5</v>
      </c>
      <c r="L154" s="43"/>
      <c r="M154" s="44">
        <v>0.59019999999999995</v>
      </c>
      <c r="N154" s="45">
        <v>0.99839999999999995</v>
      </c>
      <c r="O154" s="45">
        <f>M154/N154</f>
        <v>0.59114583333333326</v>
      </c>
      <c r="P154" s="45">
        <v>40</v>
      </c>
      <c r="Q154" s="45">
        <f t="shared" ref="Q154:Q159" si="48">K154</f>
        <v>23.5</v>
      </c>
      <c r="R154" s="45">
        <f t="shared" ref="R154:R159" si="49">P154*Q154</f>
        <v>940</v>
      </c>
      <c r="S154" s="45">
        <f>(R154*O154/1000)</f>
        <v>0.55567708333333321</v>
      </c>
      <c r="T154" s="45"/>
    </row>
    <row r="155" spans="1:20" s="5" customFormat="1">
      <c r="A155" s="43">
        <v>148</v>
      </c>
      <c r="B155" s="43">
        <v>148</v>
      </c>
      <c r="C155" s="43" t="s">
        <v>276</v>
      </c>
      <c r="D155" s="43" t="s">
        <v>135</v>
      </c>
      <c r="E155" s="43"/>
      <c r="F155" s="43">
        <v>1.06</v>
      </c>
      <c r="G155" s="43">
        <v>68600.718999999997</v>
      </c>
      <c r="H155" s="43"/>
      <c r="I155" s="43">
        <v>68600.718999999997</v>
      </c>
      <c r="J155" s="43" t="s">
        <v>118</v>
      </c>
      <c r="K155" s="43">
        <v>45.9</v>
      </c>
      <c r="L155" s="43"/>
      <c r="M155" s="44">
        <v>7.8830999999999998</v>
      </c>
      <c r="N155" s="45">
        <v>0.99970000000000003</v>
      </c>
      <c r="O155" s="45">
        <f>M155/N155</f>
        <v>7.8854656396919074</v>
      </c>
      <c r="P155" s="45">
        <v>40</v>
      </c>
      <c r="Q155" s="45">
        <f t="shared" si="48"/>
        <v>45.9</v>
      </c>
      <c r="R155" s="45">
        <f t="shared" si="49"/>
        <v>1836</v>
      </c>
      <c r="S155" s="45">
        <f t="shared" ref="S155:S157" si="50">(R155*O155/1000)</f>
        <v>14.477714914474342</v>
      </c>
      <c r="T155" s="45"/>
    </row>
    <row r="156" spans="1:20" s="5" customFormat="1">
      <c r="A156" s="43">
        <v>149</v>
      </c>
      <c r="B156" s="43">
        <v>149</v>
      </c>
      <c r="C156" s="43" t="s">
        <v>277</v>
      </c>
      <c r="D156" s="43" t="s">
        <v>135</v>
      </c>
      <c r="E156" s="43"/>
      <c r="F156" s="43">
        <v>1.06</v>
      </c>
      <c r="G156" s="43">
        <v>30328.07</v>
      </c>
      <c r="H156" s="43"/>
      <c r="I156" s="43">
        <v>30328.07</v>
      </c>
      <c r="J156" s="43" t="s">
        <v>118</v>
      </c>
      <c r="K156" s="43">
        <v>20</v>
      </c>
      <c r="L156" s="43"/>
      <c r="M156" s="44">
        <v>8.4948999999999995</v>
      </c>
      <c r="N156" s="45">
        <v>0.99970000000000003</v>
      </c>
      <c r="O156" s="45">
        <f>M156/N156</f>
        <v>8.4974492347704302</v>
      </c>
      <c r="P156" s="45">
        <v>40</v>
      </c>
      <c r="Q156" s="45">
        <f t="shared" si="48"/>
        <v>20</v>
      </c>
      <c r="R156" s="45">
        <f t="shared" si="49"/>
        <v>800</v>
      </c>
      <c r="S156" s="45">
        <f t="shared" si="50"/>
        <v>6.797959387816344</v>
      </c>
      <c r="T156" s="45"/>
    </row>
    <row r="157" spans="1:20" s="5" customFormat="1">
      <c r="A157" s="43">
        <v>150</v>
      </c>
      <c r="B157" s="43">
        <v>150</v>
      </c>
      <c r="C157" s="43" t="s">
        <v>278</v>
      </c>
      <c r="D157" s="43" t="s">
        <v>135</v>
      </c>
      <c r="E157" s="43"/>
      <c r="F157" s="43">
        <v>1.06</v>
      </c>
      <c r="G157" s="43">
        <v>28792.953000000001</v>
      </c>
      <c r="H157" s="43"/>
      <c r="I157" s="43">
        <v>28792.953000000001</v>
      </c>
      <c r="J157" s="43" t="s">
        <v>118</v>
      </c>
      <c r="K157" s="43">
        <v>19</v>
      </c>
      <c r="L157" s="43"/>
      <c r="M157" s="44">
        <v>7.6936</v>
      </c>
      <c r="N157" s="45">
        <v>0.99970000000000003</v>
      </c>
      <c r="O157" s="45">
        <f>M157/N157</f>
        <v>7.695908772631789</v>
      </c>
      <c r="P157" s="45">
        <v>40</v>
      </c>
      <c r="Q157" s="45">
        <f t="shared" si="48"/>
        <v>19</v>
      </c>
      <c r="R157" s="45">
        <f t="shared" si="49"/>
        <v>760</v>
      </c>
      <c r="S157" s="45">
        <f t="shared" si="50"/>
        <v>5.848890667200159</v>
      </c>
      <c r="T157" s="45"/>
    </row>
    <row r="158" spans="1:20" s="5" customFormat="1">
      <c r="A158" s="43">
        <v>151</v>
      </c>
      <c r="B158" s="43">
        <v>151</v>
      </c>
      <c r="C158" s="43" t="s">
        <v>279</v>
      </c>
      <c r="D158" s="43" t="s">
        <v>114</v>
      </c>
      <c r="E158" s="43"/>
      <c r="F158" s="43">
        <v>1.06</v>
      </c>
      <c r="G158" s="43">
        <v>395.40899999999999</v>
      </c>
      <c r="H158" s="43"/>
      <c r="I158" s="43">
        <v>395.40899999999999</v>
      </c>
      <c r="J158" s="43" t="s">
        <v>115</v>
      </c>
      <c r="K158" s="43"/>
      <c r="L158" s="43"/>
      <c r="M158" s="44"/>
      <c r="N158" s="45"/>
      <c r="O158" s="45"/>
      <c r="P158" s="45">
        <v>1</v>
      </c>
      <c r="Q158" s="45">
        <f t="shared" si="48"/>
        <v>0</v>
      </c>
      <c r="R158" s="45">
        <f t="shared" si="49"/>
        <v>0</v>
      </c>
      <c r="S158" s="45"/>
      <c r="T158" s="45"/>
    </row>
    <row r="159" spans="1:20" s="5" customFormat="1">
      <c r="A159" s="43">
        <v>152</v>
      </c>
      <c r="B159" s="43">
        <v>152</v>
      </c>
      <c r="C159" s="43" t="s">
        <v>280</v>
      </c>
      <c r="D159" s="43" t="s">
        <v>132</v>
      </c>
      <c r="E159" s="43">
        <v>10</v>
      </c>
      <c r="F159" s="43">
        <v>1.06</v>
      </c>
      <c r="G159" s="43">
        <v>13742.799000000001</v>
      </c>
      <c r="H159" s="43"/>
      <c r="I159" s="43">
        <v>13742.799000000001</v>
      </c>
      <c r="J159" s="43" t="s">
        <v>118</v>
      </c>
      <c r="K159" s="43">
        <v>8.8000000000000007</v>
      </c>
      <c r="L159" s="43">
        <v>-12.2</v>
      </c>
      <c r="M159" s="44"/>
      <c r="N159" s="45"/>
      <c r="O159" s="45"/>
      <c r="P159" s="45">
        <v>1</v>
      </c>
      <c r="Q159" s="45">
        <f t="shared" si="48"/>
        <v>8.8000000000000007</v>
      </c>
      <c r="R159" s="45">
        <f t="shared" si="49"/>
        <v>8.8000000000000007</v>
      </c>
      <c r="S159" s="45"/>
      <c r="T159" s="45"/>
    </row>
    <row r="160" spans="1:20">
      <c r="A160" s="3">
        <v>153</v>
      </c>
      <c r="B160" s="3">
        <v>153</v>
      </c>
      <c r="C160" s="3" t="s">
        <v>281</v>
      </c>
      <c r="D160" s="3" t="s">
        <v>132</v>
      </c>
      <c r="E160" s="3">
        <v>500</v>
      </c>
      <c r="F160" s="3">
        <v>1.06</v>
      </c>
      <c r="G160" s="3">
        <v>451215.375</v>
      </c>
      <c r="H160" s="3"/>
      <c r="I160" s="3">
        <v>451215.375</v>
      </c>
      <c r="J160" s="3" t="s">
        <v>118</v>
      </c>
      <c r="K160" s="3">
        <v>304.39999999999998</v>
      </c>
      <c r="L160" s="3">
        <v>-39.1</v>
      </c>
      <c r="M160" s="41"/>
      <c r="N160" s="4"/>
      <c r="O160" s="4"/>
      <c r="P160" s="4"/>
      <c r="Q160" s="4"/>
      <c r="R160" s="4"/>
      <c r="S160" s="4"/>
      <c r="T160" s="4"/>
    </row>
    <row r="161" spans="1:20">
      <c r="A161" s="3">
        <v>154</v>
      </c>
      <c r="B161" s="3">
        <v>154</v>
      </c>
      <c r="C161" s="3" t="s">
        <v>282</v>
      </c>
      <c r="D161" s="3" t="s">
        <v>135</v>
      </c>
      <c r="E161" s="3"/>
      <c r="F161" s="3">
        <v>1.06</v>
      </c>
      <c r="G161" s="3">
        <v>1153591.75</v>
      </c>
      <c r="H161" s="3"/>
      <c r="I161" s="3">
        <v>1153591.75</v>
      </c>
      <c r="J161" s="3" t="s">
        <v>118</v>
      </c>
      <c r="K161" s="3">
        <v>779.1</v>
      </c>
      <c r="L161" s="3"/>
      <c r="M161" s="41"/>
      <c r="N161" s="4"/>
      <c r="O161" s="4"/>
      <c r="P161" s="4"/>
      <c r="Q161" s="4"/>
      <c r="R161" s="4"/>
      <c r="S161" s="4"/>
      <c r="T161" s="4" t="s">
        <v>283</v>
      </c>
    </row>
    <row r="162" spans="1:20">
      <c r="A162" s="3">
        <v>155</v>
      </c>
      <c r="B162" s="3">
        <v>155</v>
      </c>
      <c r="C162" s="3" t="s">
        <v>284</v>
      </c>
      <c r="D162" s="3" t="s">
        <v>135</v>
      </c>
      <c r="E162" s="3"/>
      <c r="F162" s="3">
        <v>1.06</v>
      </c>
      <c r="G162" s="3">
        <v>699065.875</v>
      </c>
      <c r="H162" s="3"/>
      <c r="I162" s="3">
        <v>699065.875</v>
      </c>
      <c r="J162" s="3" t="s">
        <v>173</v>
      </c>
      <c r="K162" s="3">
        <v>471.9</v>
      </c>
      <c r="L162" s="3"/>
      <c r="M162" s="41"/>
      <c r="N162" s="4"/>
      <c r="O162" s="4"/>
      <c r="P162" s="4"/>
      <c r="Q162" s="4"/>
      <c r="R162" s="4"/>
      <c r="S162" s="4"/>
      <c r="T162" s="4" t="s">
        <v>283</v>
      </c>
    </row>
    <row r="163" spans="1:20">
      <c r="A163" s="3">
        <v>156</v>
      </c>
      <c r="B163" s="3">
        <v>156</v>
      </c>
      <c r="C163" s="3" t="s">
        <v>285</v>
      </c>
      <c r="D163" s="3" t="s">
        <v>135</v>
      </c>
      <c r="E163" s="3"/>
      <c r="F163" s="3">
        <v>1.06</v>
      </c>
      <c r="G163" s="3">
        <v>559099.875</v>
      </c>
      <c r="H163" s="3"/>
      <c r="I163" s="3">
        <v>559099.875</v>
      </c>
      <c r="J163" s="3" t="s">
        <v>118</v>
      </c>
      <c r="K163" s="3">
        <v>377.4</v>
      </c>
      <c r="L163" s="3"/>
      <c r="M163" s="41"/>
      <c r="N163" s="4"/>
      <c r="O163" s="4"/>
      <c r="P163" s="4"/>
      <c r="Q163" s="4"/>
      <c r="R163" s="4"/>
      <c r="S163" s="4"/>
      <c r="T163" s="4" t="s">
        <v>283</v>
      </c>
    </row>
    <row r="164" spans="1:20" s="5" customFormat="1">
      <c r="A164" s="43">
        <v>157</v>
      </c>
      <c r="B164" s="43">
        <v>157</v>
      </c>
      <c r="C164" s="43" t="s">
        <v>286</v>
      </c>
      <c r="D164" s="43" t="s">
        <v>132</v>
      </c>
      <c r="E164" s="43">
        <v>10</v>
      </c>
      <c r="F164" s="43">
        <v>1.04</v>
      </c>
      <c r="G164" s="43">
        <v>12530.556</v>
      </c>
      <c r="H164" s="43"/>
      <c r="I164" s="43">
        <v>12530.556</v>
      </c>
      <c r="J164" s="43" t="s">
        <v>118</v>
      </c>
      <c r="K164" s="43">
        <v>8</v>
      </c>
      <c r="L164" s="43">
        <v>-20.399999999999999</v>
      </c>
      <c r="M164" s="44"/>
      <c r="N164" s="45"/>
      <c r="O164" s="45"/>
      <c r="P164" s="45">
        <v>1</v>
      </c>
      <c r="Q164" s="45">
        <f t="shared" ref="Q164" si="51">K164</f>
        <v>8</v>
      </c>
      <c r="R164" s="45">
        <f t="shared" ref="R164" si="52">P164*Q164</f>
        <v>8</v>
      </c>
      <c r="S164" s="45"/>
      <c r="T164" s="45"/>
    </row>
    <row r="165" spans="1:20">
      <c r="A165" s="3">
        <v>158</v>
      </c>
      <c r="B165" s="3">
        <v>158</v>
      </c>
      <c r="C165" s="3" t="s">
        <v>287</v>
      </c>
      <c r="D165" s="3" t="s">
        <v>132</v>
      </c>
      <c r="E165" s="3">
        <v>500</v>
      </c>
      <c r="F165" s="3">
        <v>1.05</v>
      </c>
      <c r="G165" s="3">
        <v>435646.21899999998</v>
      </c>
      <c r="H165" s="3"/>
      <c r="I165" s="3">
        <v>435646.21899999998</v>
      </c>
      <c r="J165" s="3" t="s">
        <v>118</v>
      </c>
      <c r="K165" s="3">
        <v>293.89999999999998</v>
      </c>
      <c r="L165" s="3">
        <v>-41.2</v>
      </c>
      <c r="M165" s="41"/>
      <c r="N165" s="4"/>
      <c r="O165" s="4"/>
      <c r="P165" s="4"/>
      <c r="Q165" s="4"/>
      <c r="R165" s="4"/>
      <c r="S165" s="4"/>
      <c r="T165" s="4"/>
    </row>
    <row r="166" spans="1:20" s="5" customFormat="1">
      <c r="A166" s="43">
        <v>159</v>
      </c>
      <c r="B166" s="43">
        <v>159</v>
      </c>
      <c r="C166" s="43" t="s">
        <v>288</v>
      </c>
      <c r="D166" s="43" t="s">
        <v>132</v>
      </c>
      <c r="E166" s="43">
        <v>10</v>
      </c>
      <c r="F166" s="43">
        <v>1.05</v>
      </c>
      <c r="G166" s="43">
        <v>12575.746999999999</v>
      </c>
      <c r="H166" s="43"/>
      <c r="I166" s="43">
        <v>12575.746999999999</v>
      </c>
      <c r="J166" s="43" t="s">
        <v>118</v>
      </c>
      <c r="K166" s="43">
        <v>8</v>
      </c>
      <c r="L166" s="43">
        <v>-20.100000000000001</v>
      </c>
      <c r="M166" s="44"/>
      <c r="N166" s="45"/>
      <c r="O166" s="45"/>
      <c r="P166" s="45">
        <v>1</v>
      </c>
      <c r="Q166" s="45">
        <f t="shared" ref="Q166" si="53">K166</f>
        <v>8</v>
      </c>
      <c r="R166" s="45">
        <f t="shared" ref="R166" si="54">P166*Q166</f>
        <v>8</v>
      </c>
      <c r="S166" s="45"/>
      <c r="T166" s="45"/>
    </row>
    <row r="167" spans="1:20">
      <c r="A167" s="3">
        <v>160</v>
      </c>
      <c r="B167" s="3">
        <v>160</v>
      </c>
      <c r="C167" s="3" t="s">
        <v>289</v>
      </c>
      <c r="D167" s="3" t="s">
        <v>132</v>
      </c>
      <c r="E167" s="3">
        <v>500</v>
      </c>
      <c r="F167" s="3">
        <v>1.05</v>
      </c>
      <c r="G167" s="3">
        <v>443269.65600000002</v>
      </c>
      <c r="H167" s="3"/>
      <c r="I167" s="3">
        <v>443269.65600000002</v>
      </c>
      <c r="J167" s="3" t="s">
        <v>118</v>
      </c>
      <c r="K167" s="3">
        <v>299.10000000000002</v>
      </c>
      <c r="L167" s="3">
        <v>-40.200000000000003</v>
      </c>
      <c r="M167" s="41"/>
      <c r="N167" s="4"/>
      <c r="O167" s="4"/>
      <c r="P167" s="4"/>
      <c r="Q167" s="4"/>
      <c r="R167" s="4"/>
      <c r="S167" s="4"/>
      <c r="T167" s="4"/>
    </row>
    <row r="169" spans="1:20">
      <c r="A169" t="s">
        <v>93</v>
      </c>
      <c r="B169"/>
      <c r="C169"/>
      <c r="D169"/>
      <c r="E169"/>
      <c r="F169"/>
      <c r="G169"/>
      <c r="H169"/>
      <c r="I169"/>
      <c r="J169"/>
      <c r="K169"/>
      <c r="L169"/>
    </row>
    <row r="170" spans="1:20">
      <c r="A170"/>
      <c r="B170"/>
      <c r="C170"/>
      <c r="D170"/>
      <c r="E170"/>
      <c r="F170"/>
      <c r="G170"/>
      <c r="H170"/>
      <c r="I170"/>
      <c r="J170"/>
      <c r="K170"/>
      <c r="L170"/>
    </row>
    <row r="171" spans="1:20">
      <c r="A171" t="s">
        <v>290</v>
      </c>
      <c r="B171"/>
      <c r="C171"/>
      <c r="D171"/>
      <c r="E171"/>
      <c r="F171"/>
      <c r="G171"/>
      <c r="H171"/>
      <c r="I171"/>
      <c r="J171"/>
      <c r="K171"/>
      <c r="L171"/>
    </row>
    <row r="172" spans="1:20">
      <c r="A172"/>
      <c r="B172"/>
      <c r="C172"/>
      <c r="D172"/>
      <c r="E172"/>
      <c r="F172"/>
      <c r="G172"/>
      <c r="H172"/>
      <c r="I172"/>
      <c r="J172"/>
      <c r="K172"/>
      <c r="L172"/>
    </row>
    <row r="173" spans="1:20">
      <c r="A173" s="42" t="s">
        <v>97</v>
      </c>
      <c r="B173"/>
      <c r="C173"/>
      <c r="D173"/>
      <c r="E173"/>
      <c r="F173"/>
      <c r="G173"/>
      <c r="H173"/>
      <c r="I173"/>
      <c r="J173"/>
      <c r="K173"/>
      <c r="L173"/>
    </row>
    <row r="174" spans="1:20" ht="72.599999999999994">
      <c r="A174" s="3"/>
      <c r="B174" s="3"/>
      <c r="C174" s="3"/>
      <c r="D174" s="3"/>
      <c r="E174" s="3"/>
      <c r="F174" s="3"/>
      <c r="G174" s="3"/>
      <c r="H174" s="3"/>
      <c r="I174" s="3"/>
      <c r="J174" s="3"/>
      <c r="K174" s="3"/>
      <c r="L174" s="3"/>
      <c r="M174" s="1" t="s">
        <v>109</v>
      </c>
      <c r="N174" s="1" t="s">
        <v>291</v>
      </c>
      <c r="O174" s="1" t="s">
        <v>75</v>
      </c>
      <c r="P174" s="1" t="s">
        <v>111</v>
      </c>
      <c r="Q174" s="1" t="s">
        <v>112</v>
      </c>
      <c r="R174" s="1" t="s">
        <v>10</v>
      </c>
      <c r="S174" s="1" t="s">
        <v>11</v>
      </c>
      <c r="T174" s="1" t="s">
        <v>12</v>
      </c>
    </row>
    <row r="175" spans="1:20">
      <c r="A175" s="3"/>
      <c r="B175" s="3" t="s">
        <v>98</v>
      </c>
      <c r="C175" s="3" t="s">
        <v>99</v>
      </c>
      <c r="D175" s="3" t="s">
        <v>100</v>
      </c>
      <c r="E175" s="3" t="s">
        <v>101</v>
      </c>
      <c r="F175" s="3" t="s">
        <v>102</v>
      </c>
      <c r="G175" s="3" t="s">
        <v>103</v>
      </c>
      <c r="H175" s="3" t="s">
        <v>104</v>
      </c>
      <c r="I175" s="3" t="s">
        <v>105</v>
      </c>
      <c r="J175" s="3" t="s">
        <v>106</v>
      </c>
      <c r="K175" s="3" t="s">
        <v>107</v>
      </c>
      <c r="L175" s="3" t="s">
        <v>108</v>
      </c>
      <c r="M175" s="4"/>
      <c r="N175" s="4"/>
      <c r="O175" s="4"/>
      <c r="P175" s="4"/>
      <c r="Q175" s="4"/>
      <c r="R175" s="4"/>
      <c r="S175" s="4"/>
      <c r="T175" s="4"/>
    </row>
    <row r="176" spans="1:20">
      <c r="A176" s="3">
        <v>1</v>
      </c>
      <c r="B176" s="3">
        <v>1</v>
      </c>
      <c r="C176" s="3" t="s">
        <v>113</v>
      </c>
      <c r="D176" s="3" t="s">
        <v>114</v>
      </c>
      <c r="E176" s="3"/>
      <c r="F176" s="3">
        <v>1.08</v>
      </c>
      <c r="G176" s="3">
        <v>487.81599999999997</v>
      </c>
      <c r="H176" s="3"/>
      <c r="I176" s="3">
        <v>487.81599999999997</v>
      </c>
      <c r="J176" s="3" t="s">
        <v>115</v>
      </c>
      <c r="K176" s="3"/>
      <c r="L176" s="3"/>
      <c r="M176" s="4"/>
      <c r="N176" s="4"/>
      <c r="O176" s="4"/>
      <c r="P176" s="4"/>
      <c r="Q176" s="4"/>
      <c r="R176" s="4"/>
      <c r="S176" s="4"/>
      <c r="T176" s="4"/>
    </row>
    <row r="177" spans="1:20">
      <c r="A177" s="3">
        <v>2</v>
      </c>
      <c r="B177" s="3">
        <v>2</v>
      </c>
      <c r="C177" s="3" t="s">
        <v>116</v>
      </c>
      <c r="D177" s="3" t="s">
        <v>117</v>
      </c>
      <c r="E177" s="3">
        <v>1</v>
      </c>
      <c r="F177" s="3">
        <v>1.08</v>
      </c>
      <c r="G177" s="3">
        <v>2123.0680000000002</v>
      </c>
      <c r="H177" s="3"/>
      <c r="I177" s="3">
        <v>2123.0680000000002</v>
      </c>
      <c r="J177" s="3" t="s">
        <v>292</v>
      </c>
      <c r="K177" s="3"/>
      <c r="L177" s="3"/>
      <c r="M177" s="4"/>
      <c r="N177" s="4"/>
      <c r="O177" s="4"/>
      <c r="P177" s="4"/>
      <c r="Q177" s="4"/>
      <c r="R177" s="4"/>
      <c r="S177" s="4"/>
      <c r="T177" s="4"/>
    </row>
    <row r="178" spans="1:20">
      <c r="A178" s="3">
        <v>3</v>
      </c>
      <c r="B178" s="3">
        <v>3</v>
      </c>
      <c r="C178" s="3" t="s">
        <v>119</v>
      </c>
      <c r="D178" s="3" t="s">
        <v>117</v>
      </c>
      <c r="E178" s="3">
        <v>10</v>
      </c>
      <c r="F178" s="3">
        <v>1.08</v>
      </c>
      <c r="G178" s="3">
        <v>15534.27</v>
      </c>
      <c r="H178" s="3"/>
      <c r="I178" s="3">
        <v>15534.27</v>
      </c>
      <c r="J178" s="3" t="s">
        <v>292</v>
      </c>
      <c r="K178" s="3"/>
      <c r="L178" s="3"/>
      <c r="M178" s="4"/>
      <c r="N178" s="4"/>
      <c r="O178" s="4"/>
      <c r="P178" s="4"/>
      <c r="Q178" s="4"/>
      <c r="R178" s="4"/>
      <c r="S178" s="4"/>
      <c r="T178" s="4"/>
    </row>
    <row r="179" spans="1:20">
      <c r="A179" s="3">
        <v>4</v>
      </c>
      <c r="B179" s="3">
        <v>4</v>
      </c>
      <c r="C179" s="3" t="s">
        <v>120</v>
      </c>
      <c r="D179" s="3" t="s">
        <v>117</v>
      </c>
      <c r="E179" s="3">
        <v>20</v>
      </c>
      <c r="F179" s="3">
        <v>1.08</v>
      </c>
      <c r="G179" s="3">
        <v>32850.593999999997</v>
      </c>
      <c r="H179" s="3"/>
      <c r="I179" s="3">
        <v>32850.593999999997</v>
      </c>
      <c r="J179" s="3" t="s">
        <v>292</v>
      </c>
      <c r="K179" s="3"/>
      <c r="L179" s="3"/>
      <c r="M179" s="4"/>
      <c r="N179" s="4"/>
      <c r="O179" s="4"/>
      <c r="P179" s="4"/>
      <c r="Q179" s="4"/>
      <c r="R179" s="4"/>
      <c r="S179" s="4"/>
      <c r="T179" s="4"/>
    </row>
    <row r="180" spans="1:20">
      <c r="A180" s="3">
        <v>5</v>
      </c>
      <c r="B180" s="3">
        <v>5</v>
      </c>
      <c r="C180" s="3" t="s">
        <v>121</v>
      </c>
      <c r="D180" s="3" t="s">
        <v>117</v>
      </c>
      <c r="E180" s="3">
        <v>50</v>
      </c>
      <c r="F180" s="3">
        <v>1.08</v>
      </c>
      <c r="G180" s="3">
        <v>75468.077999999994</v>
      </c>
      <c r="H180" s="3"/>
      <c r="I180" s="3">
        <v>75468.077999999994</v>
      </c>
      <c r="J180" s="3" t="s">
        <v>292</v>
      </c>
      <c r="K180" s="3"/>
      <c r="L180" s="3"/>
      <c r="M180" s="4"/>
      <c r="N180" s="4"/>
      <c r="O180" s="4"/>
      <c r="P180" s="4"/>
      <c r="Q180" s="4"/>
      <c r="R180" s="4"/>
      <c r="S180" s="4"/>
      <c r="T180" s="4"/>
    </row>
    <row r="181" spans="1:20">
      <c r="A181" s="3">
        <v>6</v>
      </c>
      <c r="B181" s="3">
        <v>6</v>
      </c>
      <c r="C181" s="3" t="s">
        <v>122</v>
      </c>
      <c r="D181" s="3" t="s">
        <v>117</v>
      </c>
      <c r="E181" s="3">
        <v>100</v>
      </c>
      <c r="F181" s="3">
        <v>1.08</v>
      </c>
      <c r="G181" s="3">
        <v>145595.34400000001</v>
      </c>
      <c r="H181" s="3"/>
      <c r="I181" s="3">
        <v>145595.34400000001</v>
      </c>
      <c r="J181" s="3" t="s">
        <v>124</v>
      </c>
      <c r="K181" s="3">
        <v>46.1</v>
      </c>
      <c r="L181" s="3">
        <v>-53.9</v>
      </c>
      <c r="M181" s="4"/>
      <c r="N181" s="4"/>
      <c r="O181" s="4"/>
      <c r="P181" s="4"/>
      <c r="Q181" s="4"/>
      <c r="R181" s="4"/>
      <c r="S181" s="4"/>
      <c r="T181" s="4"/>
    </row>
    <row r="182" spans="1:20" s="6" customFormat="1">
      <c r="A182" s="46">
        <v>7</v>
      </c>
      <c r="B182" s="46">
        <v>7</v>
      </c>
      <c r="C182" s="46" t="s">
        <v>123</v>
      </c>
      <c r="D182" s="46" t="s">
        <v>117</v>
      </c>
      <c r="E182" s="46">
        <v>200</v>
      </c>
      <c r="F182" s="46">
        <v>1.08</v>
      </c>
      <c r="G182" s="46">
        <v>266489.75</v>
      </c>
      <c r="H182" s="46"/>
      <c r="I182" s="46">
        <v>266489.75</v>
      </c>
      <c r="J182" s="46" t="s">
        <v>118</v>
      </c>
      <c r="K182" s="46">
        <v>183.3</v>
      </c>
      <c r="L182" s="46">
        <v>-8.3000000000000007</v>
      </c>
      <c r="M182" s="47"/>
      <c r="N182" s="47"/>
      <c r="O182" s="47"/>
      <c r="P182" s="47">
        <v>1</v>
      </c>
      <c r="Q182" s="47">
        <f>K182</f>
        <v>183.3</v>
      </c>
      <c r="R182" s="47">
        <f>P182*Q182</f>
        <v>183.3</v>
      </c>
      <c r="S182" s="47"/>
      <c r="T182" s="47"/>
    </row>
    <row r="183" spans="1:20" s="6" customFormat="1">
      <c r="A183" s="46">
        <v>8</v>
      </c>
      <c r="B183" s="46">
        <v>8</v>
      </c>
      <c r="C183" s="46" t="s">
        <v>125</v>
      </c>
      <c r="D183" s="46" t="s">
        <v>117</v>
      </c>
      <c r="E183" s="46">
        <v>300</v>
      </c>
      <c r="F183" s="46">
        <v>1.08</v>
      </c>
      <c r="G183" s="46">
        <v>373879.81300000002</v>
      </c>
      <c r="H183" s="46"/>
      <c r="I183" s="46">
        <v>373879.81300000002</v>
      </c>
      <c r="J183" s="46" t="s">
        <v>118</v>
      </c>
      <c r="K183" s="46">
        <v>305.2</v>
      </c>
      <c r="L183" s="46">
        <v>1.7</v>
      </c>
      <c r="M183" s="47"/>
      <c r="N183" s="47"/>
      <c r="O183" s="47"/>
      <c r="P183" s="47">
        <v>1</v>
      </c>
      <c r="Q183" s="47">
        <f t="shared" ref="Q183:Q187" si="55">K183</f>
        <v>305.2</v>
      </c>
      <c r="R183" s="47">
        <f t="shared" ref="R183:R187" si="56">P183*Q183</f>
        <v>305.2</v>
      </c>
      <c r="S183" s="47"/>
      <c r="T183" s="47"/>
    </row>
    <row r="184" spans="1:20" s="6" customFormat="1">
      <c r="A184" s="46">
        <v>9</v>
      </c>
      <c r="B184" s="46">
        <v>9</v>
      </c>
      <c r="C184" s="46" t="s">
        <v>126</v>
      </c>
      <c r="D184" s="46" t="s">
        <v>117</v>
      </c>
      <c r="E184" s="46">
        <v>400</v>
      </c>
      <c r="F184" s="46">
        <v>1.08</v>
      </c>
      <c r="G184" s="46">
        <v>475284.625</v>
      </c>
      <c r="H184" s="46"/>
      <c r="I184" s="46">
        <v>475284.625</v>
      </c>
      <c r="J184" s="46" t="s">
        <v>118</v>
      </c>
      <c r="K184" s="46">
        <v>420.3</v>
      </c>
      <c r="L184" s="46">
        <v>5.0999999999999996</v>
      </c>
      <c r="M184" s="47"/>
      <c r="N184" s="47"/>
      <c r="O184" s="47"/>
      <c r="P184" s="47">
        <v>1</v>
      </c>
      <c r="Q184" s="47">
        <f t="shared" si="55"/>
        <v>420.3</v>
      </c>
      <c r="R184" s="47">
        <f t="shared" si="56"/>
        <v>420.3</v>
      </c>
      <c r="S184" s="47"/>
      <c r="T184" s="47"/>
    </row>
    <row r="185" spans="1:20" s="6" customFormat="1">
      <c r="A185" s="46">
        <v>10</v>
      </c>
      <c r="B185" s="46">
        <v>10</v>
      </c>
      <c r="C185" s="46" t="s">
        <v>127</v>
      </c>
      <c r="D185" s="46" t="s">
        <v>117</v>
      </c>
      <c r="E185" s="46">
        <v>500</v>
      </c>
      <c r="F185" s="46">
        <v>1.08</v>
      </c>
      <c r="G185" s="46">
        <v>565513</v>
      </c>
      <c r="H185" s="46"/>
      <c r="I185" s="46">
        <v>565513</v>
      </c>
      <c r="J185" s="46" t="s">
        <v>118</v>
      </c>
      <c r="K185" s="46">
        <v>522.79999999999995</v>
      </c>
      <c r="L185" s="46">
        <v>4.5999999999999996</v>
      </c>
      <c r="M185" s="47"/>
      <c r="N185" s="47"/>
      <c r="O185" s="47"/>
      <c r="P185" s="47">
        <v>1</v>
      </c>
      <c r="Q185" s="47">
        <f t="shared" si="55"/>
        <v>522.79999999999995</v>
      </c>
      <c r="R185" s="47">
        <f t="shared" si="56"/>
        <v>522.79999999999995</v>
      </c>
      <c r="S185" s="47"/>
      <c r="T185" s="47"/>
    </row>
    <row r="186" spans="1:20" s="6" customFormat="1">
      <c r="A186" s="46">
        <v>11</v>
      </c>
      <c r="B186" s="46">
        <v>11</v>
      </c>
      <c r="C186" s="46" t="s">
        <v>128</v>
      </c>
      <c r="D186" s="46" t="s">
        <v>117</v>
      </c>
      <c r="E186" s="46">
        <v>750</v>
      </c>
      <c r="F186" s="46">
        <v>1.08</v>
      </c>
      <c r="G186" s="46">
        <v>768859.56299999997</v>
      </c>
      <c r="H186" s="46"/>
      <c r="I186" s="46">
        <v>768859.56299999997</v>
      </c>
      <c r="J186" s="46" t="s">
        <v>118</v>
      </c>
      <c r="K186" s="46">
        <v>753.6</v>
      </c>
      <c r="L186" s="46">
        <v>0.5</v>
      </c>
      <c r="M186" s="47"/>
      <c r="N186" s="47"/>
      <c r="O186" s="47"/>
      <c r="P186" s="47">
        <v>1</v>
      </c>
      <c r="Q186" s="47">
        <f t="shared" si="55"/>
        <v>753.6</v>
      </c>
      <c r="R186" s="47">
        <f t="shared" si="56"/>
        <v>753.6</v>
      </c>
      <c r="S186" s="47"/>
      <c r="T186" s="47"/>
    </row>
    <row r="187" spans="1:20" s="6" customFormat="1">
      <c r="A187" s="46">
        <v>12</v>
      </c>
      <c r="B187" s="46">
        <v>12</v>
      </c>
      <c r="C187" s="46" t="s">
        <v>129</v>
      </c>
      <c r="D187" s="46" t="s">
        <v>117</v>
      </c>
      <c r="E187" s="46">
        <v>1000</v>
      </c>
      <c r="F187" s="46">
        <v>1.08</v>
      </c>
      <c r="G187" s="46">
        <v>954846.18799999997</v>
      </c>
      <c r="H187" s="46"/>
      <c r="I187" s="46">
        <v>954846.18799999997</v>
      </c>
      <c r="J187" s="46" t="s">
        <v>118</v>
      </c>
      <c r="K187" s="46">
        <v>964.7</v>
      </c>
      <c r="L187" s="46">
        <v>-3.5</v>
      </c>
      <c r="M187" s="47"/>
      <c r="N187" s="47"/>
      <c r="O187" s="47"/>
      <c r="P187" s="47">
        <v>1</v>
      </c>
      <c r="Q187" s="47">
        <f t="shared" si="55"/>
        <v>964.7</v>
      </c>
      <c r="R187" s="47">
        <f t="shared" si="56"/>
        <v>964.7</v>
      </c>
      <c r="S187" s="47"/>
      <c r="T187" s="47"/>
    </row>
    <row r="188" spans="1:20">
      <c r="A188" s="3">
        <v>13</v>
      </c>
      <c r="B188" s="3">
        <v>13</v>
      </c>
      <c r="C188" s="3" t="s">
        <v>130</v>
      </c>
      <c r="D188" s="3" t="s">
        <v>114</v>
      </c>
      <c r="E188" s="3"/>
      <c r="F188" s="3">
        <v>1.08</v>
      </c>
      <c r="G188" s="3">
        <v>512.84299999999996</v>
      </c>
      <c r="H188" s="3"/>
      <c r="I188" s="3">
        <v>512.84299999999996</v>
      </c>
      <c r="J188" s="3" t="s">
        <v>115</v>
      </c>
      <c r="K188" s="3"/>
      <c r="L188" s="3"/>
      <c r="M188" s="4"/>
      <c r="N188" s="4"/>
      <c r="O188" s="4"/>
      <c r="P188" s="4"/>
      <c r="Q188" s="4"/>
      <c r="R188" s="4"/>
      <c r="S188" s="4"/>
      <c r="T188" s="4"/>
    </row>
    <row r="189" spans="1:20">
      <c r="A189" s="3">
        <v>14</v>
      </c>
      <c r="B189" s="3">
        <v>14</v>
      </c>
      <c r="C189" s="3" t="s">
        <v>131</v>
      </c>
      <c r="D189" s="3" t="s">
        <v>132</v>
      </c>
      <c r="E189" s="3">
        <v>10</v>
      </c>
      <c r="F189" s="3">
        <v>1.08</v>
      </c>
      <c r="G189" s="3">
        <v>16370.71</v>
      </c>
      <c r="H189" s="3"/>
      <c r="I189" s="3">
        <v>16370.71</v>
      </c>
      <c r="J189" s="3" t="s">
        <v>115</v>
      </c>
      <c r="K189" s="3"/>
      <c r="L189" s="3"/>
      <c r="M189" s="4"/>
      <c r="N189" s="4"/>
      <c r="O189" s="4"/>
      <c r="P189" s="4"/>
      <c r="Q189" s="4"/>
      <c r="R189" s="4"/>
      <c r="S189" s="4"/>
      <c r="T189" s="4"/>
    </row>
    <row r="190" spans="1:20" s="6" customFormat="1">
      <c r="A190" s="46">
        <v>15</v>
      </c>
      <c r="B190" s="46">
        <v>15</v>
      </c>
      <c r="C190" s="46" t="s">
        <v>133</v>
      </c>
      <c r="D190" s="46" t="s">
        <v>132</v>
      </c>
      <c r="E190" s="46">
        <v>500</v>
      </c>
      <c r="F190" s="46">
        <v>1.08</v>
      </c>
      <c r="G190" s="46">
        <v>558615.56299999997</v>
      </c>
      <c r="H190" s="46"/>
      <c r="I190" s="46">
        <v>558615.56299999997</v>
      </c>
      <c r="J190" s="46" t="s">
        <v>118</v>
      </c>
      <c r="K190" s="46">
        <v>514.9</v>
      </c>
      <c r="L190" s="46">
        <v>3</v>
      </c>
      <c r="M190" s="47"/>
      <c r="N190" s="47"/>
      <c r="O190" s="47"/>
      <c r="P190" s="47">
        <v>1</v>
      </c>
      <c r="Q190" s="47">
        <f>K190</f>
        <v>514.9</v>
      </c>
      <c r="R190" s="47">
        <f t="shared" ref="R190" si="57">P190*Q190</f>
        <v>514.9</v>
      </c>
      <c r="S190" s="47"/>
      <c r="T190" s="47"/>
    </row>
    <row r="191" spans="1:20">
      <c r="A191" s="3">
        <v>16</v>
      </c>
      <c r="B191" s="3">
        <v>16</v>
      </c>
      <c r="C191" s="3" t="s">
        <v>134</v>
      </c>
      <c r="D191" s="3" t="s">
        <v>135</v>
      </c>
      <c r="E191" s="3"/>
      <c r="F191" s="3">
        <v>1.0900000000000001</v>
      </c>
      <c r="G191" s="3">
        <v>63.953000000000003</v>
      </c>
      <c r="H191" s="3"/>
      <c r="I191" s="3">
        <v>63.953000000000003</v>
      </c>
      <c r="J191" s="3" t="s">
        <v>136</v>
      </c>
      <c r="K191" s="3"/>
      <c r="L191" s="3"/>
      <c r="M191" s="4"/>
      <c r="N191" s="4"/>
      <c r="O191" s="4"/>
      <c r="P191" s="4"/>
      <c r="Q191" s="4"/>
      <c r="R191" s="4"/>
      <c r="S191" s="4"/>
      <c r="T191" s="4"/>
    </row>
    <row r="192" spans="1:20">
      <c r="A192" s="3">
        <v>17</v>
      </c>
      <c r="B192" s="3">
        <v>17</v>
      </c>
      <c r="C192" s="3" t="s">
        <v>137</v>
      </c>
      <c r="D192" s="3" t="s">
        <v>135</v>
      </c>
      <c r="E192" s="3"/>
      <c r="F192" s="3">
        <v>1.08</v>
      </c>
      <c r="G192" s="3">
        <v>11393.884</v>
      </c>
      <c r="H192" s="3"/>
      <c r="I192" s="3">
        <v>11393.884</v>
      </c>
      <c r="J192" s="3" t="s">
        <v>115</v>
      </c>
      <c r="K192" s="3"/>
      <c r="L192" s="3"/>
      <c r="M192" s="4"/>
      <c r="N192" s="4"/>
      <c r="O192" s="4"/>
      <c r="P192" s="4"/>
      <c r="Q192" s="4"/>
      <c r="R192" s="4"/>
      <c r="S192" s="4"/>
      <c r="T192" s="4"/>
    </row>
    <row r="193" spans="1:20">
      <c r="A193" s="3">
        <v>18</v>
      </c>
      <c r="B193" s="3">
        <v>18</v>
      </c>
      <c r="C193" s="3" t="s">
        <v>293</v>
      </c>
      <c r="D193" s="3" t="s">
        <v>135</v>
      </c>
      <c r="E193" s="3"/>
      <c r="F193" s="3">
        <v>1.07</v>
      </c>
      <c r="G193" s="3">
        <v>10482.821</v>
      </c>
      <c r="H193" s="3"/>
      <c r="I193" s="3">
        <v>10482.821</v>
      </c>
      <c r="J193" s="3" t="s">
        <v>115</v>
      </c>
      <c r="K193" s="3"/>
      <c r="L193" s="3"/>
      <c r="M193" s="4"/>
      <c r="N193" s="4"/>
      <c r="O193" s="4"/>
      <c r="P193" s="4"/>
      <c r="Q193" s="4"/>
      <c r="R193" s="4"/>
      <c r="S193" s="4"/>
      <c r="T193" s="4"/>
    </row>
    <row r="194" spans="1:20">
      <c r="A194" s="3">
        <v>19</v>
      </c>
      <c r="B194" s="3">
        <v>19</v>
      </c>
      <c r="C194" s="3" t="s">
        <v>139</v>
      </c>
      <c r="D194" s="3" t="s">
        <v>135</v>
      </c>
      <c r="E194" s="3"/>
      <c r="F194" s="3">
        <v>1.08</v>
      </c>
      <c r="G194" s="3">
        <v>11489.816000000001</v>
      </c>
      <c r="H194" s="3"/>
      <c r="I194" s="3">
        <v>11489.816000000001</v>
      </c>
      <c r="J194" s="3" t="s">
        <v>115</v>
      </c>
      <c r="K194" s="3"/>
      <c r="L194" s="3"/>
      <c r="M194" s="4"/>
      <c r="N194" s="4"/>
      <c r="O194" s="4"/>
      <c r="P194" s="4"/>
      <c r="Q194" s="4"/>
      <c r="R194" s="4"/>
      <c r="S194" s="4"/>
      <c r="T194" s="4"/>
    </row>
    <row r="195" spans="1:20">
      <c r="A195" s="3">
        <v>20</v>
      </c>
      <c r="B195" s="3">
        <v>20</v>
      </c>
      <c r="C195" s="3" t="s">
        <v>140</v>
      </c>
      <c r="D195" s="3" t="s">
        <v>135</v>
      </c>
      <c r="E195" s="3"/>
      <c r="F195" s="3">
        <v>1.08</v>
      </c>
      <c r="G195" s="3">
        <v>60749.48</v>
      </c>
      <c r="H195" s="3"/>
      <c r="I195" s="3">
        <v>60749.48</v>
      </c>
      <c r="J195" s="3" t="s">
        <v>115</v>
      </c>
      <c r="K195" s="3"/>
      <c r="L195" s="3"/>
      <c r="M195" s="4"/>
      <c r="N195" s="4"/>
      <c r="O195" s="4"/>
      <c r="P195" s="4"/>
      <c r="Q195" s="4"/>
      <c r="R195" s="4"/>
      <c r="S195" s="4"/>
      <c r="T195" s="4"/>
    </row>
    <row r="196" spans="1:20">
      <c r="A196" s="3">
        <v>21</v>
      </c>
      <c r="B196" s="3">
        <v>21</v>
      </c>
      <c r="C196" s="3" t="s">
        <v>141</v>
      </c>
      <c r="D196" s="3" t="s">
        <v>135</v>
      </c>
      <c r="E196" s="3"/>
      <c r="F196" s="3">
        <v>1.08</v>
      </c>
      <c r="G196" s="3">
        <v>103398.102</v>
      </c>
      <c r="H196" s="3"/>
      <c r="I196" s="3">
        <v>103398.102</v>
      </c>
      <c r="J196" s="3" t="s">
        <v>115</v>
      </c>
      <c r="K196" s="3"/>
      <c r="L196" s="3"/>
      <c r="M196" s="4"/>
      <c r="N196" s="4"/>
      <c r="O196" s="4"/>
      <c r="P196" s="4"/>
      <c r="Q196" s="4"/>
      <c r="R196" s="4"/>
      <c r="S196" s="4"/>
      <c r="T196" s="4"/>
    </row>
    <row r="197" spans="1:20">
      <c r="A197" s="3">
        <v>22</v>
      </c>
      <c r="B197" s="3">
        <v>22</v>
      </c>
      <c r="C197" s="3" t="s">
        <v>142</v>
      </c>
      <c r="D197" s="3" t="s">
        <v>135</v>
      </c>
      <c r="E197" s="3"/>
      <c r="F197" s="3">
        <v>1.08</v>
      </c>
      <c r="G197" s="3">
        <v>55107.375</v>
      </c>
      <c r="H197" s="3"/>
      <c r="I197" s="3">
        <v>55107.375</v>
      </c>
      <c r="J197" s="3" t="s">
        <v>115</v>
      </c>
      <c r="K197" s="3"/>
      <c r="L197" s="3"/>
      <c r="M197" s="4"/>
      <c r="N197" s="4"/>
      <c r="O197" s="4"/>
      <c r="P197" s="4"/>
      <c r="Q197" s="4"/>
      <c r="R197" s="4"/>
      <c r="S197" s="4"/>
      <c r="T197" s="4"/>
    </row>
    <row r="198" spans="1:20" s="6" customFormat="1">
      <c r="A198" s="46">
        <v>23</v>
      </c>
      <c r="B198" s="46">
        <v>23</v>
      </c>
      <c r="C198" s="46" t="s">
        <v>143</v>
      </c>
      <c r="D198" s="46" t="s">
        <v>135</v>
      </c>
      <c r="E198" s="46"/>
      <c r="F198" s="46">
        <v>1.07</v>
      </c>
      <c r="G198" s="46">
        <v>907642.875</v>
      </c>
      <c r="H198" s="46"/>
      <c r="I198" s="46">
        <v>907642.875</v>
      </c>
      <c r="J198" s="46" t="s">
        <v>118</v>
      </c>
      <c r="K198" s="46">
        <v>911.1</v>
      </c>
      <c r="L198" s="46"/>
      <c r="M198" s="47">
        <v>0.77229999999999999</v>
      </c>
      <c r="N198" s="47">
        <v>0.99839999999999995</v>
      </c>
      <c r="O198" s="47">
        <f>M198/N198</f>
        <v>0.77353766025641024</v>
      </c>
      <c r="P198" s="47">
        <v>1</v>
      </c>
      <c r="Q198" s="47">
        <f>K198</f>
        <v>911.1</v>
      </c>
      <c r="R198" s="47">
        <f t="shared" ref="R198:R203" si="58">P198*Q198</f>
        <v>911.1</v>
      </c>
      <c r="S198" s="47">
        <f>(R198*O198/1000)</f>
        <v>0.70477016225961542</v>
      </c>
      <c r="T198" s="47"/>
    </row>
    <row r="199" spans="1:20" s="6" customFormat="1">
      <c r="A199" s="46">
        <v>24</v>
      </c>
      <c r="B199" s="46">
        <v>24</v>
      </c>
      <c r="C199" s="46" t="s">
        <v>144</v>
      </c>
      <c r="D199" s="46" t="s">
        <v>135</v>
      </c>
      <c r="E199" s="46"/>
      <c r="F199" s="46">
        <v>1.07</v>
      </c>
      <c r="G199" s="46">
        <v>1170027.375</v>
      </c>
      <c r="H199" s="46"/>
      <c r="I199" s="46">
        <v>1170027.375</v>
      </c>
      <c r="J199" s="46" t="s">
        <v>118</v>
      </c>
      <c r="K199" s="46">
        <v>1209</v>
      </c>
      <c r="L199" s="46"/>
      <c r="M199" s="47"/>
      <c r="N199" s="47"/>
      <c r="O199" s="47"/>
      <c r="P199" s="47"/>
      <c r="Q199" s="47"/>
      <c r="R199" s="47"/>
      <c r="S199" s="47"/>
      <c r="T199" s="47" t="s">
        <v>145</v>
      </c>
    </row>
    <row r="200" spans="1:20" s="6" customFormat="1">
      <c r="A200" s="46">
        <v>25</v>
      </c>
      <c r="B200" s="46">
        <v>25</v>
      </c>
      <c r="C200" s="46" t="s">
        <v>146</v>
      </c>
      <c r="D200" s="46" t="s">
        <v>135</v>
      </c>
      <c r="E200" s="46"/>
      <c r="F200" s="46">
        <v>1.07</v>
      </c>
      <c r="G200" s="46">
        <v>789535.31299999997</v>
      </c>
      <c r="H200" s="46"/>
      <c r="I200" s="46">
        <v>789535.31299999997</v>
      </c>
      <c r="J200" s="46" t="s">
        <v>118</v>
      </c>
      <c r="K200" s="46">
        <v>777.1</v>
      </c>
      <c r="L200" s="46"/>
      <c r="M200" s="47">
        <v>0.65249999999999997</v>
      </c>
      <c r="N200" s="47">
        <v>0.99839999999999995</v>
      </c>
      <c r="O200" s="47">
        <f t="shared" ref="O200:O203" si="59">M200/N200</f>
        <v>0.65354567307692313</v>
      </c>
      <c r="P200" s="47">
        <v>1</v>
      </c>
      <c r="Q200" s="47">
        <f t="shared" ref="Q200:Q203" si="60">K200</f>
        <v>777.1</v>
      </c>
      <c r="R200" s="47">
        <f>P200*Q200</f>
        <v>777.1</v>
      </c>
      <c r="S200" s="47">
        <f t="shared" ref="S200:S203" si="61">(R200*O200/1000)</f>
        <v>0.50787034254807695</v>
      </c>
      <c r="T200" s="47"/>
    </row>
    <row r="201" spans="1:20" s="6" customFormat="1">
      <c r="A201" s="46">
        <v>26</v>
      </c>
      <c r="B201" s="46">
        <v>26</v>
      </c>
      <c r="C201" s="46" t="s">
        <v>147</v>
      </c>
      <c r="D201" s="46" t="s">
        <v>135</v>
      </c>
      <c r="E201" s="46"/>
      <c r="F201" s="46">
        <v>1.07</v>
      </c>
      <c r="G201" s="46">
        <v>258638.359</v>
      </c>
      <c r="H201" s="46"/>
      <c r="I201" s="46">
        <v>258638.359</v>
      </c>
      <c r="J201" s="46" t="s">
        <v>118</v>
      </c>
      <c r="K201" s="46">
        <v>174.4</v>
      </c>
      <c r="L201" s="46"/>
      <c r="M201" s="47">
        <v>0.85580000000000001</v>
      </c>
      <c r="N201" s="47">
        <v>0.99839999999999995</v>
      </c>
      <c r="O201" s="47">
        <f t="shared" si="59"/>
        <v>0.85717147435897445</v>
      </c>
      <c r="P201" s="47">
        <v>1</v>
      </c>
      <c r="Q201" s="47">
        <f t="shared" si="60"/>
        <v>174.4</v>
      </c>
      <c r="R201" s="47">
        <f t="shared" si="58"/>
        <v>174.4</v>
      </c>
      <c r="S201" s="47">
        <f t="shared" si="61"/>
        <v>0.14949070512820514</v>
      </c>
      <c r="T201" s="47"/>
    </row>
    <row r="202" spans="1:20" s="6" customFormat="1">
      <c r="A202" s="46">
        <v>27</v>
      </c>
      <c r="B202" s="46">
        <v>27</v>
      </c>
      <c r="C202" s="46" t="s">
        <v>148</v>
      </c>
      <c r="D202" s="46" t="s">
        <v>135</v>
      </c>
      <c r="E202" s="46"/>
      <c r="F202" s="46">
        <v>1.07</v>
      </c>
      <c r="G202" s="46">
        <v>249468.68799999999</v>
      </c>
      <c r="H202" s="46"/>
      <c r="I202" s="46">
        <v>249468.68799999999</v>
      </c>
      <c r="J202" s="46" t="s">
        <v>118</v>
      </c>
      <c r="K202" s="46">
        <v>164</v>
      </c>
      <c r="L202" s="46"/>
      <c r="M202" s="47">
        <v>0.92949999999999999</v>
      </c>
      <c r="N202" s="47">
        <v>0.99839999999999995</v>
      </c>
      <c r="O202" s="47">
        <f t="shared" si="59"/>
        <v>0.93098958333333337</v>
      </c>
      <c r="P202" s="47">
        <v>1</v>
      </c>
      <c r="Q202" s="47">
        <f t="shared" si="60"/>
        <v>164</v>
      </c>
      <c r="R202" s="47">
        <f t="shared" si="58"/>
        <v>164</v>
      </c>
      <c r="S202" s="47">
        <f t="shared" si="61"/>
        <v>0.15268229166666669</v>
      </c>
      <c r="T202" s="47"/>
    </row>
    <row r="203" spans="1:20" s="6" customFormat="1">
      <c r="A203" s="46">
        <v>28</v>
      </c>
      <c r="B203" s="46">
        <v>28</v>
      </c>
      <c r="C203" s="46" t="s">
        <v>149</v>
      </c>
      <c r="D203" s="46" t="s">
        <v>135</v>
      </c>
      <c r="E203" s="46"/>
      <c r="F203" s="46">
        <v>1.07</v>
      </c>
      <c r="G203" s="46">
        <v>220431.016</v>
      </c>
      <c r="H203" s="46"/>
      <c r="I203" s="46">
        <v>220431.016</v>
      </c>
      <c r="J203" s="46" t="s">
        <v>118</v>
      </c>
      <c r="K203" s="46">
        <v>131</v>
      </c>
      <c r="L203" s="46"/>
      <c r="M203" s="47">
        <v>0.87219999999999998</v>
      </c>
      <c r="N203" s="47">
        <v>0.99839999999999995</v>
      </c>
      <c r="O203" s="47">
        <f t="shared" si="59"/>
        <v>0.87359775641025639</v>
      </c>
      <c r="P203" s="47">
        <v>1</v>
      </c>
      <c r="Q203" s="47">
        <f t="shared" si="60"/>
        <v>131</v>
      </c>
      <c r="R203" s="47">
        <f t="shared" si="58"/>
        <v>131</v>
      </c>
      <c r="S203" s="47">
        <f t="shared" si="61"/>
        <v>0.11444130608974359</v>
      </c>
      <c r="T203" s="47"/>
    </row>
    <row r="204" spans="1:20">
      <c r="A204" s="3">
        <v>29</v>
      </c>
      <c r="B204" s="3">
        <v>29</v>
      </c>
      <c r="C204" s="3" t="s">
        <v>150</v>
      </c>
      <c r="D204" s="3" t="s">
        <v>135</v>
      </c>
      <c r="E204" s="3"/>
      <c r="F204" s="3">
        <v>1.07</v>
      </c>
      <c r="G204" s="3">
        <v>22573.52</v>
      </c>
      <c r="H204" s="3"/>
      <c r="I204" s="3">
        <v>22573.52</v>
      </c>
      <c r="J204" s="3" t="s">
        <v>115</v>
      </c>
      <c r="K204" s="3"/>
      <c r="L204" s="3"/>
      <c r="M204" s="4"/>
      <c r="N204" s="4"/>
      <c r="O204" s="4"/>
      <c r="P204" s="4"/>
      <c r="Q204" s="4"/>
      <c r="R204" s="4"/>
      <c r="S204" s="4"/>
      <c r="T204" s="4"/>
    </row>
    <row r="205" spans="1:20">
      <c r="A205" s="3">
        <v>30</v>
      </c>
      <c r="B205" s="3">
        <v>30</v>
      </c>
      <c r="C205" s="3" t="s">
        <v>151</v>
      </c>
      <c r="D205" s="3" t="s">
        <v>114</v>
      </c>
      <c r="E205" s="3"/>
      <c r="F205" s="3">
        <v>1.08</v>
      </c>
      <c r="G205" s="3">
        <v>53848.800999999999</v>
      </c>
      <c r="H205" s="3"/>
      <c r="I205" s="3">
        <v>53848.800999999999</v>
      </c>
      <c r="J205" s="3" t="s">
        <v>115</v>
      </c>
      <c r="K205" s="3"/>
      <c r="L205" s="3"/>
      <c r="M205" s="4"/>
      <c r="N205" s="4"/>
      <c r="O205" s="4"/>
      <c r="P205" s="4"/>
      <c r="Q205" s="4"/>
      <c r="R205" s="4"/>
      <c r="S205" s="4"/>
      <c r="T205" s="4"/>
    </row>
    <row r="206" spans="1:20">
      <c r="A206" s="3">
        <v>31</v>
      </c>
      <c r="B206" s="3">
        <v>31</v>
      </c>
      <c r="C206" s="3" t="s">
        <v>152</v>
      </c>
      <c r="D206" s="3" t="s">
        <v>135</v>
      </c>
      <c r="E206" s="3"/>
      <c r="F206" s="3">
        <v>1.07</v>
      </c>
      <c r="G206" s="3">
        <v>60371.675999999999</v>
      </c>
      <c r="H206" s="3"/>
      <c r="I206" s="3">
        <v>60371.675999999999</v>
      </c>
      <c r="J206" s="3" t="s">
        <v>115</v>
      </c>
      <c r="K206" s="3"/>
      <c r="L206" s="3"/>
      <c r="M206" s="4"/>
      <c r="N206" s="4"/>
      <c r="O206" s="4"/>
      <c r="P206" s="4"/>
      <c r="Q206" s="4"/>
      <c r="R206" s="4"/>
      <c r="S206" s="4"/>
      <c r="T206" s="4"/>
    </row>
    <row r="207" spans="1:20">
      <c r="A207" s="3">
        <v>32</v>
      </c>
      <c r="B207" s="3">
        <v>32</v>
      </c>
      <c r="C207" s="3" t="s">
        <v>153</v>
      </c>
      <c r="D207" s="3" t="s">
        <v>135</v>
      </c>
      <c r="E207" s="3"/>
      <c r="F207" s="3"/>
      <c r="G207" s="3"/>
      <c r="H207" s="3"/>
      <c r="I207" s="3"/>
      <c r="J207" s="3" t="s">
        <v>154</v>
      </c>
      <c r="K207" s="3"/>
      <c r="L207" s="3"/>
      <c r="M207" s="4"/>
      <c r="N207" s="4"/>
      <c r="O207" s="4"/>
      <c r="P207" s="4"/>
      <c r="Q207" s="4"/>
      <c r="R207" s="4"/>
      <c r="S207" s="4"/>
      <c r="T207" s="4"/>
    </row>
    <row r="208" spans="1:20">
      <c r="A208" s="3">
        <v>33</v>
      </c>
      <c r="B208" s="3">
        <v>33</v>
      </c>
      <c r="C208" s="3" t="s">
        <v>155</v>
      </c>
      <c r="D208" s="3" t="s">
        <v>135</v>
      </c>
      <c r="E208" s="3"/>
      <c r="F208" s="3">
        <v>1.07</v>
      </c>
      <c r="G208" s="3">
        <v>150050.06299999999</v>
      </c>
      <c r="H208" s="3"/>
      <c r="I208" s="3">
        <v>150050.06299999999</v>
      </c>
      <c r="J208" s="3" t="s">
        <v>118</v>
      </c>
      <c r="K208" s="3">
        <v>51.1</v>
      </c>
      <c r="L208" s="3"/>
      <c r="M208" s="4"/>
      <c r="N208" s="4"/>
      <c r="O208" s="4"/>
      <c r="P208" s="4"/>
      <c r="Q208" s="4"/>
      <c r="R208" s="4"/>
      <c r="S208" s="4"/>
      <c r="T208" s="4"/>
    </row>
    <row r="209" spans="1:20">
      <c r="A209" s="3">
        <v>34</v>
      </c>
      <c r="B209" s="3">
        <v>34</v>
      </c>
      <c r="C209" s="3" t="s">
        <v>156</v>
      </c>
      <c r="D209" s="3" t="s">
        <v>135</v>
      </c>
      <c r="E209" s="3"/>
      <c r="F209" s="3">
        <v>1.07</v>
      </c>
      <c r="G209" s="3">
        <v>135682.54699999999</v>
      </c>
      <c r="H209" s="3"/>
      <c r="I209" s="3">
        <v>135682.54699999999</v>
      </c>
      <c r="J209" s="3" t="s">
        <v>118</v>
      </c>
      <c r="K209" s="3">
        <v>34.799999999999997</v>
      </c>
      <c r="L209" s="3"/>
      <c r="M209" s="4"/>
      <c r="N209" s="4"/>
      <c r="O209" s="4"/>
      <c r="P209" s="4"/>
      <c r="Q209" s="4"/>
      <c r="R209" s="4"/>
      <c r="S209" s="4"/>
      <c r="T209" s="4"/>
    </row>
    <row r="210" spans="1:20">
      <c r="A210" s="3">
        <v>35</v>
      </c>
      <c r="B210" s="3">
        <v>35</v>
      </c>
      <c r="C210" s="3" t="s">
        <v>157</v>
      </c>
      <c r="D210" s="3" t="s">
        <v>135</v>
      </c>
      <c r="E210" s="3"/>
      <c r="F210" s="3">
        <v>1.07</v>
      </c>
      <c r="G210" s="3">
        <v>116140.281</v>
      </c>
      <c r="H210" s="3"/>
      <c r="I210" s="3">
        <v>116140.281</v>
      </c>
      <c r="J210" s="3" t="s">
        <v>118</v>
      </c>
      <c r="K210" s="3">
        <v>12.7</v>
      </c>
      <c r="L210" s="3"/>
      <c r="M210" s="4"/>
      <c r="N210" s="4"/>
      <c r="O210" s="4"/>
      <c r="P210" s="4"/>
      <c r="Q210" s="4"/>
      <c r="R210" s="4"/>
      <c r="S210" s="4"/>
      <c r="T210" s="4"/>
    </row>
    <row r="211" spans="1:20">
      <c r="A211" s="3">
        <v>36</v>
      </c>
      <c r="B211" s="3">
        <v>36</v>
      </c>
      <c r="C211" s="3" t="s">
        <v>158</v>
      </c>
      <c r="D211" s="3" t="s">
        <v>135</v>
      </c>
      <c r="E211" s="3"/>
      <c r="F211" s="3">
        <v>1.08</v>
      </c>
      <c r="G211" s="3">
        <v>21685.998</v>
      </c>
      <c r="H211" s="3"/>
      <c r="I211" s="3">
        <v>21685.998</v>
      </c>
      <c r="J211" s="3" t="s">
        <v>115</v>
      </c>
      <c r="K211" s="3"/>
      <c r="L211" s="3"/>
      <c r="M211" s="4"/>
      <c r="N211" s="4"/>
      <c r="O211" s="4"/>
      <c r="P211" s="4"/>
      <c r="Q211" s="4"/>
      <c r="R211" s="4"/>
      <c r="S211" s="4"/>
      <c r="T211" s="4"/>
    </row>
    <row r="212" spans="1:20">
      <c r="A212" s="3">
        <v>37</v>
      </c>
      <c r="B212" s="3">
        <v>37</v>
      </c>
      <c r="C212" s="3" t="s">
        <v>159</v>
      </c>
      <c r="D212" s="3" t="s">
        <v>135</v>
      </c>
      <c r="E212" s="3"/>
      <c r="F212" s="3">
        <v>1.07</v>
      </c>
      <c r="G212" s="3">
        <v>24088.609</v>
      </c>
      <c r="H212" s="3"/>
      <c r="I212" s="3">
        <v>24088.609</v>
      </c>
      <c r="J212" s="3" t="s">
        <v>115</v>
      </c>
      <c r="K212" s="3"/>
      <c r="L212" s="3"/>
      <c r="M212" s="4"/>
      <c r="N212" s="4"/>
      <c r="O212" s="4"/>
      <c r="P212" s="4"/>
      <c r="Q212" s="4"/>
      <c r="R212" s="4"/>
      <c r="S212" s="4"/>
      <c r="T212" s="4"/>
    </row>
    <row r="213" spans="1:20">
      <c r="A213" s="3">
        <v>38</v>
      </c>
      <c r="B213" s="3">
        <v>38</v>
      </c>
      <c r="C213" s="3" t="s">
        <v>160</v>
      </c>
      <c r="D213" s="3" t="s">
        <v>135</v>
      </c>
      <c r="E213" s="3"/>
      <c r="F213" s="3">
        <v>1.07</v>
      </c>
      <c r="G213" s="3">
        <v>60249.152000000002</v>
      </c>
      <c r="H213" s="3"/>
      <c r="I213" s="3">
        <v>60249.152000000002</v>
      </c>
      <c r="J213" s="3" t="s">
        <v>115</v>
      </c>
      <c r="K213" s="3"/>
      <c r="L213" s="3"/>
      <c r="M213" s="4"/>
      <c r="N213" s="4"/>
      <c r="O213" s="4"/>
      <c r="P213" s="4"/>
      <c r="Q213" s="4"/>
      <c r="R213" s="4"/>
      <c r="S213" s="4"/>
      <c r="T213" s="4"/>
    </row>
    <row r="214" spans="1:20">
      <c r="A214" s="3">
        <v>39</v>
      </c>
      <c r="B214" s="3">
        <v>39</v>
      </c>
      <c r="C214" s="3" t="s">
        <v>161</v>
      </c>
      <c r="D214" s="3" t="s">
        <v>135</v>
      </c>
      <c r="E214" s="3"/>
      <c r="F214" s="3">
        <v>1.08</v>
      </c>
      <c r="G214" s="3">
        <v>22133.434000000001</v>
      </c>
      <c r="H214" s="3"/>
      <c r="I214" s="3">
        <v>22133.434000000001</v>
      </c>
      <c r="J214" s="3" t="s">
        <v>115</v>
      </c>
      <c r="K214" s="3"/>
      <c r="L214" s="3"/>
      <c r="M214" s="4"/>
      <c r="N214" s="4"/>
      <c r="O214" s="4"/>
      <c r="P214" s="4"/>
      <c r="Q214" s="4"/>
      <c r="R214" s="4"/>
      <c r="S214" s="4"/>
      <c r="T214" s="4"/>
    </row>
    <row r="215" spans="1:20">
      <c r="A215" s="3">
        <v>40</v>
      </c>
      <c r="B215" s="3">
        <v>40</v>
      </c>
      <c r="C215" s="3" t="s">
        <v>162</v>
      </c>
      <c r="D215" s="3" t="s">
        <v>135</v>
      </c>
      <c r="E215" s="3"/>
      <c r="F215" s="3">
        <v>1.07</v>
      </c>
      <c r="G215" s="3">
        <v>40846.480000000003</v>
      </c>
      <c r="H215" s="3"/>
      <c r="I215" s="3">
        <v>40846.480000000003</v>
      </c>
      <c r="J215" s="3" t="s">
        <v>115</v>
      </c>
      <c r="K215" s="3"/>
      <c r="L215" s="3"/>
      <c r="M215" s="4"/>
      <c r="N215" s="4"/>
      <c r="O215" s="4"/>
      <c r="P215" s="4"/>
      <c r="Q215" s="4"/>
      <c r="R215" s="4"/>
      <c r="S215" s="4"/>
      <c r="T215" s="4"/>
    </row>
    <row r="216" spans="1:20">
      <c r="A216" s="3">
        <v>41</v>
      </c>
      <c r="B216" s="3">
        <v>41</v>
      </c>
      <c r="C216" s="3" t="s">
        <v>163</v>
      </c>
      <c r="D216" s="3" t="s">
        <v>135</v>
      </c>
      <c r="E216" s="3"/>
      <c r="F216" s="3">
        <v>1.07</v>
      </c>
      <c r="G216" s="3">
        <v>76349.789000000004</v>
      </c>
      <c r="H216" s="3"/>
      <c r="I216" s="3">
        <v>76349.789000000004</v>
      </c>
      <c r="J216" s="3" t="s">
        <v>115</v>
      </c>
      <c r="K216" s="3"/>
      <c r="L216" s="3"/>
      <c r="M216" s="4"/>
      <c r="N216" s="4"/>
      <c r="O216" s="4"/>
      <c r="P216" s="4"/>
      <c r="Q216" s="4"/>
      <c r="R216" s="4"/>
      <c r="S216" s="4"/>
      <c r="T216" s="4"/>
    </row>
    <row r="217" spans="1:20" s="6" customFormat="1">
      <c r="A217" s="46">
        <v>42</v>
      </c>
      <c r="B217" s="46">
        <v>42</v>
      </c>
      <c r="C217" s="46" t="s">
        <v>164</v>
      </c>
      <c r="D217" s="46" t="s">
        <v>135</v>
      </c>
      <c r="E217" s="46"/>
      <c r="F217" s="46">
        <v>1.08</v>
      </c>
      <c r="G217" s="46">
        <v>866267</v>
      </c>
      <c r="H217" s="46"/>
      <c r="I217" s="46">
        <v>866267</v>
      </c>
      <c r="J217" s="46" t="s">
        <v>118</v>
      </c>
      <c r="K217" s="46">
        <v>864.2</v>
      </c>
      <c r="L217" s="46"/>
      <c r="M217" s="47">
        <v>3.9416000000000002</v>
      </c>
      <c r="N217" s="47">
        <v>0.99839999999999995</v>
      </c>
      <c r="O217" s="47">
        <f t="shared" ref="O217:O219" si="62">M217/N217</f>
        <v>3.947916666666667</v>
      </c>
      <c r="P217" s="47">
        <v>80</v>
      </c>
      <c r="Q217" s="47">
        <f t="shared" ref="Q217:Q219" si="63">K217</f>
        <v>864.2</v>
      </c>
      <c r="R217" s="47">
        <f t="shared" ref="R217:R219" si="64">P217*Q217</f>
        <v>69136</v>
      </c>
      <c r="S217" s="47">
        <f t="shared" ref="S217:S219" si="65">(R217*O217/1000)</f>
        <v>272.94316666666668</v>
      </c>
      <c r="T217" s="47"/>
    </row>
    <row r="218" spans="1:20" s="6" customFormat="1">
      <c r="A218" s="46">
        <v>43</v>
      </c>
      <c r="B218" s="46">
        <v>43</v>
      </c>
      <c r="C218" s="46" t="s">
        <v>166</v>
      </c>
      <c r="D218" s="46" t="s">
        <v>135</v>
      </c>
      <c r="E218" s="46"/>
      <c r="F218" s="46">
        <v>1.08</v>
      </c>
      <c r="G218" s="46">
        <v>832672.375</v>
      </c>
      <c r="H218" s="46"/>
      <c r="I218" s="46">
        <v>832672.375</v>
      </c>
      <c r="J218" s="46" t="s">
        <v>118</v>
      </c>
      <c r="K218" s="46">
        <v>826</v>
      </c>
      <c r="L218" s="46"/>
      <c r="M218" s="47">
        <v>3.9257</v>
      </c>
      <c r="N218" s="47">
        <v>0.99839999999999995</v>
      </c>
      <c r="O218" s="47">
        <f t="shared" si="62"/>
        <v>3.9319911858974361</v>
      </c>
      <c r="P218" s="47">
        <v>80</v>
      </c>
      <c r="Q218" s="47">
        <f t="shared" si="63"/>
        <v>826</v>
      </c>
      <c r="R218" s="47">
        <f t="shared" si="64"/>
        <v>66080</v>
      </c>
      <c r="S218" s="47">
        <f t="shared" si="65"/>
        <v>259.82597756410257</v>
      </c>
      <c r="T218" s="47"/>
    </row>
    <row r="219" spans="1:20" s="6" customFormat="1">
      <c r="A219" s="46">
        <v>44</v>
      </c>
      <c r="B219" s="46">
        <v>44</v>
      </c>
      <c r="C219" s="46" t="s">
        <v>167</v>
      </c>
      <c r="D219" s="46" t="s">
        <v>135</v>
      </c>
      <c r="E219" s="46"/>
      <c r="F219" s="46">
        <v>1.08</v>
      </c>
      <c r="G219" s="46">
        <v>745642.06299999997</v>
      </c>
      <c r="H219" s="46"/>
      <c r="I219" s="46">
        <v>745642.06299999997</v>
      </c>
      <c r="J219" s="46" t="s">
        <v>118</v>
      </c>
      <c r="K219" s="46">
        <v>727.2</v>
      </c>
      <c r="L219" s="46"/>
      <c r="M219" s="47">
        <v>4.0010000000000003</v>
      </c>
      <c r="N219" s="47">
        <v>0.99839999999999995</v>
      </c>
      <c r="O219" s="47">
        <f t="shared" si="62"/>
        <v>4.0074118589743595</v>
      </c>
      <c r="P219" s="47">
        <v>80</v>
      </c>
      <c r="Q219" s="47">
        <f t="shared" si="63"/>
        <v>727.2</v>
      </c>
      <c r="R219" s="47">
        <f t="shared" si="64"/>
        <v>58176</v>
      </c>
      <c r="S219" s="47">
        <f t="shared" si="65"/>
        <v>233.13519230769234</v>
      </c>
      <c r="T219" s="47"/>
    </row>
    <row r="220" spans="1:20">
      <c r="A220" s="3">
        <v>45</v>
      </c>
      <c r="B220" s="3">
        <v>45</v>
      </c>
      <c r="C220" s="3" t="s">
        <v>168</v>
      </c>
      <c r="D220" s="3" t="s">
        <v>114</v>
      </c>
      <c r="E220" s="3"/>
      <c r="F220" s="3">
        <v>1.07</v>
      </c>
      <c r="G220" s="3">
        <v>496.39699999999999</v>
      </c>
      <c r="H220" s="3"/>
      <c r="I220" s="3">
        <v>496.39699999999999</v>
      </c>
      <c r="J220" s="3" t="s">
        <v>136</v>
      </c>
      <c r="K220" s="3"/>
      <c r="L220" s="3"/>
      <c r="M220" s="4"/>
      <c r="N220" s="4"/>
      <c r="O220" s="4"/>
      <c r="P220" s="4"/>
      <c r="Q220" s="4"/>
      <c r="R220" s="4"/>
      <c r="S220" s="4"/>
      <c r="T220" s="4"/>
    </row>
    <row r="221" spans="1:20">
      <c r="A221" s="3">
        <v>46</v>
      </c>
      <c r="B221" s="3">
        <v>46</v>
      </c>
      <c r="C221" s="3" t="s">
        <v>169</v>
      </c>
      <c r="D221" s="3" t="s">
        <v>132</v>
      </c>
      <c r="E221" s="3">
        <v>10</v>
      </c>
      <c r="F221" s="3">
        <v>1.08</v>
      </c>
      <c r="G221" s="3">
        <v>16845.175999999999</v>
      </c>
      <c r="H221" s="3"/>
      <c r="I221" s="3">
        <v>16845.175999999999</v>
      </c>
      <c r="J221" s="3" t="s">
        <v>115</v>
      </c>
      <c r="K221" s="3"/>
      <c r="L221" s="3"/>
      <c r="M221" s="4"/>
      <c r="N221" s="4"/>
      <c r="O221" s="4"/>
      <c r="P221" s="4"/>
      <c r="Q221" s="4"/>
      <c r="R221" s="4"/>
      <c r="S221" s="4"/>
      <c r="T221" s="4"/>
    </row>
    <row r="222" spans="1:20" s="6" customFormat="1">
      <c r="A222" s="46">
        <v>47</v>
      </c>
      <c r="B222" s="46">
        <v>47</v>
      </c>
      <c r="C222" s="46" t="s">
        <v>170</v>
      </c>
      <c r="D222" s="46" t="s">
        <v>132</v>
      </c>
      <c r="E222" s="46">
        <v>500</v>
      </c>
      <c r="F222" s="46">
        <v>1.08</v>
      </c>
      <c r="G222" s="46">
        <v>567424.125</v>
      </c>
      <c r="H222" s="46"/>
      <c r="I222" s="46">
        <v>567424.125</v>
      </c>
      <c r="J222" s="46" t="s">
        <v>118</v>
      </c>
      <c r="K222" s="46">
        <v>524.9</v>
      </c>
      <c r="L222" s="46">
        <v>5</v>
      </c>
      <c r="M222" s="47"/>
      <c r="N222" s="47"/>
      <c r="O222" s="47"/>
      <c r="P222" s="47">
        <v>1</v>
      </c>
      <c r="Q222" s="47">
        <f>K222</f>
        <v>524.9</v>
      </c>
      <c r="R222" s="47">
        <f t="shared" ref="R222" si="66">P222*Q222</f>
        <v>524.9</v>
      </c>
      <c r="S222" s="47"/>
      <c r="T222" s="47"/>
    </row>
    <row r="223" spans="1:20">
      <c r="A223" s="3">
        <v>48</v>
      </c>
      <c r="B223" s="3">
        <v>48</v>
      </c>
      <c r="C223" s="3" t="s">
        <v>171</v>
      </c>
      <c r="D223" s="3" t="s">
        <v>135</v>
      </c>
      <c r="E223" s="3"/>
      <c r="F223" s="3"/>
      <c r="G223" s="3"/>
      <c r="H223" s="3"/>
      <c r="I223" s="3"/>
      <c r="J223" s="3" t="s">
        <v>154</v>
      </c>
      <c r="K223" s="3"/>
      <c r="L223" s="3"/>
      <c r="M223" s="4"/>
      <c r="N223" s="4"/>
      <c r="O223" s="4"/>
      <c r="P223" s="4"/>
      <c r="Q223" s="4"/>
      <c r="R223" s="4"/>
      <c r="S223" s="4"/>
      <c r="T223" s="4"/>
    </row>
    <row r="224" spans="1:20">
      <c r="A224" s="3">
        <v>49</v>
      </c>
      <c r="B224" s="3">
        <v>49</v>
      </c>
      <c r="C224" s="3" t="s">
        <v>172</v>
      </c>
      <c r="D224" s="3" t="s">
        <v>135</v>
      </c>
      <c r="E224" s="3"/>
      <c r="F224" s="3">
        <v>1.07</v>
      </c>
      <c r="G224" s="3">
        <v>3449.92</v>
      </c>
      <c r="H224" s="3"/>
      <c r="I224" s="3">
        <v>3449.92</v>
      </c>
      <c r="J224" s="3" t="s">
        <v>136</v>
      </c>
      <c r="K224" s="3"/>
      <c r="L224" s="3"/>
      <c r="M224" s="4"/>
      <c r="N224" s="4"/>
      <c r="O224" s="4"/>
      <c r="P224" s="4"/>
      <c r="Q224" s="4"/>
      <c r="R224" s="4"/>
      <c r="S224" s="4"/>
      <c r="T224" s="4"/>
    </row>
    <row r="225" spans="1:20">
      <c r="A225" s="3">
        <v>50</v>
      </c>
      <c r="B225" s="3">
        <v>50</v>
      </c>
      <c r="C225" s="3" t="s">
        <v>174</v>
      </c>
      <c r="D225" s="3" t="s">
        <v>135</v>
      </c>
      <c r="E225" s="3"/>
      <c r="F225" s="3">
        <v>1.07</v>
      </c>
      <c r="G225" s="3">
        <v>2608.8029999999999</v>
      </c>
      <c r="H225" s="3"/>
      <c r="I225" s="3">
        <v>2608.8029999999999</v>
      </c>
      <c r="J225" s="3" t="s">
        <v>136</v>
      </c>
      <c r="K225" s="3"/>
      <c r="L225" s="3"/>
      <c r="M225" s="4"/>
      <c r="N225" s="4"/>
      <c r="O225" s="4"/>
      <c r="P225" s="4"/>
      <c r="Q225" s="4"/>
      <c r="R225" s="4"/>
      <c r="S225" s="4"/>
      <c r="T225" s="4"/>
    </row>
    <row r="226" spans="1:20">
      <c r="A226" s="3">
        <v>51</v>
      </c>
      <c r="B226" s="3">
        <v>51</v>
      </c>
      <c r="C226" s="3" t="s">
        <v>175</v>
      </c>
      <c r="D226" s="3" t="s">
        <v>135</v>
      </c>
      <c r="E226" s="3"/>
      <c r="F226" s="3">
        <v>1.07</v>
      </c>
      <c r="G226" s="3">
        <v>2688.8409999999999</v>
      </c>
      <c r="H226" s="3"/>
      <c r="I226" s="3">
        <v>2688.8409999999999</v>
      </c>
      <c r="J226" s="3" t="s">
        <v>136</v>
      </c>
      <c r="K226" s="3"/>
      <c r="L226" s="3"/>
      <c r="M226" s="4"/>
      <c r="N226" s="4"/>
      <c r="O226" s="4"/>
      <c r="P226" s="4"/>
      <c r="Q226" s="4"/>
      <c r="R226" s="4"/>
      <c r="S226" s="4"/>
      <c r="T226" s="4"/>
    </row>
    <row r="227" spans="1:20" s="6" customFormat="1">
      <c r="A227" s="46">
        <v>52</v>
      </c>
      <c r="B227" s="46">
        <v>52</v>
      </c>
      <c r="C227" s="46" t="s">
        <v>176</v>
      </c>
      <c r="D227" s="46" t="s">
        <v>135</v>
      </c>
      <c r="E227" s="46"/>
      <c r="F227" s="46">
        <v>1.07</v>
      </c>
      <c r="G227" s="46">
        <v>2483715.25</v>
      </c>
      <c r="H227" s="46"/>
      <c r="I227" s="46">
        <v>2483715.25</v>
      </c>
      <c r="J227" s="46" t="s">
        <v>118</v>
      </c>
      <c r="K227" s="46">
        <v>2700.3</v>
      </c>
      <c r="L227" s="46"/>
      <c r="M227" s="47"/>
      <c r="N227" s="47"/>
      <c r="O227" s="47"/>
      <c r="P227" s="47"/>
      <c r="Q227" s="47"/>
      <c r="R227" s="47"/>
      <c r="S227" s="47"/>
      <c r="T227" s="47" t="s">
        <v>177</v>
      </c>
    </row>
    <row r="228" spans="1:20" s="6" customFormat="1">
      <c r="A228" s="46">
        <v>53</v>
      </c>
      <c r="B228" s="46">
        <v>53</v>
      </c>
      <c r="C228" s="46" t="s">
        <v>178</v>
      </c>
      <c r="D228" s="46" t="s">
        <v>135</v>
      </c>
      <c r="E228" s="46"/>
      <c r="F228" s="46">
        <v>1.07</v>
      </c>
      <c r="G228" s="46">
        <v>1440760</v>
      </c>
      <c r="H228" s="46"/>
      <c r="I228" s="46">
        <v>1440760</v>
      </c>
      <c r="J228" s="46" t="s">
        <v>118</v>
      </c>
      <c r="K228" s="46">
        <v>1516.3</v>
      </c>
      <c r="L228" s="46"/>
      <c r="M228" s="47"/>
      <c r="N228" s="47"/>
      <c r="O228" s="47"/>
      <c r="P228" s="47"/>
      <c r="Q228" s="47"/>
      <c r="R228" s="47"/>
      <c r="S228" s="47"/>
      <c r="T228" s="47" t="s">
        <v>177</v>
      </c>
    </row>
    <row r="229" spans="1:20" s="6" customFormat="1">
      <c r="A229" s="46">
        <v>54</v>
      </c>
      <c r="B229" s="46">
        <v>54</v>
      </c>
      <c r="C229" s="46" t="s">
        <v>179</v>
      </c>
      <c r="D229" s="46" t="s">
        <v>135</v>
      </c>
      <c r="E229" s="46"/>
      <c r="F229" s="46">
        <v>1.07</v>
      </c>
      <c r="G229" s="46">
        <v>1206170</v>
      </c>
      <c r="H229" s="46"/>
      <c r="I229" s="46">
        <v>1206170</v>
      </c>
      <c r="J229" s="46" t="s">
        <v>118</v>
      </c>
      <c r="K229" s="46">
        <v>1250</v>
      </c>
      <c r="L229" s="46"/>
      <c r="M229" s="47"/>
      <c r="N229" s="47"/>
      <c r="O229" s="47"/>
      <c r="P229" s="47"/>
      <c r="Q229" s="47"/>
      <c r="R229" s="47"/>
      <c r="S229" s="47"/>
      <c r="T229" s="47" t="s">
        <v>177</v>
      </c>
    </row>
    <row r="230" spans="1:20" s="6" customFormat="1">
      <c r="A230" s="46">
        <v>55</v>
      </c>
      <c r="B230" s="46">
        <v>55</v>
      </c>
      <c r="C230" s="46" t="s">
        <v>180</v>
      </c>
      <c r="D230" s="46" t="s">
        <v>135</v>
      </c>
      <c r="E230" s="46"/>
      <c r="F230" s="46">
        <v>1.07</v>
      </c>
      <c r="G230" s="46">
        <v>318474.5</v>
      </c>
      <c r="H230" s="46"/>
      <c r="I230" s="46">
        <v>318474.5</v>
      </c>
      <c r="J230" s="46" t="s">
        <v>118</v>
      </c>
      <c r="K230" s="46">
        <v>242.3</v>
      </c>
      <c r="L230" s="46"/>
      <c r="M230" s="47">
        <v>8.9686000000000003</v>
      </c>
      <c r="N230" s="47">
        <v>0.99970000000000003</v>
      </c>
      <c r="O230" s="47">
        <f t="shared" ref="O230:O232" si="67">M230/N230</f>
        <v>8.9712913874162243</v>
      </c>
      <c r="P230" s="47">
        <v>1</v>
      </c>
      <c r="Q230" s="47">
        <f t="shared" ref="Q230:Q232" si="68">K230</f>
        <v>242.3</v>
      </c>
      <c r="R230" s="47">
        <f t="shared" ref="R230:R232" si="69">P230*Q230</f>
        <v>242.3</v>
      </c>
      <c r="S230" s="47">
        <f t="shared" ref="S230:S232" si="70">(R230*O230/1000)</f>
        <v>2.1737439031709513</v>
      </c>
      <c r="T230" s="47"/>
    </row>
    <row r="231" spans="1:20" s="6" customFormat="1">
      <c r="A231" s="46">
        <v>56</v>
      </c>
      <c r="B231" s="46">
        <v>56</v>
      </c>
      <c r="C231" s="46" t="s">
        <v>181</v>
      </c>
      <c r="D231" s="46" t="s">
        <v>135</v>
      </c>
      <c r="E231" s="46"/>
      <c r="F231" s="46">
        <v>1.07</v>
      </c>
      <c r="G231" s="46">
        <v>349002.43800000002</v>
      </c>
      <c r="H231" s="46"/>
      <c r="I231" s="46">
        <v>349002.43800000002</v>
      </c>
      <c r="J231" s="46" t="s">
        <v>118</v>
      </c>
      <c r="K231" s="46">
        <v>277</v>
      </c>
      <c r="L231" s="46"/>
      <c r="M231" s="47">
        <v>8.6754999999999995</v>
      </c>
      <c r="N231" s="47">
        <v>0.99970000000000003</v>
      </c>
      <c r="O231" s="47">
        <f t="shared" si="67"/>
        <v>8.6781034310293084</v>
      </c>
      <c r="P231" s="47">
        <v>1</v>
      </c>
      <c r="Q231" s="47">
        <f t="shared" si="68"/>
        <v>277</v>
      </c>
      <c r="R231" s="47">
        <f t="shared" si="69"/>
        <v>277</v>
      </c>
      <c r="S231" s="47">
        <f t="shared" si="70"/>
        <v>2.4038346503951185</v>
      </c>
      <c r="T231" s="47"/>
    </row>
    <row r="232" spans="1:20" s="6" customFormat="1">
      <c r="A232" s="46">
        <v>57</v>
      </c>
      <c r="B232" s="46">
        <v>57</v>
      </c>
      <c r="C232" s="46" t="s">
        <v>182</v>
      </c>
      <c r="D232" s="46" t="s">
        <v>135</v>
      </c>
      <c r="E232" s="46"/>
      <c r="F232" s="46">
        <v>1.07</v>
      </c>
      <c r="G232" s="46">
        <v>344903.03100000002</v>
      </c>
      <c r="H232" s="46"/>
      <c r="I232" s="46">
        <v>344903.03100000002</v>
      </c>
      <c r="J232" s="46" t="s">
        <v>118</v>
      </c>
      <c r="K232" s="46">
        <v>272.3</v>
      </c>
      <c r="L232" s="46"/>
      <c r="M232" s="47">
        <v>8.7264999999999997</v>
      </c>
      <c r="N232" s="47">
        <v>0.99970000000000003</v>
      </c>
      <c r="O232" s="47">
        <f t="shared" si="67"/>
        <v>8.7291187356206859</v>
      </c>
      <c r="P232" s="47">
        <v>1</v>
      </c>
      <c r="Q232" s="47">
        <f t="shared" si="68"/>
        <v>272.3</v>
      </c>
      <c r="R232" s="47">
        <f t="shared" si="69"/>
        <v>272.3</v>
      </c>
      <c r="S232" s="47">
        <f t="shared" si="70"/>
        <v>2.3769390317095129</v>
      </c>
      <c r="T232" s="47"/>
    </row>
    <row r="233" spans="1:20">
      <c r="A233" s="3">
        <v>58</v>
      </c>
      <c r="B233" s="3">
        <v>58</v>
      </c>
      <c r="C233" s="3" t="s">
        <v>183</v>
      </c>
      <c r="D233" s="3" t="s">
        <v>135</v>
      </c>
      <c r="E233" s="3"/>
      <c r="F233" s="3">
        <v>1.07</v>
      </c>
      <c r="G233" s="3">
        <v>58096.73</v>
      </c>
      <c r="H233" s="3"/>
      <c r="I233" s="3">
        <v>58096.73</v>
      </c>
      <c r="J233" s="3" t="s">
        <v>115</v>
      </c>
      <c r="K233" s="3"/>
      <c r="L233" s="3"/>
      <c r="M233" s="4"/>
      <c r="N233" s="4"/>
      <c r="O233" s="4"/>
      <c r="P233" s="4"/>
      <c r="Q233" s="4"/>
      <c r="R233" s="4"/>
      <c r="S233" s="4"/>
      <c r="T233" s="4"/>
    </row>
    <row r="234" spans="1:20">
      <c r="A234" s="3">
        <v>59</v>
      </c>
      <c r="B234" s="3">
        <v>59</v>
      </c>
      <c r="C234" s="3" t="s">
        <v>184</v>
      </c>
      <c r="D234" s="3" t="s">
        <v>135</v>
      </c>
      <c r="E234" s="3"/>
      <c r="F234" s="3">
        <v>1.07</v>
      </c>
      <c r="G234" s="3">
        <v>58095.741999999998</v>
      </c>
      <c r="H234" s="3"/>
      <c r="I234" s="3">
        <v>58095.741999999998</v>
      </c>
      <c r="J234" s="3" t="s">
        <v>115</v>
      </c>
      <c r="K234" s="3"/>
      <c r="L234" s="3"/>
      <c r="M234" s="4"/>
      <c r="N234" s="4"/>
      <c r="O234" s="4"/>
      <c r="P234" s="4"/>
      <c r="Q234" s="4"/>
      <c r="R234" s="4"/>
      <c r="S234" s="4"/>
      <c r="T234" s="4"/>
    </row>
    <row r="235" spans="1:20">
      <c r="A235" s="3">
        <v>60</v>
      </c>
      <c r="B235" s="3">
        <v>60</v>
      </c>
      <c r="C235" s="3" t="s">
        <v>185</v>
      </c>
      <c r="D235" s="3" t="s">
        <v>135</v>
      </c>
      <c r="E235" s="3"/>
      <c r="F235" s="3">
        <v>1.07</v>
      </c>
      <c r="G235" s="3">
        <v>57263.949000000001</v>
      </c>
      <c r="H235" s="3"/>
      <c r="I235" s="3">
        <v>57263.949000000001</v>
      </c>
      <c r="J235" s="3" t="s">
        <v>115</v>
      </c>
      <c r="K235" s="3"/>
      <c r="L235" s="3"/>
      <c r="M235" s="4"/>
      <c r="N235" s="4"/>
      <c r="O235" s="4"/>
      <c r="P235" s="4"/>
      <c r="Q235" s="4"/>
      <c r="R235" s="4"/>
      <c r="S235" s="4"/>
      <c r="T235" s="4"/>
    </row>
    <row r="236" spans="1:20">
      <c r="A236" s="3">
        <v>61</v>
      </c>
      <c r="B236" s="3">
        <v>61</v>
      </c>
      <c r="C236" s="3" t="s">
        <v>186</v>
      </c>
      <c r="D236" s="3" t="s">
        <v>135</v>
      </c>
      <c r="E236" s="3"/>
      <c r="F236" s="3">
        <v>1.07</v>
      </c>
      <c r="G236" s="3">
        <v>154723.59400000001</v>
      </c>
      <c r="H236" s="3"/>
      <c r="I236" s="3">
        <v>154723.59400000001</v>
      </c>
      <c r="J236" s="3" t="s">
        <v>118</v>
      </c>
      <c r="K236" s="3">
        <v>56.5</v>
      </c>
      <c r="L236" s="3"/>
      <c r="M236" s="4"/>
      <c r="N236" s="4"/>
      <c r="O236" s="4"/>
      <c r="P236" s="4"/>
      <c r="Q236" s="4"/>
      <c r="R236" s="4"/>
      <c r="S236" s="4"/>
      <c r="T236" s="4"/>
    </row>
    <row r="237" spans="1:20" s="6" customFormat="1">
      <c r="A237" s="46">
        <v>62</v>
      </c>
      <c r="B237" s="46">
        <v>62</v>
      </c>
      <c r="C237" s="46" t="s">
        <v>187</v>
      </c>
      <c r="D237" s="46" t="s">
        <v>135</v>
      </c>
      <c r="E237" s="46"/>
      <c r="F237" s="46">
        <v>1.07</v>
      </c>
      <c r="G237" s="46">
        <v>301491.31300000002</v>
      </c>
      <c r="H237" s="46"/>
      <c r="I237" s="46">
        <v>301491.31300000002</v>
      </c>
      <c r="J237" s="46" t="s">
        <v>118</v>
      </c>
      <c r="K237" s="46">
        <v>223.1</v>
      </c>
      <c r="L237" s="46"/>
      <c r="M237" s="47">
        <v>8.4208999999999996</v>
      </c>
      <c r="N237" s="47">
        <v>0.99970000000000003</v>
      </c>
      <c r="O237" s="47">
        <f t="shared" ref="O237:O238" si="71">M237/N237</f>
        <v>8.4234270281084314</v>
      </c>
      <c r="P237" s="47">
        <v>1</v>
      </c>
      <c r="Q237" s="47">
        <f t="shared" ref="Q237:Q238" si="72">K237</f>
        <v>223.1</v>
      </c>
      <c r="R237" s="47">
        <f t="shared" ref="R237:R238" si="73">P237*Q237</f>
        <v>223.1</v>
      </c>
      <c r="S237" s="47">
        <f t="shared" ref="S237:S238" si="74">(R237*O237/1000)</f>
        <v>1.879266569970991</v>
      </c>
      <c r="T237" s="47"/>
    </row>
    <row r="238" spans="1:20" s="6" customFormat="1">
      <c r="A238" s="46">
        <v>63</v>
      </c>
      <c r="B238" s="46">
        <v>63</v>
      </c>
      <c r="C238" s="46" t="s">
        <v>188</v>
      </c>
      <c r="D238" s="46" t="s">
        <v>135</v>
      </c>
      <c r="E238" s="46"/>
      <c r="F238" s="46">
        <v>1.07</v>
      </c>
      <c r="G238" s="46">
        <v>508098.75</v>
      </c>
      <c r="H238" s="46"/>
      <c r="I238" s="46">
        <v>508098.75</v>
      </c>
      <c r="J238" s="46" t="s">
        <v>118</v>
      </c>
      <c r="K238" s="46">
        <v>457.6</v>
      </c>
      <c r="L238" s="46"/>
      <c r="M238" s="47">
        <v>8.2988999999999997</v>
      </c>
      <c r="N238" s="47">
        <v>0.99970000000000003</v>
      </c>
      <c r="O238" s="47">
        <f t="shared" si="71"/>
        <v>8.3013904171251376</v>
      </c>
      <c r="P238" s="47">
        <v>1</v>
      </c>
      <c r="Q238" s="47">
        <f t="shared" si="72"/>
        <v>457.6</v>
      </c>
      <c r="R238" s="47">
        <f t="shared" si="73"/>
        <v>457.6</v>
      </c>
      <c r="S238" s="47">
        <f t="shared" si="74"/>
        <v>3.7987162548764632</v>
      </c>
      <c r="T238" s="47"/>
    </row>
    <row r="239" spans="1:20">
      <c r="A239" s="3">
        <v>64</v>
      </c>
      <c r="B239" s="3">
        <v>64</v>
      </c>
      <c r="C239" s="3" t="s">
        <v>189</v>
      </c>
      <c r="D239" s="3" t="s">
        <v>135</v>
      </c>
      <c r="E239" s="3"/>
      <c r="F239" s="3"/>
      <c r="G239" s="3"/>
      <c r="H239" s="3"/>
      <c r="I239" s="3"/>
      <c r="J239" s="3" t="s">
        <v>154</v>
      </c>
      <c r="K239" s="3"/>
      <c r="L239" s="3"/>
      <c r="M239" s="4"/>
      <c r="N239" s="4"/>
      <c r="O239" s="4"/>
      <c r="P239" s="4"/>
      <c r="Q239" s="4"/>
      <c r="R239" s="4"/>
      <c r="S239" s="4"/>
      <c r="T239" s="4"/>
    </row>
    <row r="240" spans="1:20">
      <c r="A240" s="3">
        <v>65</v>
      </c>
      <c r="B240" s="3">
        <v>65</v>
      </c>
      <c r="C240" s="3" t="s">
        <v>190</v>
      </c>
      <c r="D240" s="3" t="s">
        <v>135</v>
      </c>
      <c r="E240" s="3"/>
      <c r="F240" s="3">
        <v>1.07</v>
      </c>
      <c r="G240" s="3">
        <v>76013.601999999999</v>
      </c>
      <c r="H240" s="3"/>
      <c r="I240" s="3">
        <v>76013.601999999999</v>
      </c>
      <c r="J240" s="3" t="s">
        <v>115</v>
      </c>
      <c r="K240" s="3"/>
      <c r="L240" s="3"/>
      <c r="M240" s="4"/>
      <c r="N240" s="4"/>
      <c r="O240" s="4"/>
      <c r="P240" s="4"/>
      <c r="Q240" s="4"/>
      <c r="R240" s="4"/>
      <c r="S240" s="4"/>
      <c r="T240" s="4"/>
    </row>
    <row r="241" spans="1:20">
      <c r="A241" s="3">
        <v>66</v>
      </c>
      <c r="B241" s="3">
        <v>66</v>
      </c>
      <c r="C241" s="3" t="s">
        <v>191</v>
      </c>
      <c r="D241" s="3" t="s">
        <v>135</v>
      </c>
      <c r="E241" s="3"/>
      <c r="F241" s="3">
        <v>1.07</v>
      </c>
      <c r="G241" s="3">
        <v>50462.77</v>
      </c>
      <c r="H241" s="3"/>
      <c r="I241" s="3">
        <v>50462.77</v>
      </c>
      <c r="J241" s="3" t="s">
        <v>115</v>
      </c>
      <c r="K241" s="3"/>
      <c r="L241" s="3"/>
      <c r="M241" s="4"/>
      <c r="N241" s="4"/>
      <c r="O241" s="4"/>
      <c r="P241" s="4"/>
      <c r="Q241" s="4"/>
      <c r="R241" s="4"/>
      <c r="S241" s="4"/>
      <c r="T241" s="4"/>
    </row>
    <row r="242" spans="1:20">
      <c r="A242" s="3">
        <v>67</v>
      </c>
      <c r="B242" s="3">
        <v>67</v>
      </c>
      <c r="C242" s="3" t="s">
        <v>192</v>
      </c>
      <c r="D242" s="3" t="s">
        <v>135</v>
      </c>
      <c r="E242" s="3"/>
      <c r="F242" s="3">
        <v>1.07</v>
      </c>
      <c r="G242" s="3">
        <v>34467.305</v>
      </c>
      <c r="H242" s="3"/>
      <c r="I242" s="3">
        <v>34467.305</v>
      </c>
      <c r="J242" s="3" t="s">
        <v>115</v>
      </c>
      <c r="K242" s="3"/>
      <c r="L242" s="3"/>
      <c r="M242" s="4"/>
      <c r="N242" s="4"/>
      <c r="O242" s="4"/>
      <c r="P242" s="4"/>
      <c r="Q242" s="4"/>
      <c r="R242" s="4"/>
      <c r="S242" s="4"/>
      <c r="T242" s="4"/>
    </row>
    <row r="243" spans="1:20">
      <c r="A243" s="3">
        <v>68</v>
      </c>
      <c r="B243" s="3">
        <v>68</v>
      </c>
      <c r="C243" s="3" t="s">
        <v>193</v>
      </c>
      <c r="D243" s="3" t="s">
        <v>135</v>
      </c>
      <c r="E243" s="3"/>
      <c r="F243" s="3">
        <v>1.07</v>
      </c>
      <c r="G243" s="3">
        <v>192928.766</v>
      </c>
      <c r="H243" s="3"/>
      <c r="I243" s="3">
        <v>192928.766</v>
      </c>
      <c r="J243" s="3" t="s">
        <v>118</v>
      </c>
      <c r="K243" s="3">
        <v>99.8</v>
      </c>
      <c r="L243" s="3"/>
      <c r="M243" s="4"/>
      <c r="N243" s="4"/>
      <c r="O243" s="4"/>
      <c r="P243" s="4"/>
      <c r="Q243" s="4"/>
      <c r="R243" s="4"/>
      <c r="S243" s="4"/>
      <c r="T243" s="4"/>
    </row>
    <row r="244" spans="1:20">
      <c r="A244" s="3">
        <v>69</v>
      </c>
      <c r="B244" s="3">
        <v>69</v>
      </c>
      <c r="C244" s="3" t="s">
        <v>194</v>
      </c>
      <c r="D244" s="3" t="s">
        <v>135</v>
      </c>
      <c r="E244" s="3"/>
      <c r="F244" s="3">
        <v>1.07</v>
      </c>
      <c r="G244" s="3">
        <v>151158.141</v>
      </c>
      <c r="H244" s="3"/>
      <c r="I244" s="3">
        <v>151158.141</v>
      </c>
      <c r="J244" s="3" t="s">
        <v>118</v>
      </c>
      <c r="K244" s="3">
        <v>52.4</v>
      </c>
      <c r="L244" s="3"/>
      <c r="M244" s="4"/>
      <c r="N244" s="4"/>
      <c r="O244" s="4"/>
      <c r="P244" s="4"/>
      <c r="Q244" s="4"/>
      <c r="R244" s="4"/>
      <c r="S244" s="4"/>
      <c r="T244" s="4"/>
    </row>
    <row r="245" spans="1:20" s="6" customFormat="1">
      <c r="A245" s="46">
        <v>70</v>
      </c>
      <c r="B245" s="46">
        <v>70</v>
      </c>
      <c r="C245" s="46" t="s">
        <v>195</v>
      </c>
      <c r="D245" s="46" t="s">
        <v>135</v>
      </c>
      <c r="E245" s="46"/>
      <c r="F245" s="46">
        <v>1.07</v>
      </c>
      <c r="G245" s="46">
        <v>584099.68799999997</v>
      </c>
      <c r="H245" s="46"/>
      <c r="I245" s="46">
        <v>584099.68799999997</v>
      </c>
      <c r="J245" s="46" t="s">
        <v>118</v>
      </c>
      <c r="K245" s="46">
        <v>543.9</v>
      </c>
      <c r="L245" s="46"/>
      <c r="M245" s="47">
        <v>8.7949999999999999</v>
      </c>
      <c r="N245" s="47">
        <v>0.99970000000000003</v>
      </c>
      <c r="O245" s="47">
        <f>M245/N245</f>
        <v>8.7976392917875366</v>
      </c>
      <c r="P245" s="47">
        <v>1</v>
      </c>
      <c r="Q245" s="47">
        <f>K245</f>
        <v>543.9</v>
      </c>
      <c r="R245" s="47">
        <f t="shared" ref="R245" si="75">P245*Q245</f>
        <v>543.9</v>
      </c>
      <c r="S245" s="47">
        <f>(R245*O245/1000)</f>
        <v>4.7850360108032408</v>
      </c>
      <c r="T245" s="47"/>
    </row>
    <row r="246" spans="1:20">
      <c r="A246" s="3">
        <v>71</v>
      </c>
      <c r="B246" s="3">
        <v>71</v>
      </c>
      <c r="C246" s="3" t="s">
        <v>196</v>
      </c>
      <c r="D246" s="3" t="s">
        <v>135</v>
      </c>
      <c r="E246" s="3"/>
      <c r="F246" s="3">
        <v>1.07</v>
      </c>
      <c r="G246" s="3">
        <v>4851.3990000000003</v>
      </c>
      <c r="H246" s="3"/>
      <c r="I246" s="3">
        <v>4851.3990000000003</v>
      </c>
      <c r="J246" s="3" t="s">
        <v>136</v>
      </c>
      <c r="K246" s="3"/>
      <c r="L246" s="3"/>
      <c r="M246" s="4"/>
      <c r="N246" s="4"/>
      <c r="O246" s="4"/>
      <c r="P246" s="4"/>
      <c r="Q246" s="4"/>
      <c r="R246" s="4"/>
      <c r="S246" s="4"/>
      <c r="T246" s="4"/>
    </row>
    <row r="247" spans="1:20">
      <c r="A247" s="3">
        <v>72</v>
      </c>
      <c r="B247" s="3">
        <v>72</v>
      </c>
      <c r="C247" s="3" t="s">
        <v>197</v>
      </c>
      <c r="D247" s="3" t="s">
        <v>135</v>
      </c>
      <c r="E247" s="3"/>
      <c r="F247" s="3">
        <v>1.07</v>
      </c>
      <c r="G247" s="3">
        <v>13030.457</v>
      </c>
      <c r="H247" s="3"/>
      <c r="I247" s="3">
        <v>13030.457</v>
      </c>
      <c r="J247" s="3" t="s">
        <v>115</v>
      </c>
      <c r="K247" s="3"/>
      <c r="L247" s="3"/>
      <c r="M247" s="4"/>
      <c r="N247" s="4"/>
      <c r="O247" s="4"/>
      <c r="P247" s="4"/>
      <c r="Q247" s="4"/>
      <c r="R247" s="4"/>
      <c r="S247" s="4"/>
      <c r="T247" s="4"/>
    </row>
    <row r="248" spans="1:20">
      <c r="A248" s="3">
        <v>73</v>
      </c>
      <c r="B248" s="3">
        <v>73</v>
      </c>
      <c r="C248" s="3" t="s">
        <v>198</v>
      </c>
      <c r="D248" s="3" t="s">
        <v>135</v>
      </c>
      <c r="E248" s="3"/>
      <c r="F248" s="3">
        <v>1.07</v>
      </c>
      <c r="G248" s="3">
        <v>25102.956999999999</v>
      </c>
      <c r="H248" s="3"/>
      <c r="I248" s="3">
        <v>25102.956999999999</v>
      </c>
      <c r="J248" s="3" t="s">
        <v>115</v>
      </c>
      <c r="K248" s="3"/>
      <c r="L248" s="3"/>
      <c r="M248" s="4"/>
      <c r="N248" s="4"/>
      <c r="O248" s="4"/>
      <c r="P248" s="4"/>
      <c r="Q248" s="4"/>
      <c r="R248" s="4"/>
      <c r="S248" s="4"/>
      <c r="T248" s="4"/>
    </row>
    <row r="249" spans="1:20" s="6" customFormat="1">
      <c r="A249" s="46">
        <v>74</v>
      </c>
      <c r="B249" s="46">
        <v>74</v>
      </c>
      <c r="C249" s="46" t="s">
        <v>199</v>
      </c>
      <c r="D249" s="46" t="s">
        <v>135</v>
      </c>
      <c r="E249" s="46"/>
      <c r="F249" s="46">
        <v>1.07</v>
      </c>
      <c r="G249" s="46">
        <v>888814.31299999997</v>
      </c>
      <c r="H249" s="46"/>
      <c r="I249" s="46">
        <v>888814.31299999997</v>
      </c>
      <c r="J249" s="46" t="s">
        <v>118</v>
      </c>
      <c r="K249" s="46">
        <v>889.8</v>
      </c>
      <c r="L249" s="46"/>
      <c r="M249" s="47">
        <v>8.3777000000000008</v>
      </c>
      <c r="N249" s="47">
        <v>0.99970000000000003</v>
      </c>
      <c r="O249" s="47">
        <f t="shared" ref="O249:O251" si="76">M249/N249</f>
        <v>8.3802140642192668</v>
      </c>
      <c r="P249" s="47">
        <v>200</v>
      </c>
      <c r="Q249" s="47">
        <f t="shared" ref="Q249:Q251" si="77">K249</f>
        <v>889.8</v>
      </c>
      <c r="R249" s="47">
        <f t="shared" ref="R249:R251" si="78">P249*Q249</f>
        <v>177960</v>
      </c>
      <c r="S249" s="47">
        <f t="shared" ref="S249:S251" si="79">(R249*O249/1000)</f>
        <v>1491.3428948684607</v>
      </c>
      <c r="T249" s="47"/>
    </row>
    <row r="250" spans="1:20" s="6" customFormat="1">
      <c r="A250" s="46">
        <v>75</v>
      </c>
      <c r="B250" s="46">
        <v>75</v>
      </c>
      <c r="C250" s="46" t="s">
        <v>201</v>
      </c>
      <c r="D250" s="46" t="s">
        <v>135</v>
      </c>
      <c r="E250" s="46"/>
      <c r="F250" s="46">
        <v>1.07</v>
      </c>
      <c r="G250" s="46">
        <v>970176.625</v>
      </c>
      <c r="H250" s="46"/>
      <c r="I250" s="46">
        <v>970176.625</v>
      </c>
      <c r="J250" s="46" t="s">
        <v>118</v>
      </c>
      <c r="K250" s="46">
        <v>982.1</v>
      </c>
      <c r="L250" s="46"/>
      <c r="M250" s="47">
        <v>8.2020999999999997</v>
      </c>
      <c r="N250" s="47">
        <v>0.99970000000000003</v>
      </c>
      <c r="O250" s="47">
        <f t="shared" si="76"/>
        <v>8.2045613684105234</v>
      </c>
      <c r="P250" s="47">
        <v>200</v>
      </c>
      <c r="Q250" s="47">
        <f t="shared" si="77"/>
        <v>982.1</v>
      </c>
      <c r="R250" s="47">
        <f t="shared" si="78"/>
        <v>196420</v>
      </c>
      <c r="S250" s="47">
        <f t="shared" si="79"/>
        <v>1611.5399439831951</v>
      </c>
      <c r="T250" s="47"/>
    </row>
    <row r="251" spans="1:20" s="6" customFormat="1">
      <c r="A251" s="46">
        <v>76</v>
      </c>
      <c r="B251" s="46">
        <v>76</v>
      </c>
      <c r="C251" s="46" t="s">
        <v>202</v>
      </c>
      <c r="D251" s="46" t="s">
        <v>135</v>
      </c>
      <c r="E251" s="46"/>
      <c r="F251" s="46">
        <v>1.07</v>
      </c>
      <c r="G251" s="46">
        <v>786644.18799999997</v>
      </c>
      <c r="H251" s="46"/>
      <c r="I251" s="46">
        <v>786644.18799999997</v>
      </c>
      <c r="J251" s="46" t="s">
        <v>118</v>
      </c>
      <c r="K251" s="46">
        <v>773.8</v>
      </c>
      <c r="L251" s="46"/>
      <c r="M251" s="47">
        <v>8.8773999999999997</v>
      </c>
      <c r="N251" s="47">
        <v>0.99970000000000003</v>
      </c>
      <c r="O251" s="47">
        <f t="shared" si="76"/>
        <v>8.8800640192057614</v>
      </c>
      <c r="P251" s="47">
        <v>200</v>
      </c>
      <c r="Q251" s="47">
        <f t="shared" si="77"/>
        <v>773.8</v>
      </c>
      <c r="R251" s="47">
        <f t="shared" si="78"/>
        <v>154760</v>
      </c>
      <c r="S251" s="47">
        <f t="shared" si="79"/>
        <v>1374.2787076122836</v>
      </c>
      <c r="T251" s="47"/>
    </row>
    <row r="252" spans="1:20">
      <c r="A252" s="3">
        <v>77</v>
      </c>
      <c r="B252" s="3">
        <v>77</v>
      </c>
      <c r="C252" s="3" t="s">
        <v>203</v>
      </c>
      <c r="D252" s="3" t="s">
        <v>114</v>
      </c>
      <c r="E252" s="3"/>
      <c r="F252" s="3">
        <v>1.07</v>
      </c>
      <c r="G252" s="3">
        <v>424.702</v>
      </c>
      <c r="H252" s="3"/>
      <c r="I252" s="3">
        <v>424.702</v>
      </c>
      <c r="J252" s="3" t="s">
        <v>136</v>
      </c>
      <c r="K252" s="3"/>
      <c r="L252" s="3"/>
      <c r="M252" s="4"/>
      <c r="N252" s="4"/>
      <c r="O252" s="4"/>
      <c r="P252" s="4"/>
      <c r="Q252" s="4"/>
      <c r="R252" s="4"/>
      <c r="S252" s="4"/>
      <c r="T252" s="4"/>
    </row>
    <row r="253" spans="1:20">
      <c r="A253" s="3">
        <v>78</v>
      </c>
      <c r="B253" s="3">
        <v>78</v>
      </c>
      <c r="C253" s="3" t="s">
        <v>204</v>
      </c>
      <c r="D253" s="3" t="s">
        <v>132</v>
      </c>
      <c r="E253" s="3">
        <v>10</v>
      </c>
      <c r="F253" s="3">
        <v>1.07</v>
      </c>
      <c r="G253" s="3">
        <v>15665.778</v>
      </c>
      <c r="H253" s="3"/>
      <c r="I253" s="3">
        <v>15665.778</v>
      </c>
      <c r="J253" s="3" t="s">
        <v>115</v>
      </c>
      <c r="K253" s="3"/>
      <c r="L253" s="3"/>
      <c r="M253" s="4"/>
      <c r="N253" s="4"/>
      <c r="O253" s="4"/>
      <c r="P253" s="4"/>
      <c r="Q253" s="4"/>
      <c r="R253" s="4"/>
      <c r="S253" s="4"/>
      <c r="T253" s="4"/>
    </row>
    <row r="254" spans="1:20" s="6" customFormat="1">
      <c r="A254" s="46">
        <v>79</v>
      </c>
      <c r="B254" s="46">
        <v>79</v>
      </c>
      <c r="C254" s="46" t="s">
        <v>205</v>
      </c>
      <c r="D254" s="46" t="s">
        <v>132</v>
      </c>
      <c r="E254" s="46">
        <v>500</v>
      </c>
      <c r="F254" s="46">
        <v>1.07</v>
      </c>
      <c r="G254" s="46">
        <v>535957.875</v>
      </c>
      <c r="H254" s="46"/>
      <c r="I254" s="46">
        <v>535957.875</v>
      </c>
      <c r="J254" s="46" t="s">
        <v>118</v>
      </c>
      <c r="K254" s="46">
        <v>489.2</v>
      </c>
      <c r="L254" s="46">
        <v>-2.2000000000000002</v>
      </c>
      <c r="M254" s="47"/>
      <c r="N254" s="47"/>
      <c r="O254" s="47"/>
      <c r="P254" s="47">
        <v>1</v>
      </c>
      <c r="Q254" s="47">
        <f>K254</f>
        <v>489.2</v>
      </c>
      <c r="R254" s="47">
        <f t="shared" ref="R254" si="80">P254*Q254</f>
        <v>489.2</v>
      </c>
      <c r="S254" s="47"/>
      <c r="T254" s="47"/>
    </row>
    <row r="255" spans="1:20">
      <c r="A255" s="3">
        <v>80</v>
      </c>
      <c r="B255" s="3">
        <v>80</v>
      </c>
      <c r="C255" s="3" t="s">
        <v>206</v>
      </c>
      <c r="D255" s="3" t="s">
        <v>135</v>
      </c>
      <c r="E255" s="3"/>
      <c r="F255" s="3"/>
      <c r="G255" s="3"/>
      <c r="H255" s="3"/>
      <c r="I255" s="3"/>
      <c r="J255" s="3" t="s">
        <v>154</v>
      </c>
      <c r="K255" s="3"/>
      <c r="L255" s="3"/>
      <c r="M255" s="4"/>
      <c r="N255" s="4"/>
      <c r="O255" s="4"/>
      <c r="P255" s="4"/>
      <c r="Q255" s="4"/>
      <c r="R255" s="4"/>
      <c r="S255" s="4"/>
      <c r="T255" s="4"/>
    </row>
    <row r="256" spans="1:20">
      <c r="A256" s="3">
        <v>81</v>
      </c>
      <c r="B256" s="3">
        <v>81</v>
      </c>
      <c r="C256" s="3" t="s">
        <v>207</v>
      </c>
      <c r="D256" s="3" t="s">
        <v>135</v>
      </c>
      <c r="E256" s="3"/>
      <c r="F256" s="3">
        <v>1.07</v>
      </c>
      <c r="G256" s="3">
        <v>1105.5360000000001</v>
      </c>
      <c r="H256" s="3"/>
      <c r="I256" s="3">
        <v>1105.5360000000001</v>
      </c>
      <c r="J256" s="3" t="s">
        <v>136</v>
      </c>
      <c r="K256" s="3"/>
      <c r="L256" s="3"/>
      <c r="M256" s="4"/>
      <c r="N256" s="4"/>
      <c r="O256" s="4"/>
      <c r="P256" s="4"/>
      <c r="Q256" s="4"/>
      <c r="R256" s="4"/>
      <c r="S256" s="4"/>
      <c r="T256" s="4"/>
    </row>
    <row r="257" spans="1:20">
      <c r="A257" s="3">
        <v>82</v>
      </c>
      <c r="B257" s="3">
        <v>82</v>
      </c>
      <c r="C257" s="3" t="s">
        <v>208</v>
      </c>
      <c r="D257" s="3" t="s">
        <v>135</v>
      </c>
      <c r="E257" s="3"/>
      <c r="F257" s="3">
        <v>1.07</v>
      </c>
      <c r="G257" s="3">
        <v>681.43299999999999</v>
      </c>
      <c r="H257" s="3"/>
      <c r="I257" s="3">
        <v>681.43299999999999</v>
      </c>
      <c r="J257" s="3" t="s">
        <v>136</v>
      </c>
      <c r="K257" s="3"/>
      <c r="L257" s="3"/>
      <c r="M257" s="4"/>
      <c r="N257" s="4"/>
      <c r="O257" s="4"/>
      <c r="P257" s="4"/>
      <c r="Q257" s="4"/>
      <c r="R257" s="4"/>
      <c r="S257" s="4"/>
      <c r="T257" s="4"/>
    </row>
    <row r="258" spans="1:20">
      <c r="A258" s="3">
        <v>83</v>
      </c>
      <c r="B258" s="3">
        <v>83</v>
      </c>
      <c r="C258" s="3" t="s">
        <v>209</v>
      </c>
      <c r="D258" s="3" t="s">
        <v>135</v>
      </c>
      <c r="E258" s="3"/>
      <c r="F258" s="3">
        <v>1.07</v>
      </c>
      <c r="G258" s="3">
        <v>939.48500000000001</v>
      </c>
      <c r="H258" s="3"/>
      <c r="I258" s="3">
        <v>939.48500000000001</v>
      </c>
      <c r="J258" s="3" t="s">
        <v>136</v>
      </c>
      <c r="K258" s="3"/>
      <c r="L258" s="3"/>
      <c r="M258" s="4"/>
      <c r="N258" s="4"/>
      <c r="O258" s="4"/>
      <c r="P258" s="4"/>
      <c r="Q258" s="4"/>
      <c r="R258" s="4"/>
      <c r="S258" s="4"/>
      <c r="T258" s="4"/>
    </row>
    <row r="259" spans="1:20" s="6" customFormat="1">
      <c r="A259" s="46">
        <v>84</v>
      </c>
      <c r="B259" s="46">
        <v>84</v>
      </c>
      <c r="C259" s="46" t="s">
        <v>210</v>
      </c>
      <c r="D259" s="46" t="s">
        <v>135</v>
      </c>
      <c r="E259" s="46"/>
      <c r="F259" s="46">
        <v>1.07</v>
      </c>
      <c r="G259" s="46">
        <v>238540.56299999999</v>
      </c>
      <c r="H259" s="46"/>
      <c r="I259" s="46">
        <v>238540.56299999999</v>
      </c>
      <c r="J259" s="46" t="s">
        <v>118</v>
      </c>
      <c r="K259" s="46">
        <v>151.6</v>
      </c>
      <c r="L259" s="46"/>
      <c r="M259" s="47">
        <v>39.972799999999999</v>
      </c>
      <c r="N259" s="47">
        <v>0.99850000000000005</v>
      </c>
      <c r="O259" s="47">
        <f>M259/N259</f>
        <v>40.032849273910863</v>
      </c>
      <c r="P259" s="47">
        <v>1</v>
      </c>
      <c r="Q259" s="47">
        <f>K259</f>
        <v>151.6</v>
      </c>
      <c r="R259" s="47">
        <f t="shared" ref="R259" si="81">P259*Q259</f>
        <v>151.6</v>
      </c>
      <c r="S259" s="47">
        <f>(R259*O259/1000)</f>
        <v>6.0689799499248869</v>
      </c>
      <c r="T259" s="47"/>
    </row>
    <row r="260" spans="1:20">
      <c r="A260" s="3">
        <v>85</v>
      </c>
      <c r="B260" s="3">
        <v>85</v>
      </c>
      <c r="C260" s="3" t="s">
        <v>211</v>
      </c>
      <c r="D260" s="3" t="s">
        <v>135</v>
      </c>
      <c r="E260" s="3"/>
      <c r="F260" s="3">
        <v>1.07</v>
      </c>
      <c r="G260" s="3">
        <v>84908.422000000006</v>
      </c>
      <c r="H260" s="3"/>
      <c r="I260" s="3">
        <v>84908.422000000006</v>
      </c>
      <c r="J260" s="3" t="s">
        <v>115</v>
      </c>
      <c r="K260" s="3"/>
      <c r="L260" s="3"/>
      <c r="M260" s="4"/>
      <c r="N260" s="4"/>
      <c r="O260" s="4"/>
      <c r="P260" s="4"/>
      <c r="Q260" s="4"/>
      <c r="R260" s="4"/>
      <c r="S260" s="4"/>
      <c r="T260" s="4"/>
    </row>
    <row r="261" spans="1:20">
      <c r="A261" s="3">
        <v>86</v>
      </c>
      <c r="B261" s="3">
        <v>86</v>
      </c>
      <c r="C261" s="3" t="s">
        <v>212</v>
      </c>
      <c r="D261" s="3" t="s">
        <v>135</v>
      </c>
      <c r="E261" s="3"/>
      <c r="F261" s="3">
        <v>1.07</v>
      </c>
      <c r="G261" s="3">
        <v>153728.484</v>
      </c>
      <c r="H261" s="3"/>
      <c r="I261" s="3">
        <v>153728.484</v>
      </c>
      <c r="J261" s="3" t="s">
        <v>118</v>
      </c>
      <c r="K261" s="3">
        <v>55.3</v>
      </c>
      <c r="L261" s="3"/>
      <c r="M261" s="4"/>
      <c r="N261" s="4"/>
      <c r="O261" s="4"/>
      <c r="P261" s="4"/>
      <c r="Q261" s="4"/>
      <c r="R261" s="4"/>
      <c r="S261" s="4"/>
      <c r="T261" s="4"/>
    </row>
    <row r="262" spans="1:20">
      <c r="A262" s="3">
        <v>87</v>
      </c>
      <c r="B262" s="3">
        <v>87</v>
      </c>
      <c r="C262" s="3" t="s">
        <v>213</v>
      </c>
      <c r="D262" s="3" t="s">
        <v>135</v>
      </c>
      <c r="E262" s="3"/>
      <c r="F262" s="3">
        <v>1.07</v>
      </c>
      <c r="G262" s="3">
        <v>69690.672000000006</v>
      </c>
      <c r="H262" s="3"/>
      <c r="I262" s="3">
        <v>69690.672000000006</v>
      </c>
      <c r="J262" s="3" t="s">
        <v>115</v>
      </c>
      <c r="K262" s="3"/>
      <c r="L262" s="3"/>
      <c r="M262" s="4"/>
      <c r="N262" s="4"/>
      <c r="O262" s="4"/>
      <c r="P262" s="4"/>
      <c r="Q262" s="4"/>
      <c r="R262" s="4"/>
      <c r="S262" s="4"/>
      <c r="T262" s="4"/>
    </row>
    <row r="263" spans="1:20">
      <c r="A263" s="3">
        <v>88</v>
      </c>
      <c r="B263" s="3">
        <v>88</v>
      </c>
      <c r="C263" s="3" t="s">
        <v>214</v>
      </c>
      <c r="D263" s="3" t="s">
        <v>135</v>
      </c>
      <c r="E263" s="3"/>
      <c r="F263" s="3">
        <v>1.07</v>
      </c>
      <c r="G263" s="3">
        <v>82557.358999999997</v>
      </c>
      <c r="H263" s="3"/>
      <c r="I263" s="3">
        <v>82557.358999999997</v>
      </c>
      <c r="J263" s="3" t="s">
        <v>115</v>
      </c>
      <c r="K263" s="3"/>
      <c r="L263" s="3"/>
      <c r="M263" s="4"/>
      <c r="N263" s="4"/>
      <c r="O263" s="4"/>
      <c r="P263" s="4"/>
      <c r="Q263" s="4"/>
      <c r="R263" s="4"/>
      <c r="S263" s="4"/>
      <c r="T263" s="4"/>
    </row>
    <row r="264" spans="1:20">
      <c r="A264" s="3">
        <v>89</v>
      </c>
      <c r="B264" s="3">
        <v>89</v>
      </c>
      <c r="C264" s="3" t="s">
        <v>215</v>
      </c>
      <c r="D264" s="3" t="s">
        <v>135</v>
      </c>
      <c r="E264" s="3"/>
      <c r="F264" s="3">
        <v>1.07</v>
      </c>
      <c r="G264" s="3">
        <v>75412.883000000002</v>
      </c>
      <c r="H264" s="3"/>
      <c r="I264" s="3">
        <v>75412.883000000002</v>
      </c>
      <c r="J264" s="3" t="s">
        <v>115</v>
      </c>
      <c r="K264" s="3"/>
      <c r="L264" s="3"/>
      <c r="M264" s="4"/>
      <c r="N264" s="4"/>
      <c r="O264" s="4"/>
      <c r="P264" s="4"/>
      <c r="Q264" s="4"/>
      <c r="R264" s="4"/>
      <c r="S264" s="4"/>
      <c r="T264" s="4"/>
    </row>
    <row r="265" spans="1:20">
      <c r="A265" s="3">
        <v>90</v>
      </c>
      <c r="B265" s="3">
        <v>90</v>
      </c>
      <c r="C265" s="3" t="s">
        <v>216</v>
      </c>
      <c r="D265" s="3" t="s">
        <v>135</v>
      </c>
      <c r="E265" s="3"/>
      <c r="F265" s="3">
        <v>1.07</v>
      </c>
      <c r="G265" s="3">
        <v>16583.511999999999</v>
      </c>
      <c r="H265" s="3"/>
      <c r="I265" s="3">
        <v>16583.511999999999</v>
      </c>
      <c r="J265" s="3" t="s">
        <v>115</v>
      </c>
      <c r="K265" s="3"/>
      <c r="L265" s="3"/>
      <c r="M265" s="4"/>
      <c r="N265" s="4"/>
      <c r="O265" s="4"/>
      <c r="P265" s="4"/>
      <c r="Q265" s="4"/>
      <c r="R265" s="4"/>
      <c r="S265" s="4"/>
      <c r="T265" s="4"/>
    </row>
    <row r="266" spans="1:20">
      <c r="A266" s="3">
        <v>91</v>
      </c>
      <c r="B266" s="3">
        <v>91</v>
      </c>
      <c r="C266" s="3" t="s">
        <v>217</v>
      </c>
      <c r="D266" s="3" t="s">
        <v>135</v>
      </c>
      <c r="E266" s="3"/>
      <c r="F266" s="3">
        <v>1.07</v>
      </c>
      <c r="G266" s="3">
        <v>16201.464</v>
      </c>
      <c r="H266" s="3"/>
      <c r="I266" s="3">
        <v>16201.464</v>
      </c>
      <c r="J266" s="3" t="s">
        <v>115</v>
      </c>
      <c r="K266" s="3"/>
      <c r="L266" s="3"/>
      <c r="M266" s="4"/>
      <c r="N266" s="4"/>
      <c r="O266" s="4"/>
      <c r="P266" s="4"/>
      <c r="Q266" s="4"/>
      <c r="R266" s="4"/>
      <c r="S266" s="4"/>
      <c r="T266" s="4"/>
    </row>
    <row r="267" spans="1:20">
      <c r="A267" s="3">
        <v>92</v>
      </c>
      <c r="B267" s="3">
        <v>92</v>
      </c>
      <c r="C267" s="3" t="s">
        <v>218</v>
      </c>
      <c r="D267" s="3" t="s">
        <v>135</v>
      </c>
      <c r="E267" s="3"/>
      <c r="F267" s="3">
        <v>1.07</v>
      </c>
      <c r="G267" s="3">
        <v>16898.530999999999</v>
      </c>
      <c r="H267" s="3"/>
      <c r="I267" s="3">
        <v>16898.530999999999</v>
      </c>
      <c r="J267" s="3" t="s">
        <v>115</v>
      </c>
      <c r="K267" s="3"/>
      <c r="L267" s="3"/>
      <c r="M267" s="4"/>
      <c r="N267" s="4"/>
      <c r="O267" s="4"/>
      <c r="P267" s="4"/>
      <c r="Q267" s="4"/>
      <c r="R267" s="4"/>
      <c r="S267" s="4"/>
      <c r="T267" s="4"/>
    </row>
    <row r="268" spans="1:20">
      <c r="A268" s="3">
        <v>93</v>
      </c>
      <c r="B268" s="3">
        <v>93</v>
      </c>
      <c r="C268" s="3" t="s">
        <v>219</v>
      </c>
      <c r="D268" s="3" t="s">
        <v>135</v>
      </c>
      <c r="E268" s="3"/>
      <c r="F268" s="3">
        <v>1.07</v>
      </c>
      <c r="G268" s="3">
        <v>10692.263999999999</v>
      </c>
      <c r="H268" s="3"/>
      <c r="I268" s="3">
        <v>10692.263999999999</v>
      </c>
      <c r="J268" s="3" t="s">
        <v>115</v>
      </c>
      <c r="K268" s="3"/>
      <c r="L268" s="3"/>
      <c r="M268" s="4"/>
      <c r="N268" s="4"/>
      <c r="O268" s="4"/>
      <c r="P268" s="4"/>
      <c r="Q268" s="4"/>
      <c r="R268" s="4"/>
      <c r="S268" s="4"/>
      <c r="T268" s="4"/>
    </row>
    <row r="269" spans="1:20">
      <c r="A269" s="3">
        <v>94</v>
      </c>
      <c r="B269" s="3">
        <v>94</v>
      </c>
      <c r="C269" s="3" t="s">
        <v>220</v>
      </c>
      <c r="D269" s="3" t="s">
        <v>135</v>
      </c>
      <c r="E269" s="3"/>
      <c r="F269" s="3">
        <v>1.07</v>
      </c>
      <c r="G269" s="3">
        <v>17216.831999999999</v>
      </c>
      <c r="H269" s="3"/>
      <c r="I269" s="3">
        <v>17216.831999999999</v>
      </c>
      <c r="J269" s="3" t="s">
        <v>115</v>
      </c>
      <c r="K269" s="3"/>
      <c r="L269" s="3"/>
      <c r="M269" s="4"/>
      <c r="N269" s="4"/>
      <c r="O269" s="4"/>
      <c r="P269" s="4"/>
      <c r="Q269" s="4"/>
      <c r="R269" s="4"/>
      <c r="S269" s="4"/>
      <c r="T269" s="4"/>
    </row>
    <row r="270" spans="1:20">
      <c r="A270" s="3">
        <v>95</v>
      </c>
      <c r="B270" s="3">
        <v>95</v>
      </c>
      <c r="C270" s="3" t="s">
        <v>221</v>
      </c>
      <c r="D270" s="3" t="s">
        <v>135</v>
      </c>
      <c r="E270" s="3"/>
      <c r="F270" s="3">
        <v>1.07</v>
      </c>
      <c r="G270" s="3">
        <v>54633.417999999998</v>
      </c>
      <c r="H270" s="3"/>
      <c r="I270" s="3">
        <v>54633.417999999998</v>
      </c>
      <c r="J270" s="3" t="s">
        <v>115</v>
      </c>
      <c r="K270" s="3"/>
      <c r="L270" s="3"/>
      <c r="M270" s="4"/>
      <c r="N270" s="4"/>
      <c r="O270" s="4"/>
      <c r="P270" s="4"/>
      <c r="Q270" s="4"/>
      <c r="R270" s="4"/>
      <c r="S270" s="4"/>
      <c r="T270" s="4"/>
    </row>
    <row r="271" spans="1:20">
      <c r="A271" s="3">
        <v>96</v>
      </c>
      <c r="B271" s="3">
        <v>96</v>
      </c>
      <c r="C271" s="3" t="s">
        <v>222</v>
      </c>
      <c r="D271" s="3" t="s">
        <v>135</v>
      </c>
      <c r="E271" s="3"/>
      <c r="F271" s="3"/>
      <c r="G271" s="3"/>
      <c r="H271" s="3"/>
      <c r="I271" s="3"/>
      <c r="J271" s="3" t="s">
        <v>154</v>
      </c>
      <c r="K271" s="3"/>
      <c r="L271" s="3"/>
      <c r="M271" s="4"/>
      <c r="N271" s="4"/>
      <c r="O271" s="4"/>
      <c r="P271" s="4"/>
      <c r="Q271" s="4"/>
      <c r="R271" s="4"/>
      <c r="S271" s="4"/>
      <c r="T271" s="4"/>
    </row>
    <row r="272" spans="1:20">
      <c r="A272" s="3">
        <v>97</v>
      </c>
      <c r="B272" s="3">
        <v>97</v>
      </c>
      <c r="C272" s="3" t="s">
        <v>223</v>
      </c>
      <c r="D272" s="3" t="s">
        <v>135</v>
      </c>
      <c r="E272" s="3"/>
      <c r="F272" s="3">
        <v>1.07</v>
      </c>
      <c r="G272" s="3">
        <v>18653.668000000001</v>
      </c>
      <c r="H272" s="3"/>
      <c r="I272" s="3">
        <v>18653.668000000001</v>
      </c>
      <c r="J272" s="3" t="s">
        <v>115</v>
      </c>
      <c r="K272" s="3"/>
      <c r="L272" s="3"/>
      <c r="M272" s="4"/>
      <c r="N272" s="4"/>
      <c r="O272" s="4"/>
      <c r="P272" s="4"/>
      <c r="Q272" s="4"/>
      <c r="R272" s="4"/>
      <c r="S272" s="4"/>
      <c r="T272" s="4"/>
    </row>
    <row r="273" spans="1:20">
      <c r="A273" s="3">
        <v>98</v>
      </c>
      <c r="B273" s="3">
        <v>98</v>
      </c>
      <c r="C273" s="3" t="s">
        <v>224</v>
      </c>
      <c r="D273" s="3" t="s">
        <v>135</v>
      </c>
      <c r="E273" s="3"/>
      <c r="F273" s="3">
        <v>1.07</v>
      </c>
      <c r="G273" s="3">
        <v>11095.138000000001</v>
      </c>
      <c r="H273" s="3"/>
      <c r="I273" s="3">
        <v>11095.138000000001</v>
      </c>
      <c r="J273" s="3" t="s">
        <v>115</v>
      </c>
      <c r="K273" s="3"/>
      <c r="L273" s="3"/>
      <c r="M273" s="4"/>
      <c r="N273" s="4"/>
      <c r="O273" s="4"/>
      <c r="P273" s="4"/>
      <c r="Q273" s="4"/>
      <c r="R273" s="4"/>
      <c r="S273" s="4"/>
      <c r="T273" s="4"/>
    </row>
    <row r="274" spans="1:20">
      <c r="A274" s="3">
        <v>99</v>
      </c>
      <c r="B274" s="3">
        <v>99</v>
      </c>
      <c r="C274" s="3" t="s">
        <v>225</v>
      </c>
      <c r="D274" s="3" t="s">
        <v>135</v>
      </c>
      <c r="E274" s="3"/>
      <c r="F274" s="3">
        <v>1.07</v>
      </c>
      <c r="G274" s="3">
        <v>9620.7890000000007</v>
      </c>
      <c r="H274" s="3"/>
      <c r="I274" s="3">
        <v>9620.7890000000007</v>
      </c>
      <c r="J274" s="3" t="s">
        <v>115</v>
      </c>
      <c r="K274" s="3"/>
      <c r="L274" s="3"/>
      <c r="M274" s="4"/>
      <c r="N274" s="4"/>
      <c r="O274" s="4"/>
      <c r="P274" s="4"/>
      <c r="Q274" s="4"/>
      <c r="R274" s="4"/>
      <c r="S274" s="4"/>
      <c r="T274" s="4"/>
    </row>
    <row r="275" spans="1:20">
      <c r="A275" s="3">
        <v>100</v>
      </c>
      <c r="B275" s="3">
        <v>100</v>
      </c>
      <c r="C275" s="3" t="s">
        <v>226</v>
      </c>
      <c r="D275" s="3" t="s">
        <v>135</v>
      </c>
      <c r="E275" s="3"/>
      <c r="F275" s="3">
        <v>1.07</v>
      </c>
      <c r="G275" s="3">
        <v>13026.579</v>
      </c>
      <c r="H275" s="3"/>
      <c r="I275" s="3">
        <v>13026.579</v>
      </c>
      <c r="J275" s="3" t="s">
        <v>115</v>
      </c>
      <c r="K275" s="3"/>
      <c r="L275" s="3"/>
      <c r="M275" s="4"/>
      <c r="N275" s="4"/>
      <c r="O275" s="4"/>
      <c r="P275" s="4"/>
      <c r="Q275" s="4"/>
      <c r="R275" s="4"/>
      <c r="S275" s="4"/>
      <c r="T275" s="4"/>
    </row>
    <row r="276" spans="1:20">
      <c r="A276" s="3">
        <v>101</v>
      </c>
      <c r="B276" s="3">
        <v>101</v>
      </c>
      <c r="C276" s="3" t="s">
        <v>227</v>
      </c>
      <c r="D276" s="3" t="s">
        <v>135</v>
      </c>
      <c r="E276" s="3"/>
      <c r="F276" s="3">
        <v>1.07</v>
      </c>
      <c r="G276" s="3">
        <v>48185.722999999998</v>
      </c>
      <c r="H276" s="3"/>
      <c r="I276" s="3">
        <v>48185.722999999998</v>
      </c>
      <c r="J276" s="3" t="s">
        <v>115</v>
      </c>
      <c r="K276" s="3"/>
      <c r="L276" s="3"/>
      <c r="M276" s="4"/>
      <c r="N276" s="4"/>
      <c r="O276" s="4"/>
      <c r="P276" s="4"/>
      <c r="Q276" s="4"/>
      <c r="R276" s="4"/>
      <c r="S276" s="4"/>
      <c r="T276" s="4"/>
    </row>
    <row r="277" spans="1:20">
      <c r="A277" s="3">
        <v>102</v>
      </c>
      <c r="B277" s="3">
        <v>102</v>
      </c>
      <c r="C277" s="3" t="s">
        <v>228</v>
      </c>
      <c r="D277" s="3" t="s">
        <v>135</v>
      </c>
      <c r="E277" s="3"/>
      <c r="F277" s="3">
        <v>1.07</v>
      </c>
      <c r="G277" s="3">
        <v>1563.8140000000001</v>
      </c>
      <c r="H277" s="3"/>
      <c r="I277" s="3">
        <v>1563.8140000000001</v>
      </c>
      <c r="J277" s="3" t="s">
        <v>136</v>
      </c>
      <c r="K277" s="3"/>
      <c r="L277" s="3"/>
      <c r="M277" s="4"/>
      <c r="N277" s="4"/>
      <c r="O277" s="4"/>
      <c r="P277" s="4"/>
      <c r="Q277" s="4"/>
      <c r="R277" s="4"/>
      <c r="S277" s="4"/>
      <c r="T277" s="4"/>
    </row>
    <row r="278" spans="1:20">
      <c r="A278" s="3">
        <v>103</v>
      </c>
      <c r="B278" s="3">
        <v>103</v>
      </c>
      <c r="C278" s="3" t="s">
        <v>229</v>
      </c>
      <c r="D278" s="3" t="s">
        <v>135</v>
      </c>
      <c r="E278" s="3"/>
      <c r="F278" s="3">
        <v>1.07</v>
      </c>
      <c r="G278" s="3">
        <v>4102.0940000000001</v>
      </c>
      <c r="H278" s="3"/>
      <c r="I278" s="3">
        <v>4102.0940000000001</v>
      </c>
      <c r="J278" s="3" t="s">
        <v>115</v>
      </c>
      <c r="K278" s="3"/>
      <c r="L278" s="3"/>
      <c r="M278" s="4"/>
      <c r="N278" s="4"/>
      <c r="O278" s="4"/>
      <c r="P278" s="4"/>
      <c r="Q278" s="4"/>
      <c r="R278" s="4"/>
      <c r="S278" s="4"/>
      <c r="T278" s="4"/>
    </row>
    <row r="279" spans="1:20">
      <c r="A279" s="3">
        <v>104</v>
      </c>
      <c r="B279" s="3">
        <v>104</v>
      </c>
      <c r="C279" s="3" t="s">
        <v>230</v>
      </c>
      <c r="D279" s="3" t="s">
        <v>135</v>
      </c>
      <c r="E279" s="3"/>
      <c r="F279" s="3">
        <v>1.07</v>
      </c>
      <c r="G279" s="3">
        <v>8771.2720000000008</v>
      </c>
      <c r="H279" s="3"/>
      <c r="I279" s="3">
        <v>8771.2720000000008</v>
      </c>
      <c r="J279" s="3" t="s">
        <v>115</v>
      </c>
      <c r="K279" s="3"/>
      <c r="L279" s="3"/>
      <c r="M279" s="4"/>
      <c r="N279" s="4"/>
      <c r="O279" s="4"/>
      <c r="P279" s="4"/>
      <c r="Q279" s="4"/>
      <c r="R279" s="4"/>
      <c r="S279" s="4"/>
      <c r="T279" s="4"/>
    </row>
    <row r="280" spans="1:20" s="6" customFormat="1">
      <c r="A280" s="46">
        <v>105</v>
      </c>
      <c r="B280" s="46">
        <v>105</v>
      </c>
      <c r="C280" s="46" t="s">
        <v>231</v>
      </c>
      <c r="D280" s="46" t="s">
        <v>135</v>
      </c>
      <c r="E280" s="46"/>
      <c r="F280" s="46">
        <v>1.07</v>
      </c>
      <c r="G280" s="46">
        <v>567602.18799999997</v>
      </c>
      <c r="H280" s="46"/>
      <c r="I280" s="46">
        <v>567602.18799999997</v>
      </c>
      <c r="J280" s="46" t="s">
        <v>118</v>
      </c>
      <c r="K280" s="46">
        <v>525.1</v>
      </c>
      <c r="L280" s="46"/>
      <c r="M280" s="47">
        <v>41.092300000000002</v>
      </c>
      <c r="N280" s="47">
        <v>0.99850000000000005</v>
      </c>
      <c r="O280" s="47">
        <f t="shared" ref="O280:O282" si="82">M280/N280</f>
        <v>41.154031046569855</v>
      </c>
      <c r="P280" s="47">
        <v>40</v>
      </c>
      <c r="Q280" s="47">
        <f t="shared" ref="Q280:Q282" si="83">K280</f>
        <v>525.1</v>
      </c>
      <c r="R280" s="47">
        <f t="shared" ref="R280:R282" si="84">P280*Q280</f>
        <v>21004</v>
      </c>
      <c r="S280" s="47">
        <f t="shared" ref="S280:S282" si="85">(R280*O280/1000)</f>
        <v>864.3992681021532</v>
      </c>
      <c r="T280" s="47"/>
    </row>
    <row r="281" spans="1:20" s="6" customFormat="1">
      <c r="A281" s="46">
        <v>106</v>
      </c>
      <c r="B281" s="46">
        <v>106</v>
      </c>
      <c r="C281" s="46" t="s">
        <v>232</v>
      </c>
      <c r="D281" s="46" t="s">
        <v>135</v>
      </c>
      <c r="E281" s="46"/>
      <c r="F281" s="46">
        <v>1.07</v>
      </c>
      <c r="G281" s="46">
        <v>557380.56299999997</v>
      </c>
      <c r="H281" s="46"/>
      <c r="I281" s="46">
        <v>557380.56299999997</v>
      </c>
      <c r="J281" s="46" t="s">
        <v>118</v>
      </c>
      <c r="K281" s="46">
        <v>513.5</v>
      </c>
      <c r="L281" s="46"/>
      <c r="M281" s="47">
        <v>40.513300000000001</v>
      </c>
      <c r="N281" s="47">
        <v>0.99850000000000005</v>
      </c>
      <c r="O281" s="47">
        <f t="shared" si="82"/>
        <v>40.574161241862789</v>
      </c>
      <c r="P281" s="47">
        <v>40</v>
      </c>
      <c r="Q281" s="47">
        <f t="shared" si="83"/>
        <v>513.5</v>
      </c>
      <c r="R281" s="47">
        <f t="shared" si="84"/>
        <v>20540</v>
      </c>
      <c r="S281" s="47">
        <f t="shared" si="85"/>
        <v>833.39327190786173</v>
      </c>
      <c r="T281" s="47"/>
    </row>
    <row r="282" spans="1:20" s="6" customFormat="1">
      <c r="A282" s="46">
        <v>107</v>
      </c>
      <c r="B282" s="46">
        <v>107</v>
      </c>
      <c r="C282" s="46" t="s">
        <v>233</v>
      </c>
      <c r="D282" s="46" t="s">
        <v>135</v>
      </c>
      <c r="E282" s="46"/>
      <c r="F282" s="46">
        <v>1.07</v>
      </c>
      <c r="G282" s="46">
        <v>357242.375</v>
      </c>
      <c r="H282" s="46"/>
      <c r="I282" s="46">
        <v>357242.375</v>
      </c>
      <c r="J282" s="46" t="s">
        <v>118</v>
      </c>
      <c r="K282" s="46">
        <v>286.3</v>
      </c>
      <c r="L282" s="46"/>
      <c r="M282" s="47">
        <v>43.407600000000002</v>
      </c>
      <c r="N282" s="47">
        <v>0.99850000000000005</v>
      </c>
      <c r="O282" s="47">
        <f t="shared" si="82"/>
        <v>43.472809213820732</v>
      </c>
      <c r="P282" s="47">
        <v>40</v>
      </c>
      <c r="Q282" s="47">
        <f t="shared" si="83"/>
        <v>286.3</v>
      </c>
      <c r="R282" s="47">
        <f t="shared" si="84"/>
        <v>11452</v>
      </c>
      <c r="S282" s="47">
        <f t="shared" si="85"/>
        <v>497.850611116675</v>
      </c>
      <c r="T282" s="47"/>
    </row>
    <row r="283" spans="1:20">
      <c r="A283" s="3">
        <v>108</v>
      </c>
      <c r="B283" s="3">
        <v>108</v>
      </c>
      <c r="C283" s="3" t="s">
        <v>234</v>
      </c>
      <c r="D283" s="3" t="s">
        <v>114</v>
      </c>
      <c r="E283" s="3"/>
      <c r="F283" s="3">
        <v>1.07</v>
      </c>
      <c r="G283" s="3">
        <v>454.77800000000002</v>
      </c>
      <c r="H283" s="3"/>
      <c r="I283" s="3">
        <v>454.77800000000002</v>
      </c>
      <c r="J283" s="3" t="s">
        <v>136</v>
      </c>
      <c r="K283" s="3"/>
      <c r="L283" s="3"/>
      <c r="M283" s="4"/>
      <c r="N283" s="4"/>
      <c r="O283" s="4"/>
      <c r="P283" s="4"/>
      <c r="Q283" s="4"/>
      <c r="R283" s="4"/>
      <c r="S283" s="4"/>
      <c r="T283" s="4"/>
    </row>
    <row r="284" spans="1:20">
      <c r="A284" s="3">
        <v>109</v>
      </c>
      <c r="B284" s="3">
        <v>109</v>
      </c>
      <c r="C284" s="3" t="s">
        <v>235</v>
      </c>
      <c r="D284" s="3" t="s">
        <v>132</v>
      </c>
      <c r="E284" s="3">
        <v>10</v>
      </c>
      <c r="F284" s="3">
        <v>1.07</v>
      </c>
      <c r="G284" s="3">
        <v>15267.444</v>
      </c>
      <c r="H284" s="3"/>
      <c r="I284" s="3">
        <v>15267.444</v>
      </c>
      <c r="J284" s="3" t="s">
        <v>115</v>
      </c>
      <c r="K284" s="3"/>
      <c r="L284" s="3"/>
      <c r="M284" s="4"/>
      <c r="N284" s="4"/>
      <c r="O284" s="4"/>
      <c r="P284" s="4"/>
      <c r="Q284" s="4"/>
      <c r="R284" s="4"/>
      <c r="S284" s="4"/>
      <c r="T284" s="4"/>
    </row>
    <row r="285" spans="1:20" s="6" customFormat="1">
      <c r="A285" s="46">
        <v>110</v>
      </c>
      <c r="B285" s="46">
        <v>110</v>
      </c>
      <c r="C285" s="46" t="s">
        <v>236</v>
      </c>
      <c r="D285" s="46" t="s">
        <v>132</v>
      </c>
      <c r="E285" s="46">
        <v>500</v>
      </c>
      <c r="F285" s="46">
        <v>1.07</v>
      </c>
      <c r="G285" s="46">
        <v>516517.81300000002</v>
      </c>
      <c r="H285" s="46"/>
      <c r="I285" s="46">
        <v>516517.81300000002</v>
      </c>
      <c r="J285" s="46" t="s">
        <v>118</v>
      </c>
      <c r="K285" s="46">
        <v>467.2</v>
      </c>
      <c r="L285" s="46">
        <v>-6.6</v>
      </c>
      <c r="M285" s="47"/>
      <c r="N285" s="47"/>
      <c r="O285" s="47"/>
      <c r="P285" s="47">
        <v>1</v>
      </c>
      <c r="Q285" s="47">
        <f>K285</f>
        <v>467.2</v>
      </c>
      <c r="R285" s="47">
        <f t="shared" ref="R285" si="86">P285*Q285</f>
        <v>467.2</v>
      </c>
      <c r="S285" s="47"/>
      <c r="T285" s="47"/>
    </row>
    <row r="286" spans="1:20">
      <c r="A286" s="3">
        <v>111</v>
      </c>
      <c r="B286" s="3">
        <v>111</v>
      </c>
      <c r="C286" s="3" t="s">
        <v>237</v>
      </c>
      <c r="D286" s="3" t="s">
        <v>135</v>
      </c>
      <c r="E286" s="3"/>
      <c r="F286" s="3"/>
      <c r="G286" s="3"/>
      <c r="H286" s="3"/>
      <c r="I286" s="3"/>
      <c r="J286" s="3" t="s">
        <v>154</v>
      </c>
      <c r="K286" s="3"/>
      <c r="L286" s="3"/>
      <c r="M286" s="4"/>
      <c r="N286" s="4"/>
      <c r="O286" s="4"/>
      <c r="P286" s="4"/>
      <c r="Q286" s="4"/>
      <c r="R286" s="4"/>
      <c r="S286" s="4"/>
      <c r="T286" s="4"/>
    </row>
    <row r="287" spans="1:20">
      <c r="A287" s="3">
        <v>112</v>
      </c>
      <c r="B287" s="3">
        <v>112</v>
      </c>
      <c r="C287" s="3" t="s">
        <v>238</v>
      </c>
      <c r="D287" s="3" t="s">
        <v>135</v>
      </c>
      <c r="E287" s="3"/>
      <c r="F287" s="3">
        <v>1.07</v>
      </c>
      <c r="G287" s="3">
        <v>877.30499999999995</v>
      </c>
      <c r="H287" s="3"/>
      <c r="I287" s="3">
        <v>877.30499999999995</v>
      </c>
      <c r="J287" s="3" t="s">
        <v>136</v>
      </c>
      <c r="K287" s="3"/>
      <c r="L287" s="3"/>
      <c r="M287" s="4"/>
      <c r="N287" s="4"/>
      <c r="O287" s="4"/>
      <c r="P287" s="4"/>
      <c r="Q287" s="4"/>
      <c r="R287" s="4"/>
      <c r="S287" s="4"/>
      <c r="T287" s="4"/>
    </row>
    <row r="288" spans="1:20">
      <c r="A288" s="3">
        <v>113</v>
      </c>
      <c r="B288" s="3">
        <v>113</v>
      </c>
      <c r="C288" s="3" t="s">
        <v>239</v>
      </c>
      <c r="D288" s="3" t="s">
        <v>135</v>
      </c>
      <c r="E288" s="3"/>
      <c r="F288" s="3">
        <v>1.07</v>
      </c>
      <c r="G288" s="3">
        <v>687.40300000000002</v>
      </c>
      <c r="H288" s="3"/>
      <c r="I288" s="3">
        <v>687.40300000000002</v>
      </c>
      <c r="J288" s="3" t="s">
        <v>136</v>
      </c>
      <c r="K288" s="3"/>
      <c r="L288" s="3"/>
      <c r="M288" s="4"/>
      <c r="N288" s="4"/>
      <c r="O288" s="4"/>
      <c r="P288" s="4"/>
      <c r="Q288" s="4"/>
      <c r="R288" s="4"/>
      <c r="S288" s="4"/>
      <c r="T288" s="4"/>
    </row>
    <row r="289" spans="1:20">
      <c r="A289" s="3">
        <v>114</v>
      </c>
      <c r="B289" s="3">
        <v>114</v>
      </c>
      <c r="C289" s="3" t="s">
        <v>240</v>
      </c>
      <c r="D289" s="3" t="s">
        <v>135</v>
      </c>
      <c r="E289" s="3"/>
      <c r="F289" s="3">
        <v>1.07</v>
      </c>
      <c r="G289" s="3">
        <v>820.31500000000005</v>
      </c>
      <c r="H289" s="3"/>
      <c r="I289" s="3">
        <v>820.31500000000005</v>
      </c>
      <c r="J289" s="3" t="s">
        <v>136</v>
      </c>
      <c r="K289" s="3"/>
      <c r="L289" s="3"/>
      <c r="M289" s="4"/>
      <c r="N289" s="4"/>
      <c r="O289" s="4"/>
      <c r="P289" s="4"/>
      <c r="Q289" s="4"/>
      <c r="R289" s="4"/>
      <c r="S289" s="4"/>
      <c r="T289" s="4"/>
    </row>
    <row r="290" spans="1:20" s="6" customFormat="1">
      <c r="A290" s="46">
        <v>115</v>
      </c>
      <c r="B290" s="46">
        <v>115</v>
      </c>
      <c r="C290" s="46" t="s">
        <v>241</v>
      </c>
      <c r="D290" s="46" t="s">
        <v>135</v>
      </c>
      <c r="E290" s="46"/>
      <c r="F290" s="46">
        <v>1.07</v>
      </c>
      <c r="G290" s="46">
        <v>283545.125</v>
      </c>
      <c r="H290" s="46"/>
      <c r="I290" s="46">
        <v>283545.125</v>
      </c>
      <c r="J290" s="46" t="s">
        <v>118</v>
      </c>
      <c r="K290" s="46">
        <v>202.7</v>
      </c>
      <c r="L290" s="46"/>
      <c r="M290" s="47">
        <v>29.4895</v>
      </c>
      <c r="N290" s="47">
        <v>0.99850000000000005</v>
      </c>
      <c r="O290" s="47">
        <f>M290/N290</f>
        <v>29.533800701051575</v>
      </c>
      <c r="P290" s="47">
        <v>1</v>
      </c>
      <c r="Q290" s="47">
        <f>K290</f>
        <v>202.7</v>
      </c>
      <c r="R290" s="47">
        <f t="shared" ref="R290" si="87">P290*Q290</f>
        <v>202.7</v>
      </c>
      <c r="S290" s="47">
        <f t="shared" ref="S290" si="88">(R290*O290/1000)</f>
        <v>5.986501402103154</v>
      </c>
      <c r="T290" s="47"/>
    </row>
    <row r="291" spans="1:20">
      <c r="A291" s="3">
        <v>116</v>
      </c>
      <c r="B291" s="3">
        <v>116</v>
      </c>
      <c r="C291" s="3" t="s">
        <v>242</v>
      </c>
      <c r="D291" s="3" t="s">
        <v>135</v>
      </c>
      <c r="E291" s="3"/>
      <c r="F291" s="3">
        <v>1.07</v>
      </c>
      <c r="G291" s="3">
        <v>101447.18</v>
      </c>
      <c r="H291" s="3"/>
      <c r="I291" s="3">
        <v>101447.18</v>
      </c>
      <c r="J291" s="3" t="s">
        <v>115</v>
      </c>
      <c r="K291" s="3"/>
      <c r="L291" s="3"/>
      <c r="M291" s="4"/>
      <c r="N291" s="4"/>
      <c r="O291" s="4"/>
      <c r="P291" s="4"/>
      <c r="Q291" s="4"/>
      <c r="R291" s="4"/>
      <c r="S291" s="4"/>
      <c r="T291" s="4"/>
    </row>
    <row r="292" spans="1:20">
      <c r="A292" s="3">
        <v>117</v>
      </c>
      <c r="B292" s="3">
        <v>117</v>
      </c>
      <c r="C292" s="3" t="s">
        <v>243</v>
      </c>
      <c r="D292" s="3" t="s">
        <v>135</v>
      </c>
      <c r="E292" s="3"/>
      <c r="F292" s="3">
        <v>1.07</v>
      </c>
      <c r="G292" s="3">
        <v>189707.859</v>
      </c>
      <c r="H292" s="3"/>
      <c r="I292" s="3">
        <v>189707.859</v>
      </c>
      <c r="J292" s="3" t="s">
        <v>118</v>
      </c>
      <c r="K292" s="3">
        <v>96.2</v>
      </c>
      <c r="L292" s="3"/>
      <c r="M292" s="4"/>
      <c r="N292" s="4"/>
      <c r="O292" s="4"/>
      <c r="P292" s="4"/>
      <c r="Q292" s="4"/>
      <c r="R292" s="4"/>
      <c r="S292" s="4"/>
      <c r="T292" s="4"/>
    </row>
    <row r="293" spans="1:20">
      <c r="A293" s="3">
        <v>118</v>
      </c>
      <c r="B293" s="3">
        <v>118</v>
      </c>
      <c r="C293" s="3" t="s">
        <v>244</v>
      </c>
      <c r="D293" s="3" t="s">
        <v>135</v>
      </c>
      <c r="E293" s="3"/>
      <c r="F293" s="3">
        <v>1.07</v>
      </c>
      <c r="G293" s="3">
        <v>56792.77</v>
      </c>
      <c r="H293" s="3"/>
      <c r="I293" s="3">
        <v>56792.77</v>
      </c>
      <c r="J293" s="3" t="s">
        <v>115</v>
      </c>
      <c r="K293" s="3"/>
      <c r="L293" s="3"/>
      <c r="M293" s="4"/>
      <c r="N293" s="4"/>
      <c r="O293" s="4"/>
      <c r="P293" s="4"/>
      <c r="Q293" s="4"/>
      <c r="R293" s="4"/>
      <c r="S293" s="4"/>
      <c r="T293" s="4"/>
    </row>
    <row r="294" spans="1:20">
      <c r="A294" s="3">
        <v>119</v>
      </c>
      <c r="B294" s="3">
        <v>119</v>
      </c>
      <c r="C294" s="3" t="s">
        <v>245</v>
      </c>
      <c r="D294" s="3" t="s">
        <v>135</v>
      </c>
      <c r="E294" s="3"/>
      <c r="F294" s="3">
        <v>1.07</v>
      </c>
      <c r="G294" s="3">
        <v>65682.008000000002</v>
      </c>
      <c r="H294" s="3"/>
      <c r="I294" s="3">
        <v>65682.008000000002</v>
      </c>
      <c r="J294" s="3" t="s">
        <v>115</v>
      </c>
      <c r="K294" s="3"/>
      <c r="L294" s="3"/>
      <c r="M294" s="4"/>
      <c r="N294" s="4"/>
      <c r="O294" s="4"/>
      <c r="P294" s="4"/>
      <c r="Q294" s="4"/>
      <c r="R294" s="4"/>
      <c r="S294" s="4"/>
      <c r="T294" s="4"/>
    </row>
    <row r="295" spans="1:20">
      <c r="A295" s="3">
        <v>120</v>
      </c>
      <c r="B295" s="3">
        <v>120</v>
      </c>
      <c r="C295" s="3" t="s">
        <v>246</v>
      </c>
      <c r="D295" s="3" t="s">
        <v>135</v>
      </c>
      <c r="E295" s="3"/>
      <c r="F295" s="3">
        <v>1.07</v>
      </c>
      <c r="G295" s="3">
        <v>60176.421999999999</v>
      </c>
      <c r="H295" s="3"/>
      <c r="I295" s="3">
        <v>60176.421999999999</v>
      </c>
      <c r="J295" s="3" t="s">
        <v>115</v>
      </c>
      <c r="K295" s="3"/>
      <c r="L295" s="3"/>
      <c r="M295" s="4"/>
      <c r="N295" s="4"/>
      <c r="O295" s="4"/>
      <c r="P295" s="4"/>
      <c r="Q295" s="4"/>
      <c r="R295" s="4"/>
      <c r="S295" s="4"/>
      <c r="T295" s="4"/>
    </row>
    <row r="296" spans="1:20">
      <c r="A296" s="3">
        <v>121</v>
      </c>
      <c r="B296" s="3">
        <v>121</v>
      </c>
      <c r="C296" s="3" t="s">
        <v>247</v>
      </c>
      <c r="D296" s="3" t="s">
        <v>135</v>
      </c>
      <c r="E296" s="3"/>
      <c r="F296" s="3">
        <v>1.07</v>
      </c>
      <c r="G296" s="3">
        <v>12219.665999999999</v>
      </c>
      <c r="H296" s="3"/>
      <c r="I296" s="3">
        <v>12219.665999999999</v>
      </c>
      <c r="J296" s="3" t="s">
        <v>115</v>
      </c>
      <c r="K296" s="3"/>
      <c r="L296" s="3"/>
      <c r="M296" s="4"/>
      <c r="N296" s="4"/>
      <c r="O296" s="4"/>
      <c r="P296" s="4"/>
      <c r="Q296" s="4"/>
      <c r="R296" s="4"/>
      <c r="S296" s="4"/>
      <c r="T296" s="4"/>
    </row>
    <row r="297" spans="1:20">
      <c r="A297" s="3">
        <v>122</v>
      </c>
      <c r="B297" s="3">
        <v>122</v>
      </c>
      <c r="C297" s="3" t="s">
        <v>248</v>
      </c>
      <c r="D297" s="3" t="s">
        <v>135</v>
      </c>
      <c r="E297" s="3"/>
      <c r="F297" s="3">
        <v>1.07</v>
      </c>
      <c r="G297" s="3">
        <v>11369.25</v>
      </c>
      <c r="H297" s="3"/>
      <c r="I297" s="3">
        <v>11369.25</v>
      </c>
      <c r="J297" s="3" t="s">
        <v>115</v>
      </c>
      <c r="K297" s="3"/>
      <c r="L297" s="3"/>
      <c r="M297" s="4"/>
      <c r="N297" s="4"/>
      <c r="O297" s="4"/>
      <c r="P297" s="4"/>
      <c r="Q297" s="4"/>
      <c r="R297" s="4"/>
      <c r="S297" s="4"/>
      <c r="T297" s="4"/>
    </row>
    <row r="298" spans="1:20">
      <c r="A298" s="3">
        <v>123</v>
      </c>
      <c r="B298" s="3">
        <v>123</v>
      </c>
      <c r="C298" s="3" t="s">
        <v>249</v>
      </c>
      <c r="D298" s="3" t="s">
        <v>135</v>
      </c>
      <c r="E298" s="3"/>
      <c r="F298" s="3">
        <v>1.07</v>
      </c>
      <c r="G298" s="3">
        <v>11733.387000000001</v>
      </c>
      <c r="H298" s="3"/>
      <c r="I298" s="3">
        <v>11733.387000000001</v>
      </c>
      <c r="J298" s="3" t="s">
        <v>115</v>
      </c>
      <c r="K298" s="3"/>
      <c r="L298" s="3"/>
      <c r="M298" s="4"/>
      <c r="N298" s="4"/>
      <c r="O298" s="4"/>
      <c r="P298" s="4"/>
      <c r="Q298" s="4"/>
      <c r="R298" s="4"/>
      <c r="S298" s="4"/>
      <c r="T298" s="4"/>
    </row>
    <row r="299" spans="1:20">
      <c r="A299" s="3">
        <v>124</v>
      </c>
      <c r="B299" s="3">
        <v>124</v>
      </c>
      <c r="C299" s="3" t="s">
        <v>250</v>
      </c>
      <c r="D299" s="3" t="s">
        <v>135</v>
      </c>
      <c r="E299" s="3"/>
      <c r="F299" s="3">
        <v>1.07</v>
      </c>
      <c r="G299" s="3">
        <v>10034.424000000001</v>
      </c>
      <c r="H299" s="3"/>
      <c r="I299" s="3">
        <v>10034.424000000001</v>
      </c>
      <c r="J299" s="3" t="s">
        <v>115</v>
      </c>
      <c r="K299" s="3"/>
      <c r="L299" s="3"/>
      <c r="M299" s="4"/>
      <c r="N299" s="4"/>
      <c r="O299" s="4"/>
      <c r="P299" s="4"/>
      <c r="Q299" s="4"/>
      <c r="R299" s="4"/>
      <c r="S299" s="4"/>
      <c r="T299" s="4"/>
    </row>
    <row r="300" spans="1:20">
      <c r="A300" s="3">
        <v>125</v>
      </c>
      <c r="B300" s="3">
        <v>125</v>
      </c>
      <c r="C300" s="3" t="s">
        <v>251</v>
      </c>
      <c r="D300" s="3" t="s">
        <v>135</v>
      </c>
      <c r="E300" s="3"/>
      <c r="F300" s="3">
        <v>1.07</v>
      </c>
      <c r="G300" s="3">
        <v>16611.734</v>
      </c>
      <c r="H300" s="3"/>
      <c r="I300" s="3">
        <v>16611.734</v>
      </c>
      <c r="J300" s="3" t="s">
        <v>115</v>
      </c>
      <c r="K300" s="3"/>
      <c r="L300" s="3"/>
      <c r="M300" s="4"/>
      <c r="N300" s="4"/>
      <c r="O300" s="4"/>
      <c r="P300" s="4"/>
      <c r="Q300" s="4"/>
      <c r="R300" s="4"/>
      <c r="S300" s="4"/>
      <c r="T300" s="4"/>
    </row>
    <row r="301" spans="1:20">
      <c r="A301" s="3">
        <v>126</v>
      </c>
      <c r="B301" s="3">
        <v>126</v>
      </c>
      <c r="C301" s="3" t="s">
        <v>252</v>
      </c>
      <c r="D301" s="3" t="s">
        <v>135</v>
      </c>
      <c r="E301" s="3"/>
      <c r="F301" s="3">
        <v>1.07</v>
      </c>
      <c r="G301" s="3">
        <v>53909.406000000003</v>
      </c>
      <c r="H301" s="3"/>
      <c r="I301" s="3">
        <v>53909.406000000003</v>
      </c>
      <c r="J301" s="3" t="s">
        <v>115</v>
      </c>
      <c r="K301" s="3"/>
      <c r="L301" s="3"/>
      <c r="M301" s="4"/>
      <c r="N301" s="4"/>
      <c r="O301" s="4"/>
      <c r="P301" s="4"/>
      <c r="Q301" s="4"/>
      <c r="R301" s="4"/>
      <c r="S301" s="4"/>
      <c r="T301" s="4"/>
    </row>
    <row r="302" spans="1:20">
      <c r="A302" s="3">
        <v>127</v>
      </c>
      <c r="B302" s="3">
        <v>127</v>
      </c>
      <c r="C302" s="3" t="s">
        <v>253</v>
      </c>
      <c r="D302" s="3" t="s">
        <v>135</v>
      </c>
      <c r="E302" s="3"/>
      <c r="F302" s="3"/>
      <c r="G302" s="3"/>
      <c r="H302" s="3"/>
      <c r="I302" s="3"/>
      <c r="J302" s="3" t="s">
        <v>154</v>
      </c>
      <c r="K302" s="3"/>
      <c r="L302" s="3"/>
      <c r="M302" s="4"/>
      <c r="N302" s="4"/>
      <c r="O302" s="4"/>
      <c r="P302" s="4"/>
      <c r="Q302" s="4"/>
      <c r="R302" s="4"/>
      <c r="S302" s="4"/>
      <c r="T302" s="4"/>
    </row>
    <row r="303" spans="1:20">
      <c r="A303" s="3">
        <v>128</v>
      </c>
      <c r="B303" s="3">
        <v>128</v>
      </c>
      <c r="C303" s="3" t="s">
        <v>254</v>
      </c>
      <c r="D303" s="3" t="s">
        <v>135</v>
      </c>
      <c r="E303" s="3"/>
      <c r="F303" s="3">
        <v>1.07</v>
      </c>
      <c r="G303" s="3">
        <v>12492.362999999999</v>
      </c>
      <c r="H303" s="3"/>
      <c r="I303" s="3">
        <v>12492.362999999999</v>
      </c>
      <c r="J303" s="3" t="s">
        <v>115</v>
      </c>
      <c r="K303" s="3"/>
      <c r="L303" s="3"/>
      <c r="M303" s="4"/>
      <c r="N303" s="4"/>
      <c r="O303" s="4"/>
      <c r="P303" s="4"/>
      <c r="Q303" s="4"/>
      <c r="R303" s="4"/>
      <c r="S303" s="4"/>
      <c r="T303" s="4"/>
    </row>
    <row r="304" spans="1:20">
      <c r="A304" s="3">
        <v>129</v>
      </c>
      <c r="B304" s="3">
        <v>129</v>
      </c>
      <c r="C304" s="3" t="s">
        <v>255</v>
      </c>
      <c r="D304" s="3" t="s">
        <v>135</v>
      </c>
      <c r="E304" s="3"/>
      <c r="F304" s="3">
        <v>1.07</v>
      </c>
      <c r="G304" s="3">
        <v>7279.0389999999998</v>
      </c>
      <c r="H304" s="3"/>
      <c r="I304" s="3">
        <v>7279.0389999999998</v>
      </c>
      <c r="J304" s="3" t="s">
        <v>115</v>
      </c>
      <c r="K304" s="3"/>
      <c r="L304" s="3"/>
      <c r="M304" s="4"/>
      <c r="N304" s="4"/>
      <c r="O304" s="4"/>
      <c r="P304" s="4"/>
      <c r="Q304" s="4"/>
      <c r="R304" s="4"/>
      <c r="S304" s="4"/>
      <c r="T304" s="4"/>
    </row>
    <row r="305" spans="1:20">
      <c r="A305" s="3">
        <v>130</v>
      </c>
      <c r="B305" s="3">
        <v>130</v>
      </c>
      <c r="C305" s="3" t="s">
        <v>256</v>
      </c>
      <c r="D305" s="3" t="s">
        <v>135</v>
      </c>
      <c r="E305" s="3"/>
      <c r="F305" s="3">
        <v>1.07</v>
      </c>
      <c r="G305" s="3">
        <v>6354.5290000000005</v>
      </c>
      <c r="H305" s="3"/>
      <c r="I305" s="3">
        <v>6354.5290000000005</v>
      </c>
      <c r="J305" s="3" t="s">
        <v>115</v>
      </c>
      <c r="K305" s="3"/>
      <c r="L305" s="3"/>
      <c r="M305" s="4"/>
      <c r="N305" s="4"/>
      <c r="O305" s="4"/>
      <c r="P305" s="4"/>
      <c r="Q305" s="4"/>
      <c r="R305" s="4"/>
      <c r="S305" s="4"/>
      <c r="T305" s="4"/>
    </row>
    <row r="306" spans="1:20">
      <c r="A306" s="3">
        <v>131</v>
      </c>
      <c r="B306" s="3">
        <v>131</v>
      </c>
      <c r="C306" s="3" t="s">
        <v>257</v>
      </c>
      <c r="D306" s="3" t="s">
        <v>135</v>
      </c>
      <c r="E306" s="3"/>
      <c r="F306" s="3">
        <v>1.07</v>
      </c>
      <c r="G306" s="3">
        <v>1908.9929999999999</v>
      </c>
      <c r="H306" s="3"/>
      <c r="I306" s="3">
        <v>1908.9929999999999</v>
      </c>
      <c r="J306" s="3" t="s">
        <v>115</v>
      </c>
      <c r="K306" s="3"/>
      <c r="L306" s="3"/>
      <c r="M306" s="4"/>
      <c r="N306" s="4"/>
      <c r="O306" s="4"/>
      <c r="P306" s="4"/>
      <c r="Q306" s="4"/>
      <c r="R306" s="4"/>
      <c r="S306" s="4"/>
      <c r="T306" s="4"/>
    </row>
    <row r="307" spans="1:20">
      <c r="A307" s="3">
        <v>132</v>
      </c>
      <c r="B307" s="3">
        <v>132</v>
      </c>
      <c r="C307" s="3" t="s">
        <v>258</v>
      </c>
      <c r="D307" s="3" t="s">
        <v>135</v>
      </c>
      <c r="E307" s="3"/>
      <c r="F307" s="3">
        <v>1.07</v>
      </c>
      <c r="G307" s="3">
        <v>11740.147999999999</v>
      </c>
      <c r="H307" s="3"/>
      <c r="I307" s="3">
        <v>11740.147999999999</v>
      </c>
      <c r="J307" s="3" t="s">
        <v>115</v>
      </c>
      <c r="K307" s="3"/>
      <c r="L307" s="3"/>
      <c r="M307" s="4"/>
      <c r="N307" s="4"/>
      <c r="O307" s="4"/>
      <c r="P307" s="4"/>
      <c r="Q307" s="4"/>
      <c r="R307" s="4"/>
      <c r="S307" s="4"/>
      <c r="T307" s="4"/>
    </row>
    <row r="308" spans="1:20">
      <c r="A308" s="3">
        <v>133</v>
      </c>
      <c r="B308" s="3">
        <v>133</v>
      </c>
      <c r="C308" s="3" t="s">
        <v>259</v>
      </c>
      <c r="D308" s="3" t="s">
        <v>135</v>
      </c>
      <c r="E308" s="3"/>
      <c r="F308" s="3">
        <v>1.07</v>
      </c>
      <c r="G308" s="3">
        <v>50008.870999999999</v>
      </c>
      <c r="H308" s="3"/>
      <c r="I308" s="3">
        <v>50008.870999999999</v>
      </c>
      <c r="J308" s="3" t="s">
        <v>115</v>
      </c>
      <c r="K308" s="3"/>
      <c r="L308" s="3"/>
      <c r="M308" s="4"/>
      <c r="N308" s="4"/>
      <c r="O308" s="4"/>
      <c r="P308" s="4"/>
      <c r="Q308" s="4"/>
      <c r="R308" s="4"/>
      <c r="S308" s="4"/>
      <c r="T308" s="4"/>
    </row>
    <row r="309" spans="1:20">
      <c r="A309" s="3">
        <v>134</v>
      </c>
      <c r="B309" s="3">
        <v>134</v>
      </c>
      <c r="C309" s="3" t="s">
        <v>260</v>
      </c>
      <c r="D309" s="3" t="s">
        <v>135</v>
      </c>
      <c r="E309" s="3"/>
      <c r="F309" s="3">
        <v>1.07</v>
      </c>
      <c r="G309" s="3">
        <v>1019.903</v>
      </c>
      <c r="H309" s="3"/>
      <c r="I309" s="3">
        <v>1019.903</v>
      </c>
      <c r="J309" s="3" t="s">
        <v>136</v>
      </c>
      <c r="K309" s="3"/>
      <c r="L309" s="3"/>
      <c r="M309" s="4"/>
      <c r="N309" s="4"/>
      <c r="O309" s="4"/>
      <c r="P309" s="4"/>
      <c r="Q309" s="4"/>
      <c r="R309" s="4"/>
      <c r="S309" s="4"/>
      <c r="T309" s="4"/>
    </row>
    <row r="310" spans="1:20">
      <c r="A310" s="3">
        <v>135</v>
      </c>
      <c r="B310" s="3">
        <v>135</v>
      </c>
      <c r="C310" s="3" t="s">
        <v>261</v>
      </c>
      <c r="D310" s="3" t="s">
        <v>135</v>
      </c>
      <c r="E310" s="3"/>
      <c r="F310" s="3">
        <v>1.07</v>
      </c>
      <c r="G310" s="3">
        <v>2818.0889999999999</v>
      </c>
      <c r="H310" s="3"/>
      <c r="I310" s="3">
        <v>2818.0889999999999</v>
      </c>
      <c r="J310" s="3" t="s">
        <v>294</v>
      </c>
      <c r="K310" s="3"/>
      <c r="L310" s="3"/>
      <c r="M310" s="4"/>
      <c r="N310" s="4"/>
      <c r="O310" s="4"/>
      <c r="P310" s="4"/>
      <c r="Q310" s="4"/>
      <c r="R310" s="4"/>
      <c r="S310" s="4"/>
      <c r="T310" s="4"/>
    </row>
    <row r="311" spans="1:20">
      <c r="A311" s="3">
        <v>136</v>
      </c>
      <c r="B311" s="3">
        <v>136</v>
      </c>
      <c r="C311" s="3" t="s">
        <v>263</v>
      </c>
      <c r="D311" s="3" t="s">
        <v>135</v>
      </c>
      <c r="E311" s="3"/>
      <c r="F311" s="3">
        <v>1.07</v>
      </c>
      <c r="G311" s="3">
        <v>5737.9480000000003</v>
      </c>
      <c r="H311" s="3"/>
      <c r="I311" s="3">
        <v>5737.9480000000003</v>
      </c>
      <c r="J311" s="3" t="s">
        <v>115</v>
      </c>
      <c r="K311" s="3"/>
      <c r="L311" s="3"/>
      <c r="M311" s="4"/>
      <c r="N311" s="4"/>
      <c r="O311" s="4"/>
      <c r="P311" s="4"/>
      <c r="Q311" s="4"/>
      <c r="R311" s="4"/>
      <c r="S311" s="4"/>
      <c r="T311" s="4"/>
    </row>
    <row r="312" spans="1:20">
      <c r="A312" s="3">
        <v>137</v>
      </c>
      <c r="B312" s="3">
        <v>137</v>
      </c>
      <c r="C312" s="3" t="s">
        <v>264</v>
      </c>
      <c r="D312" s="3" t="s">
        <v>135</v>
      </c>
      <c r="E312" s="3"/>
      <c r="F312" s="3">
        <v>1.05</v>
      </c>
      <c r="G312" s="3">
        <v>50.698</v>
      </c>
      <c r="H312" s="3"/>
      <c r="I312" s="3">
        <v>50.698</v>
      </c>
      <c r="J312" s="3" t="s">
        <v>115</v>
      </c>
      <c r="K312" s="3"/>
      <c r="L312" s="3"/>
      <c r="M312" s="4"/>
      <c r="N312" s="4"/>
      <c r="O312" s="4"/>
      <c r="P312" s="4"/>
      <c r="Q312" s="4"/>
      <c r="R312" s="4"/>
      <c r="S312" s="4"/>
      <c r="T312" s="4" t="s">
        <v>265</v>
      </c>
    </row>
    <row r="313" spans="1:20">
      <c r="A313" s="3">
        <v>138</v>
      </c>
      <c r="B313" s="3">
        <v>138</v>
      </c>
      <c r="C313" s="3" t="s">
        <v>266</v>
      </c>
      <c r="D313" s="3" t="s">
        <v>135</v>
      </c>
      <c r="E313" s="3"/>
      <c r="F313" s="3">
        <v>1.06</v>
      </c>
      <c r="G313" s="3">
        <v>1239834</v>
      </c>
      <c r="H313" s="3"/>
      <c r="I313" s="3">
        <v>1239834</v>
      </c>
      <c r="J313" s="3" t="s">
        <v>118</v>
      </c>
      <c r="K313" s="3">
        <v>1288.2</v>
      </c>
      <c r="L313" s="3"/>
      <c r="M313" s="4"/>
      <c r="N313" s="4"/>
      <c r="O313" s="4"/>
      <c r="P313" s="4"/>
      <c r="Q313" s="4"/>
      <c r="R313" s="4"/>
      <c r="S313" s="4"/>
      <c r="T313" s="4" t="s">
        <v>265</v>
      </c>
    </row>
    <row r="314" spans="1:20">
      <c r="A314" s="3">
        <v>139</v>
      </c>
      <c r="B314" s="3">
        <v>139</v>
      </c>
      <c r="C314" s="3" t="s">
        <v>267</v>
      </c>
      <c r="D314" s="3" t="s">
        <v>135</v>
      </c>
      <c r="E314" s="3"/>
      <c r="F314" s="3">
        <v>1.06</v>
      </c>
      <c r="G314" s="3">
        <v>707216.875</v>
      </c>
      <c r="H314" s="3"/>
      <c r="I314" s="3">
        <v>707216.875</v>
      </c>
      <c r="J314" s="3" t="s">
        <v>173</v>
      </c>
      <c r="K314" s="3">
        <v>683.6</v>
      </c>
      <c r="L314" s="3"/>
      <c r="M314" s="4"/>
      <c r="N314" s="4"/>
      <c r="O314" s="4"/>
      <c r="P314" s="4"/>
      <c r="Q314" s="4"/>
      <c r="R314" s="4"/>
      <c r="S314" s="4"/>
      <c r="T314" s="4" t="s">
        <v>265</v>
      </c>
    </row>
    <row r="315" spans="1:20">
      <c r="A315" s="3">
        <v>140</v>
      </c>
      <c r="B315" s="3">
        <v>140</v>
      </c>
      <c r="C315" s="3" t="s">
        <v>268</v>
      </c>
      <c r="D315" s="3" t="s">
        <v>135</v>
      </c>
      <c r="E315" s="3"/>
      <c r="F315" s="3">
        <v>1.06</v>
      </c>
      <c r="G315" s="3">
        <v>568561.93799999997</v>
      </c>
      <c r="H315" s="3"/>
      <c r="I315" s="3">
        <v>568561.93799999997</v>
      </c>
      <c r="J315" s="3" t="s">
        <v>118</v>
      </c>
      <c r="K315" s="3">
        <v>526.20000000000005</v>
      </c>
      <c r="L315" s="3"/>
      <c r="M315" s="4"/>
      <c r="N315" s="4"/>
      <c r="O315" s="4"/>
      <c r="P315" s="4"/>
      <c r="Q315" s="4"/>
      <c r="R315" s="4"/>
      <c r="S315" s="4"/>
      <c r="T315" s="4" t="s">
        <v>265</v>
      </c>
    </row>
    <row r="316" spans="1:20" s="6" customFormat="1">
      <c r="A316" s="46">
        <v>141</v>
      </c>
      <c r="B316" s="46">
        <v>141</v>
      </c>
      <c r="C316" s="46" t="s">
        <v>269</v>
      </c>
      <c r="D316" s="46" t="s">
        <v>135</v>
      </c>
      <c r="E316" s="46"/>
      <c r="F316" s="46">
        <v>1.06</v>
      </c>
      <c r="G316" s="46">
        <v>701831.56299999997</v>
      </c>
      <c r="H316" s="46"/>
      <c r="I316" s="46">
        <v>701831.56299999997</v>
      </c>
      <c r="J316" s="46" t="s">
        <v>118</v>
      </c>
      <c r="K316" s="46">
        <v>677.5</v>
      </c>
      <c r="L316" s="46"/>
      <c r="M316" s="47">
        <v>28.409400000000002</v>
      </c>
      <c r="N316" s="47">
        <v>0.99850000000000005</v>
      </c>
      <c r="O316" s="47">
        <f t="shared" ref="O316:O318" si="89">M316/N316</f>
        <v>28.452078117175763</v>
      </c>
      <c r="P316" s="47">
        <v>40</v>
      </c>
      <c r="Q316" s="47">
        <f t="shared" ref="Q316:Q318" si="90">K316</f>
        <v>677.5</v>
      </c>
      <c r="R316" s="47">
        <f t="shared" ref="R316:R318" si="91">P316*Q316</f>
        <v>27100</v>
      </c>
      <c r="S316" s="47">
        <f t="shared" ref="S316:S318" si="92">(R316*O316/1000)</f>
        <v>771.05131697546324</v>
      </c>
      <c r="T316" s="47"/>
    </row>
    <row r="317" spans="1:20" s="6" customFormat="1">
      <c r="A317" s="46">
        <v>142</v>
      </c>
      <c r="B317" s="46">
        <v>142</v>
      </c>
      <c r="C317" s="46" t="s">
        <v>270</v>
      </c>
      <c r="D317" s="46" t="s">
        <v>135</v>
      </c>
      <c r="E317" s="46"/>
      <c r="F317" s="46">
        <v>1.06</v>
      </c>
      <c r="G317" s="46">
        <v>679254.375</v>
      </c>
      <c r="H317" s="46"/>
      <c r="I317" s="46">
        <v>679254.375</v>
      </c>
      <c r="J317" s="46" t="s">
        <v>118</v>
      </c>
      <c r="K317" s="46">
        <v>651.9</v>
      </c>
      <c r="L317" s="46"/>
      <c r="M317" s="47">
        <v>32.589500000000001</v>
      </c>
      <c r="N317" s="47">
        <v>0.99850000000000005</v>
      </c>
      <c r="O317" s="47">
        <f t="shared" si="89"/>
        <v>32.638457686529797</v>
      </c>
      <c r="P317" s="47">
        <v>40</v>
      </c>
      <c r="Q317" s="47">
        <f t="shared" si="90"/>
        <v>651.9</v>
      </c>
      <c r="R317" s="47">
        <f t="shared" si="91"/>
        <v>26076</v>
      </c>
      <c r="S317" s="47">
        <f t="shared" si="92"/>
        <v>851.080422633951</v>
      </c>
      <c r="T317" s="47"/>
    </row>
    <row r="318" spans="1:20" s="6" customFormat="1">
      <c r="A318" s="46">
        <v>143</v>
      </c>
      <c r="B318" s="46">
        <v>143</v>
      </c>
      <c r="C318" s="46" t="s">
        <v>271</v>
      </c>
      <c r="D318" s="46" t="s">
        <v>135</v>
      </c>
      <c r="E318" s="46"/>
      <c r="F318" s="46">
        <v>1.06</v>
      </c>
      <c r="G318" s="46">
        <v>499354.375</v>
      </c>
      <c r="H318" s="46"/>
      <c r="I318" s="46">
        <v>499354.375</v>
      </c>
      <c r="J318" s="46" t="s">
        <v>118</v>
      </c>
      <c r="K318" s="46">
        <v>447.7</v>
      </c>
      <c r="L318" s="46"/>
      <c r="M318" s="47">
        <v>31.3569</v>
      </c>
      <c r="N318" s="47">
        <v>0.99850000000000005</v>
      </c>
      <c r="O318" s="47">
        <f t="shared" si="89"/>
        <v>31.404006009013518</v>
      </c>
      <c r="P318" s="47">
        <v>40</v>
      </c>
      <c r="Q318" s="47">
        <f t="shared" si="90"/>
        <v>447.7</v>
      </c>
      <c r="R318" s="47">
        <f t="shared" si="91"/>
        <v>17908</v>
      </c>
      <c r="S318" s="47">
        <f t="shared" si="92"/>
        <v>562.38293960941405</v>
      </c>
      <c r="T318" s="47"/>
    </row>
    <row r="319" spans="1:20">
      <c r="A319" s="3">
        <v>144</v>
      </c>
      <c r="B319" s="3">
        <v>144</v>
      </c>
      <c r="C319" s="3" t="s">
        <v>272</v>
      </c>
      <c r="D319" s="3" t="s">
        <v>114</v>
      </c>
      <c r="E319" s="3"/>
      <c r="F319" s="3">
        <v>1.06</v>
      </c>
      <c r="G319" s="3">
        <v>508.95699999999999</v>
      </c>
      <c r="H319" s="3"/>
      <c r="I319" s="3">
        <v>508.95699999999999</v>
      </c>
      <c r="J319" s="3" t="s">
        <v>136</v>
      </c>
      <c r="K319" s="3"/>
      <c r="L319" s="3"/>
      <c r="M319" s="4"/>
      <c r="N319" s="4"/>
      <c r="O319" s="4"/>
      <c r="P319" s="4"/>
      <c r="Q319" s="4"/>
      <c r="R319" s="4"/>
      <c r="S319" s="4"/>
      <c r="T319" s="4"/>
    </row>
    <row r="320" spans="1:20">
      <c r="A320" s="3">
        <v>145</v>
      </c>
      <c r="B320" s="3">
        <v>145</v>
      </c>
      <c r="C320" s="3" t="s">
        <v>273</v>
      </c>
      <c r="D320" s="3" t="s">
        <v>132</v>
      </c>
      <c r="E320" s="3">
        <v>10</v>
      </c>
      <c r="F320" s="3">
        <v>1.06</v>
      </c>
      <c r="G320" s="3">
        <v>14424.441000000001</v>
      </c>
      <c r="H320" s="3"/>
      <c r="I320" s="3">
        <v>14424.441000000001</v>
      </c>
      <c r="J320" s="3" t="s">
        <v>115</v>
      </c>
      <c r="K320" s="3"/>
      <c r="L320" s="3"/>
      <c r="M320" s="4"/>
      <c r="N320" s="4"/>
      <c r="O320" s="4"/>
      <c r="P320" s="4"/>
      <c r="Q320" s="4"/>
      <c r="R320" s="4"/>
      <c r="S320" s="4"/>
      <c r="T320" s="4"/>
    </row>
    <row r="321" spans="1:20" s="6" customFormat="1">
      <c r="A321" s="46">
        <v>146</v>
      </c>
      <c r="B321" s="46">
        <v>146</v>
      </c>
      <c r="C321" s="46" t="s">
        <v>274</v>
      </c>
      <c r="D321" s="46" t="s">
        <v>132</v>
      </c>
      <c r="E321" s="46">
        <v>500</v>
      </c>
      <c r="F321" s="46">
        <v>1.06</v>
      </c>
      <c r="G321" s="46">
        <v>476722.56300000002</v>
      </c>
      <c r="H321" s="46"/>
      <c r="I321" s="46">
        <v>476722.56300000002</v>
      </c>
      <c r="J321" s="46" t="s">
        <v>118</v>
      </c>
      <c r="K321" s="46">
        <v>422</v>
      </c>
      <c r="L321" s="46">
        <v>-15.6</v>
      </c>
      <c r="M321" s="47"/>
      <c r="N321" s="47"/>
      <c r="O321" s="47"/>
      <c r="P321" s="47">
        <v>1</v>
      </c>
      <c r="Q321" s="47">
        <f>K321</f>
        <v>422</v>
      </c>
      <c r="R321" s="47">
        <f t="shared" ref="R321" si="93">P321*Q321</f>
        <v>422</v>
      </c>
      <c r="S321" s="47"/>
      <c r="T321" s="47"/>
    </row>
    <row r="322" spans="1:20">
      <c r="A322" s="3">
        <v>147</v>
      </c>
      <c r="B322" s="3">
        <v>147</v>
      </c>
      <c r="C322" s="3" t="s">
        <v>275</v>
      </c>
      <c r="D322" s="3" t="s">
        <v>135</v>
      </c>
      <c r="E322" s="3"/>
      <c r="F322" s="3">
        <v>1.06</v>
      </c>
      <c r="G322" s="3">
        <v>35567.300999999999</v>
      </c>
      <c r="H322" s="3"/>
      <c r="I322" s="3">
        <v>35567.300999999999</v>
      </c>
      <c r="J322" s="3" t="s">
        <v>115</v>
      </c>
      <c r="K322" s="3"/>
      <c r="L322" s="3"/>
      <c r="M322" s="4"/>
      <c r="N322" s="4"/>
      <c r="O322" s="4"/>
      <c r="P322" s="4"/>
      <c r="Q322" s="4"/>
      <c r="R322" s="4"/>
      <c r="S322" s="4"/>
      <c r="T322" s="4"/>
    </row>
    <row r="323" spans="1:20">
      <c r="A323" s="3">
        <v>148</v>
      </c>
      <c r="B323" s="3">
        <v>148</v>
      </c>
      <c r="C323" s="3" t="s">
        <v>276</v>
      </c>
      <c r="D323" s="3" t="s">
        <v>135</v>
      </c>
      <c r="E323" s="3"/>
      <c r="F323" s="3">
        <v>1.06</v>
      </c>
      <c r="G323" s="3">
        <v>68600.718999999997</v>
      </c>
      <c r="H323" s="3"/>
      <c r="I323" s="3">
        <v>68600.718999999997</v>
      </c>
      <c r="J323" s="3" t="s">
        <v>115</v>
      </c>
      <c r="K323" s="3"/>
      <c r="L323" s="3"/>
      <c r="M323" s="4"/>
      <c r="N323" s="4"/>
      <c r="O323" s="4"/>
      <c r="P323" s="4"/>
      <c r="Q323" s="4"/>
      <c r="R323" s="4"/>
      <c r="S323" s="4"/>
      <c r="T323" s="4"/>
    </row>
    <row r="324" spans="1:20">
      <c r="A324" s="3">
        <v>149</v>
      </c>
      <c r="B324" s="3">
        <v>149</v>
      </c>
      <c r="C324" s="3" t="s">
        <v>277</v>
      </c>
      <c r="D324" s="3" t="s">
        <v>135</v>
      </c>
      <c r="E324" s="3"/>
      <c r="F324" s="3">
        <v>1.06</v>
      </c>
      <c r="G324" s="3">
        <v>30328.07</v>
      </c>
      <c r="H324" s="3"/>
      <c r="I324" s="3">
        <v>30328.07</v>
      </c>
      <c r="J324" s="3" t="s">
        <v>115</v>
      </c>
      <c r="K324" s="3"/>
      <c r="L324" s="3"/>
      <c r="M324" s="4"/>
      <c r="N324" s="4"/>
      <c r="O324" s="4"/>
      <c r="P324" s="4"/>
      <c r="Q324" s="4"/>
      <c r="R324" s="4"/>
      <c r="S324" s="4"/>
      <c r="T324" s="4"/>
    </row>
    <row r="325" spans="1:20">
      <c r="A325" s="3">
        <v>150</v>
      </c>
      <c r="B325" s="3">
        <v>150</v>
      </c>
      <c r="C325" s="3" t="s">
        <v>278</v>
      </c>
      <c r="D325" s="3" t="s">
        <v>135</v>
      </c>
      <c r="E325" s="3"/>
      <c r="F325" s="3">
        <v>1.06</v>
      </c>
      <c r="G325" s="3">
        <v>28792.953000000001</v>
      </c>
      <c r="H325" s="3"/>
      <c r="I325" s="3">
        <v>28792.953000000001</v>
      </c>
      <c r="J325" s="3" t="s">
        <v>115</v>
      </c>
      <c r="K325" s="3"/>
      <c r="L325" s="3"/>
      <c r="M325" s="4"/>
      <c r="N325" s="4"/>
      <c r="O325" s="4"/>
      <c r="P325" s="4"/>
      <c r="Q325" s="4"/>
      <c r="R325" s="4"/>
      <c r="S325" s="4"/>
      <c r="T325" s="4"/>
    </row>
    <row r="326" spans="1:20">
      <c r="A326" s="3">
        <v>151</v>
      </c>
      <c r="B326" s="3">
        <v>151</v>
      </c>
      <c r="C326" s="3" t="s">
        <v>279</v>
      </c>
      <c r="D326" s="3" t="s">
        <v>114</v>
      </c>
      <c r="E326" s="3"/>
      <c r="F326" s="3">
        <v>1.06</v>
      </c>
      <c r="G326" s="3">
        <v>395.40899999999999</v>
      </c>
      <c r="H326" s="3"/>
      <c r="I326" s="3">
        <v>395.40899999999999</v>
      </c>
      <c r="J326" s="3" t="s">
        <v>115</v>
      </c>
      <c r="K326" s="3"/>
      <c r="L326" s="3"/>
      <c r="M326" s="4"/>
      <c r="N326" s="4"/>
      <c r="O326" s="4"/>
      <c r="P326" s="4"/>
      <c r="Q326" s="4"/>
      <c r="R326" s="4"/>
      <c r="S326" s="4"/>
      <c r="T326" s="4"/>
    </row>
    <row r="327" spans="1:20">
      <c r="A327" s="3">
        <v>152</v>
      </c>
      <c r="B327" s="3">
        <v>152</v>
      </c>
      <c r="C327" s="3" t="s">
        <v>280</v>
      </c>
      <c r="D327" s="3" t="s">
        <v>132</v>
      </c>
      <c r="E327" s="3">
        <v>10</v>
      </c>
      <c r="F327" s="3">
        <v>1.06</v>
      </c>
      <c r="G327" s="3">
        <v>13742.799000000001</v>
      </c>
      <c r="H327" s="3"/>
      <c r="I327" s="3">
        <v>13742.799000000001</v>
      </c>
      <c r="J327" s="3" t="s">
        <v>115</v>
      </c>
      <c r="K327" s="3"/>
      <c r="L327" s="3"/>
      <c r="M327" s="4"/>
      <c r="N327" s="4"/>
      <c r="O327" s="4"/>
      <c r="P327" s="4"/>
      <c r="Q327" s="4"/>
      <c r="R327" s="4"/>
      <c r="S327" s="4"/>
      <c r="T327" s="4"/>
    </row>
    <row r="328" spans="1:20" s="6" customFormat="1">
      <c r="A328" s="46">
        <v>153</v>
      </c>
      <c r="B328" s="46">
        <v>153</v>
      </c>
      <c r="C328" s="46" t="s">
        <v>281</v>
      </c>
      <c r="D328" s="46" t="s">
        <v>132</v>
      </c>
      <c r="E328" s="46">
        <v>500</v>
      </c>
      <c r="F328" s="46">
        <v>1.06</v>
      </c>
      <c r="G328" s="46">
        <v>451215.375</v>
      </c>
      <c r="H328" s="46"/>
      <c r="I328" s="46">
        <v>451215.375</v>
      </c>
      <c r="J328" s="46" t="s">
        <v>118</v>
      </c>
      <c r="K328" s="46">
        <v>393</v>
      </c>
      <c r="L328" s="46">
        <v>-21.4</v>
      </c>
      <c r="M328" s="47"/>
      <c r="N328" s="47"/>
      <c r="O328" s="47"/>
      <c r="P328" s="47">
        <v>1</v>
      </c>
      <c r="Q328" s="47">
        <f>K328</f>
        <v>393</v>
      </c>
      <c r="R328" s="47">
        <f t="shared" ref="R328" si="94">P328*Q328</f>
        <v>393</v>
      </c>
      <c r="S328" s="47"/>
      <c r="T328" s="47"/>
    </row>
    <row r="329" spans="1:20" s="6" customFormat="1">
      <c r="A329" s="46">
        <v>154</v>
      </c>
      <c r="B329" s="46">
        <v>154</v>
      </c>
      <c r="C329" s="46" t="s">
        <v>282</v>
      </c>
      <c r="D329" s="46" t="s">
        <v>135</v>
      </c>
      <c r="E329" s="46"/>
      <c r="F329" s="46">
        <v>1.06</v>
      </c>
      <c r="G329" s="46">
        <v>1153591.75</v>
      </c>
      <c r="H329" s="46"/>
      <c r="I329" s="46">
        <v>1153591.75</v>
      </c>
      <c r="J329" s="46" t="s">
        <v>118</v>
      </c>
      <c r="K329" s="46">
        <v>1190.3</v>
      </c>
      <c r="L329" s="46"/>
      <c r="M329" s="47"/>
      <c r="N329" s="47"/>
      <c r="O329" s="47"/>
      <c r="P329" s="47"/>
      <c r="Q329" s="47"/>
      <c r="R329" s="47"/>
      <c r="S329" s="47"/>
      <c r="T329" s="47" t="s">
        <v>283</v>
      </c>
    </row>
    <row r="330" spans="1:20" s="6" customFormat="1">
      <c r="A330" s="46">
        <v>155</v>
      </c>
      <c r="B330" s="46">
        <v>155</v>
      </c>
      <c r="C330" s="46" t="s">
        <v>284</v>
      </c>
      <c r="D330" s="46" t="s">
        <v>135</v>
      </c>
      <c r="E330" s="46"/>
      <c r="F330" s="46">
        <v>1.06</v>
      </c>
      <c r="G330" s="46">
        <v>699065.875</v>
      </c>
      <c r="H330" s="46"/>
      <c r="I330" s="46">
        <v>699065.875</v>
      </c>
      <c r="J330" s="46" t="s">
        <v>173</v>
      </c>
      <c r="K330" s="46">
        <v>674.4</v>
      </c>
      <c r="L330" s="46"/>
      <c r="M330" s="47"/>
      <c r="N330" s="47"/>
      <c r="O330" s="47"/>
      <c r="P330" s="47"/>
      <c r="Q330" s="47"/>
      <c r="R330" s="47"/>
      <c r="S330" s="47"/>
      <c r="T330" s="47" t="s">
        <v>283</v>
      </c>
    </row>
    <row r="331" spans="1:20" s="6" customFormat="1">
      <c r="A331" s="46">
        <v>156</v>
      </c>
      <c r="B331" s="46">
        <v>156</v>
      </c>
      <c r="C331" s="46" t="s">
        <v>285</v>
      </c>
      <c r="D331" s="46" t="s">
        <v>135</v>
      </c>
      <c r="E331" s="46"/>
      <c r="F331" s="46">
        <v>1.06</v>
      </c>
      <c r="G331" s="46">
        <v>559099.875</v>
      </c>
      <c r="H331" s="46"/>
      <c r="I331" s="46">
        <v>559099.875</v>
      </c>
      <c r="J331" s="46" t="s">
        <v>118</v>
      </c>
      <c r="K331" s="46">
        <v>515.5</v>
      </c>
      <c r="L331" s="46"/>
      <c r="M331" s="47"/>
      <c r="N331" s="47"/>
      <c r="O331" s="47"/>
      <c r="P331" s="47"/>
      <c r="Q331" s="47"/>
      <c r="R331" s="47"/>
      <c r="S331" s="47"/>
      <c r="T331" s="47" t="s">
        <v>283</v>
      </c>
    </row>
    <row r="332" spans="1:20">
      <c r="A332" s="3">
        <v>157</v>
      </c>
      <c r="B332" s="3">
        <v>157</v>
      </c>
      <c r="C332" s="3" t="s">
        <v>286</v>
      </c>
      <c r="D332" s="3" t="s">
        <v>132</v>
      </c>
      <c r="E332" s="3">
        <v>10</v>
      </c>
      <c r="F332" s="3">
        <v>1.04</v>
      </c>
      <c r="G332" s="3">
        <v>12530.556</v>
      </c>
      <c r="H332" s="3"/>
      <c r="I332" s="3">
        <v>12530.556</v>
      </c>
      <c r="J332" s="3" t="s">
        <v>115</v>
      </c>
      <c r="K332" s="3"/>
      <c r="L332" s="3"/>
      <c r="M332" s="4"/>
      <c r="N332" s="4"/>
      <c r="O332" s="4"/>
      <c r="P332" s="4"/>
      <c r="Q332" s="4"/>
      <c r="R332" s="4"/>
      <c r="S332" s="4"/>
      <c r="T332" s="4"/>
    </row>
    <row r="333" spans="1:20" s="6" customFormat="1">
      <c r="A333" s="46">
        <v>158</v>
      </c>
      <c r="B333" s="46">
        <v>158</v>
      </c>
      <c r="C333" s="46" t="s">
        <v>287</v>
      </c>
      <c r="D333" s="46" t="s">
        <v>132</v>
      </c>
      <c r="E333" s="46">
        <v>500</v>
      </c>
      <c r="F333" s="46">
        <v>1.05</v>
      </c>
      <c r="G333" s="46">
        <v>435646.21899999998</v>
      </c>
      <c r="H333" s="46"/>
      <c r="I333" s="46">
        <v>435646.21899999998</v>
      </c>
      <c r="J333" s="46" t="s">
        <v>118</v>
      </c>
      <c r="K333" s="46">
        <v>375.3</v>
      </c>
      <c r="L333" s="46">
        <v>-24.9</v>
      </c>
      <c r="M333" s="47"/>
      <c r="N333" s="47"/>
      <c r="O333" s="47"/>
      <c r="P333" s="47">
        <v>1</v>
      </c>
      <c r="Q333" s="47">
        <f>K333</f>
        <v>375.3</v>
      </c>
      <c r="R333" s="47">
        <f t="shared" ref="R333" si="95">P333*Q333</f>
        <v>375.3</v>
      </c>
      <c r="S333" s="47"/>
      <c r="T333" s="47"/>
    </row>
    <row r="334" spans="1:20">
      <c r="A334" s="3">
        <v>159</v>
      </c>
      <c r="B334" s="3">
        <v>159</v>
      </c>
      <c r="C334" s="3" t="s">
        <v>288</v>
      </c>
      <c r="D334" s="3" t="s">
        <v>132</v>
      </c>
      <c r="E334" s="3">
        <v>10</v>
      </c>
      <c r="F334" s="3">
        <v>1.05</v>
      </c>
      <c r="G334" s="3">
        <v>12575.746999999999</v>
      </c>
      <c r="H334" s="3"/>
      <c r="I334" s="3">
        <v>12575.746999999999</v>
      </c>
      <c r="J334" s="3" t="s">
        <v>115</v>
      </c>
      <c r="K334" s="3"/>
      <c r="L334" s="3"/>
      <c r="M334" s="4"/>
      <c r="N334" s="4"/>
      <c r="O334" s="4"/>
      <c r="P334" s="4"/>
      <c r="Q334" s="4"/>
      <c r="R334" s="4"/>
      <c r="S334" s="4"/>
      <c r="T334" s="4"/>
    </row>
    <row r="335" spans="1:20" s="6" customFormat="1">
      <c r="A335" s="46">
        <v>160</v>
      </c>
      <c r="B335" s="46">
        <v>160</v>
      </c>
      <c r="C335" s="46" t="s">
        <v>289</v>
      </c>
      <c r="D335" s="46" t="s">
        <v>132</v>
      </c>
      <c r="E335" s="46">
        <v>500</v>
      </c>
      <c r="F335" s="46">
        <v>1.05</v>
      </c>
      <c r="G335" s="46">
        <v>443269.65600000002</v>
      </c>
      <c r="H335" s="46"/>
      <c r="I335" s="46">
        <v>443269.65600000002</v>
      </c>
      <c r="J335" s="46" t="s">
        <v>118</v>
      </c>
      <c r="K335" s="46">
        <v>384</v>
      </c>
      <c r="L335" s="46">
        <v>-23.2</v>
      </c>
      <c r="M335" s="47"/>
      <c r="N335" s="47"/>
      <c r="O335" s="47"/>
      <c r="P335" s="47">
        <v>1</v>
      </c>
      <c r="Q335" s="47">
        <f>K335</f>
        <v>384</v>
      </c>
      <c r="R335" s="47">
        <f t="shared" ref="R335" si="96">P335*Q335</f>
        <v>384</v>
      </c>
      <c r="S335" s="47"/>
      <c r="T335" s="47"/>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3906-97F2-4433-BD14-CC593C7F98A2}">
  <dimension ref="A1:T262"/>
  <sheetViews>
    <sheetView tabSelected="1" zoomScale="85" zoomScaleNormal="85" workbookViewId="0">
      <selection activeCell="C4" sqref="C4"/>
    </sheetView>
  </sheetViews>
  <sheetFormatPr defaultRowHeight="14.45"/>
  <cols>
    <col min="1" max="1" width="35.28515625" bestFit="1" customWidth="1"/>
    <col min="2" max="2" width="4.7109375" customWidth="1"/>
    <col min="3" max="3" width="28.28515625" bestFit="1" customWidth="1"/>
    <col min="4" max="4" width="15" bestFit="1" customWidth="1"/>
    <col min="6" max="6" width="5" bestFit="1" customWidth="1"/>
    <col min="7" max="7" width="11" bestFit="1" customWidth="1"/>
    <col min="8" max="8" width="7.140625" bestFit="1" customWidth="1"/>
    <col min="9" max="9" width="11" bestFit="1" customWidth="1"/>
    <col min="10" max="10" width="12.7109375" bestFit="1" customWidth="1"/>
    <col min="11" max="12" width="6" bestFit="1" customWidth="1"/>
    <col min="13" max="13" width="17" customWidth="1"/>
    <col min="14" max="14" width="10.85546875" customWidth="1"/>
    <col min="15" max="15" width="16.140625" customWidth="1"/>
    <col min="16" max="16" width="15.140625" customWidth="1"/>
    <col min="17" max="17" width="16.28515625" customWidth="1"/>
    <col min="18" max="18" width="20.28515625" customWidth="1"/>
    <col min="19" max="19" width="20.140625" customWidth="1"/>
    <col min="20" max="20" width="12.7109375" customWidth="1"/>
  </cols>
  <sheetData>
    <row r="1" spans="1:20">
      <c r="A1" t="s">
        <v>93</v>
      </c>
    </row>
    <row r="2" spans="1:20">
      <c r="D2" s="5" t="s">
        <v>94</v>
      </c>
    </row>
    <row r="3" spans="1:20">
      <c r="A3" t="s">
        <v>295</v>
      </c>
      <c r="D3" s="6" t="s">
        <v>96</v>
      </c>
    </row>
    <row r="5" spans="1:20">
      <c r="A5" s="18" t="s">
        <v>97</v>
      </c>
    </row>
    <row r="7" spans="1:20" s="2" customFormat="1" ht="72.599999999999994">
      <c r="A7" s="3"/>
      <c r="B7" s="3" t="s">
        <v>98</v>
      </c>
      <c r="C7" s="3" t="s">
        <v>99</v>
      </c>
      <c r="D7" s="3" t="s">
        <v>100</v>
      </c>
      <c r="E7" s="3" t="s">
        <v>101</v>
      </c>
      <c r="F7" s="3" t="s">
        <v>102</v>
      </c>
      <c r="G7" s="3" t="s">
        <v>103</v>
      </c>
      <c r="H7" s="3" t="s">
        <v>104</v>
      </c>
      <c r="I7" s="3" t="s">
        <v>105</v>
      </c>
      <c r="J7" s="3" t="s">
        <v>106</v>
      </c>
      <c r="K7" s="3" t="s">
        <v>107</v>
      </c>
      <c r="L7" s="3" t="s">
        <v>108</v>
      </c>
      <c r="M7" s="1" t="s">
        <v>109</v>
      </c>
      <c r="N7" s="1" t="s">
        <v>291</v>
      </c>
      <c r="O7" s="1" t="s">
        <v>75</v>
      </c>
      <c r="P7" s="1" t="s">
        <v>111</v>
      </c>
      <c r="Q7" s="1" t="s">
        <v>112</v>
      </c>
      <c r="R7" s="1" t="s">
        <v>10</v>
      </c>
      <c r="S7" s="1" t="s">
        <v>11</v>
      </c>
      <c r="T7" s="1" t="s">
        <v>12</v>
      </c>
    </row>
    <row r="8" spans="1:20" s="18" customFormat="1">
      <c r="A8" s="43">
        <v>1</v>
      </c>
      <c r="B8" s="43">
        <v>1</v>
      </c>
      <c r="C8" s="43" t="s">
        <v>296</v>
      </c>
      <c r="D8" s="43" t="s">
        <v>114</v>
      </c>
      <c r="E8" s="43"/>
      <c r="F8" s="43">
        <v>1.1000000000000001</v>
      </c>
      <c r="G8" s="43">
        <v>9.7279999999999998</v>
      </c>
      <c r="H8" s="43"/>
      <c r="I8" s="43">
        <v>9.7279999999999998</v>
      </c>
      <c r="J8" s="43" t="s">
        <v>136</v>
      </c>
      <c r="K8" s="43"/>
      <c r="L8" s="43"/>
      <c r="M8" s="43"/>
      <c r="N8" s="78"/>
      <c r="O8" s="43"/>
      <c r="P8" s="43"/>
      <c r="Q8" s="43"/>
      <c r="R8" s="43"/>
      <c r="S8" s="43"/>
      <c r="T8" s="43"/>
    </row>
    <row r="9" spans="1:20" s="18" customFormat="1">
      <c r="A9" s="43">
        <v>2</v>
      </c>
      <c r="B9" s="43">
        <v>2</v>
      </c>
      <c r="C9" s="43" t="s">
        <v>297</v>
      </c>
      <c r="D9" s="43" t="s">
        <v>117</v>
      </c>
      <c r="E9" s="43">
        <v>1</v>
      </c>
      <c r="F9" s="43">
        <v>1.04</v>
      </c>
      <c r="G9" s="43">
        <v>1095.7840000000001</v>
      </c>
      <c r="H9" s="43"/>
      <c r="I9" s="43">
        <v>1095.7840000000001</v>
      </c>
      <c r="J9" s="43" t="s">
        <v>118</v>
      </c>
      <c r="K9" s="43">
        <v>0.9</v>
      </c>
      <c r="L9" s="43">
        <v>-7.3</v>
      </c>
      <c r="M9" s="77"/>
      <c r="N9" s="43"/>
      <c r="P9" s="43">
        <v>1</v>
      </c>
      <c r="Q9" s="43">
        <f>K9</f>
        <v>0.9</v>
      </c>
      <c r="R9" s="43">
        <f>P9*Q9</f>
        <v>0.9</v>
      </c>
      <c r="S9" s="43"/>
      <c r="T9" s="43"/>
    </row>
    <row r="10" spans="1:20" s="18" customFormat="1">
      <c r="A10" s="43">
        <v>3</v>
      </c>
      <c r="B10" s="43">
        <v>3</v>
      </c>
      <c r="C10" s="43" t="s">
        <v>298</v>
      </c>
      <c r="D10" s="43" t="s">
        <v>117</v>
      </c>
      <c r="E10" s="43">
        <v>10</v>
      </c>
      <c r="F10" s="43">
        <v>1.04</v>
      </c>
      <c r="G10" s="43">
        <v>10242.315000000001</v>
      </c>
      <c r="H10" s="43"/>
      <c r="I10" s="43">
        <v>10242.315000000001</v>
      </c>
      <c r="J10" s="43" t="s">
        <v>118</v>
      </c>
      <c r="K10" s="43">
        <v>10.3</v>
      </c>
      <c r="L10" s="43">
        <v>3.5</v>
      </c>
      <c r="M10" s="43"/>
      <c r="N10" s="79"/>
      <c r="O10" s="43"/>
      <c r="P10" s="43">
        <v>1</v>
      </c>
      <c r="Q10" s="43">
        <f>K10</f>
        <v>10.3</v>
      </c>
      <c r="R10" s="43">
        <f>P10*Q10</f>
        <v>10.3</v>
      </c>
      <c r="S10" s="43"/>
      <c r="T10" s="43"/>
    </row>
    <row r="11" spans="1:20" s="18" customFormat="1">
      <c r="A11" s="43">
        <v>4</v>
      </c>
      <c r="B11" s="43">
        <v>4</v>
      </c>
      <c r="C11" s="43" t="s">
        <v>299</v>
      </c>
      <c r="D11" s="43" t="s">
        <v>117</v>
      </c>
      <c r="E11" s="43">
        <v>20</v>
      </c>
      <c r="F11" s="43">
        <v>1.04</v>
      </c>
      <c r="G11" s="43">
        <v>20137.657999999999</v>
      </c>
      <c r="H11" s="43"/>
      <c r="I11" s="43">
        <v>20137.657999999999</v>
      </c>
      <c r="J11" s="43" t="s">
        <v>118</v>
      </c>
      <c r="K11" s="43">
        <v>20.5</v>
      </c>
      <c r="L11" s="43">
        <v>2.7</v>
      </c>
      <c r="M11" s="43"/>
      <c r="N11" s="43"/>
      <c r="O11" s="43"/>
      <c r="P11" s="43">
        <v>1</v>
      </c>
      <c r="Q11" s="43">
        <f>K11</f>
        <v>20.5</v>
      </c>
      <c r="R11" s="43">
        <f>P11*Q11</f>
        <v>20.5</v>
      </c>
      <c r="S11" s="43"/>
      <c r="T11" s="43"/>
    </row>
    <row r="12" spans="1:20" s="18" customFormat="1">
      <c r="A12" s="43">
        <v>5</v>
      </c>
      <c r="B12" s="43">
        <v>5</v>
      </c>
      <c r="C12" s="43" t="s">
        <v>300</v>
      </c>
      <c r="D12" s="43" t="s">
        <v>117</v>
      </c>
      <c r="E12" s="43">
        <v>50</v>
      </c>
      <c r="F12" s="43">
        <v>1.04</v>
      </c>
      <c r="G12" s="43">
        <v>50576.065999999999</v>
      </c>
      <c r="H12" s="43"/>
      <c r="I12" s="43">
        <v>50576.065999999999</v>
      </c>
      <c r="J12" s="43" t="s">
        <v>118</v>
      </c>
      <c r="K12" s="43">
        <v>51.9</v>
      </c>
      <c r="L12" s="43">
        <v>3.8</v>
      </c>
      <c r="M12" s="43"/>
      <c r="N12" s="43"/>
      <c r="O12" s="43"/>
      <c r="P12" s="43">
        <v>1</v>
      </c>
      <c r="Q12" s="43">
        <f>K12</f>
        <v>51.9</v>
      </c>
      <c r="R12" s="43">
        <f>P12*Q12</f>
        <v>51.9</v>
      </c>
      <c r="S12" s="43"/>
      <c r="T12" s="43"/>
    </row>
    <row r="13" spans="1:20" s="18" customFormat="1">
      <c r="A13" s="43">
        <v>6</v>
      </c>
      <c r="B13" s="43">
        <v>6</v>
      </c>
      <c r="C13" s="43" t="s">
        <v>301</v>
      </c>
      <c r="D13" s="43" t="s">
        <v>117</v>
      </c>
      <c r="E13" s="43">
        <v>100</v>
      </c>
      <c r="F13" s="43">
        <v>1.04</v>
      </c>
      <c r="G13" s="43">
        <v>94646.758000000002</v>
      </c>
      <c r="H13" s="43"/>
      <c r="I13" s="43">
        <v>94646.758000000002</v>
      </c>
      <c r="J13" s="43" t="s">
        <v>118</v>
      </c>
      <c r="K13" s="43">
        <v>97.3</v>
      </c>
      <c r="L13" s="43">
        <v>-2.7</v>
      </c>
      <c r="M13" s="43"/>
      <c r="N13" s="43"/>
      <c r="O13" s="43"/>
      <c r="P13" s="43">
        <v>1</v>
      </c>
      <c r="Q13" s="43">
        <f>K13</f>
        <v>97.3</v>
      </c>
      <c r="R13" s="43">
        <f>P13*Q13</f>
        <v>97.3</v>
      </c>
      <c r="S13" s="43"/>
      <c r="T13" s="43"/>
    </row>
    <row r="14" spans="1:20">
      <c r="A14" s="3">
        <v>7</v>
      </c>
      <c r="B14" s="3">
        <v>7</v>
      </c>
      <c r="C14" s="3" t="s">
        <v>302</v>
      </c>
      <c r="D14" s="3" t="s">
        <v>117</v>
      </c>
      <c r="E14" s="3">
        <v>200</v>
      </c>
      <c r="F14" s="3">
        <v>1.04</v>
      </c>
      <c r="G14" s="3">
        <v>178625.40599999999</v>
      </c>
      <c r="H14" s="3"/>
      <c r="I14" s="3">
        <v>178625.40599999999</v>
      </c>
      <c r="J14" s="3" t="s">
        <v>124</v>
      </c>
      <c r="K14" s="3">
        <v>183.8</v>
      </c>
      <c r="L14" s="3">
        <v>-8.1</v>
      </c>
      <c r="M14" s="3"/>
      <c r="N14" s="3"/>
      <c r="O14" s="3"/>
      <c r="P14" s="3"/>
      <c r="Q14" s="3"/>
      <c r="R14" s="3"/>
      <c r="S14" s="3"/>
      <c r="T14" s="3"/>
    </row>
    <row r="15" spans="1:20">
      <c r="A15" s="3">
        <v>8</v>
      </c>
      <c r="B15" s="3">
        <v>8</v>
      </c>
      <c r="C15" s="3" t="s">
        <v>303</v>
      </c>
      <c r="D15" s="3" t="s">
        <v>117</v>
      </c>
      <c r="E15" s="3">
        <v>300</v>
      </c>
      <c r="F15" s="3">
        <v>1.04</v>
      </c>
      <c r="G15" s="3">
        <v>255844.29699999999</v>
      </c>
      <c r="H15" s="3"/>
      <c r="I15" s="3">
        <v>255844.29699999999</v>
      </c>
      <c r="J15" s="3" t="s">
        <v>124</v>
      </c>
      <c r="K15" s="3">
        <v>263.3</v>
      </c>
      <c r="L15" s="3">
        <v>-12.2</v>
      </c>
      <c r="M15" s="3"/>
      <c r="N15" s="3"/>
      <c r="O15" s="3"/>
      <c r="P15" s="3"/>
      <c r="Q15" s="3"/>
      <c r="R15" s="3"/>
      <c r="S15" s="3"/>
      <c r="T15" s="3"/>
    </row>
    <row r="16" spans="1:20">
      <c r="A16" s="3">
        <v>9</v>
      </c>
      <c r="B16" s="3">
        <v>9</v>
      </c>
      <c r="C16" s="3" t="s">
        <v>304</v>
      </c>
      <c r="D16" s="3" t="s">
        <v>117</v>
      </c>
      <c r="E16" s="3">
        <v>400</v>
      </c>
      <c r="F16" s="3">
        <v>1.04</v>
      </c>
      <c r="G16" s="3">
        <v>320726.03100000002</v>
      </c>
      <c r="H16" s="3"/>
      <c r="I16" s="3">
        <v>320726.03100000002</v>
      </c>
      <c r="J16" s="3" t="s">
        <v>124</v>
      </c>
      <c r="K16" s="3">
        <v>330.2</v>
      </c>
      <c r="L16" s="3">
        <v>-17.5</v>
      </c>
      <c r="M16" s="3"/>
      <c r="N16" s="3"/>
      <c r="O16" s="3"/>
      <c r="P16" s="3"/>
      <c r="Q16" s="3"/>
      <c r="R16" s="3"/>
      <c r="S16" s="3"/>
      <c r="T16" s="3"/>
    </row>
    <row r="17" spans="1:20">
      <c r="A17" s="3">
        <v>10</v>
      </c>
      <c r="B17" s="3">
        <v>10</v>
      </c>
      <c r="C17" s="3" t="s">
        <v>305</v>
      </c>
      <c r="D17" s="3" t="s">
        <v>117</v>
      </c>
      <c r="E17" s="3">
        <v>500</v>
      </c>
      <c r="F17" s="3">
        <v>1.04</v>
      </c>
      <c r="G17" s="3">
        <v>378050.34399999998</v>
      </c>
      <c r="H17" s="3"/>
      <c r="I17" s="3">
        <v>378050.34399999998</v>
      </c>
      <c r="J17" s="3" t="s">
        <v>124</v>
      </c>
      <c r="K17" s="3">
        <v>389.2</v>
      </c>
      <c r="L17" s="3">
        <v>-22.2</v>
      </c>
      <c r="M17" s="3"/>
      <c r="N17" s="3"/>
      <c r="O17" s="3"/>
      <c r="P17" s="3"/>
      <c r="Q17" s="3"/>
      <c r="R17" s="3"/>
      <c r="S17" s="3"/>
      <c r="T17" s="3"/>
    </row>
    <row r="18" spans="1:20">
      <c r="A18" s="3">
        <v>11</v>
      </c>
      <c r="B18" s="3">
        <v>11</v>
      </c>
      <c r="C18" s="3" t="s">
        <v>306</v>
      </c>
      <c r="D18" s="3" t="s">
        <v>117</v>
      </c>
      <c r="E18" s="3">
        <v>750</v>
      </c>
      <c r="F18" s="3">
        <v>1.04</v>
      </c>
      <c r="G18" s="3">
        <v>530944.31299999997</v>
      </c>
      <c r="H18" s="3"/>
      <c r="I18" s="3">
        <v>530944.31299999997</v>
      </c>
      <c r="J18" s="3" t="s">
        <v>124</v>
      </c>
      <c r="K18" s="3">
        <v>546.70000000000005</v>
      </c>
      <c r="L18" s="3">
        <v>-27.1</v>
      </c>
      <c r="M18" s="3"/>
      <c r="N18" s="3"/>
      <c r="O18" s="3"/>
      <c r="P18" s="3"/>
      <c r="Q18" s="3"/>
      <c r="R18" s="3"/>
      <c r="S18" s="3"/>
      <c r="T18" s="3"/>
    </row>
    <row r="19" spans="1:20">
      <c r="A19" s="3">
        <v>12</v>
      </c>
      <c r="B19" s="3">
        <v>12</v>
      </c>
      <c r="C19" s="3" t="s">
        <v>307</v>
      </c>
      <c r="D19" s="3" t="s">
        <v>117</v>
      </c>
      <c r="E19" s="3">
        <v>1000</v>
      </c>
      <c r="F19" s="3">
        <v>1.04</v>
      </c>
      <c r="G19" s="3">
        <v>663763.5</v>
      </c>
      <c r="H19" s="3"/>
      <c r="I19" s="3">
        <v>663763.5</v>
      </c>
      <c r="J19" s="3" t="s">
        <v>124</v>
      </c>
      <c r="K19" s="3">
        <v>683.5</v>
      </c>
      <c r="L19" s="3">
        <v>-31.6</v>
      </c>
      <c r="M19" s="3"/>
      <c r="N19" s="3"/>
      <c r="O19" s="3"/>
      <c r="P19" s="3"/>
      <c r="Q19" s="3"/>
      <c r="R19" s="3"/>
      <c r="S19" s="3"/>
      <c r="T19" s="3"/>
    </row>
    <row r="20" spans="1:20" s="18" customFormat="1">
      <c r="A20" s="43">
        <v>13</v>
      </c>
      <c r="B20" s="43">
        <v>13</v>
      </c>
      <c r="C20" s="43" t="s">
        <v>308</v>
      </c>
      <c r="D20" s="43" t="s">
        <v>114</v>
      </c>
      <c r="E20" s="43"/>
      <c r="F20" s="43">
        <v>1.07</v>
      </c>
      <c r="G20" s="43">
        <v>32.637</v>
      </c>
      <c r="H20" s="43"/>
      <c r="I20" s="43">
        <v>32.637</v>
      </c>
      <c r="J20" s="43" t="s">
        <v>136</v>
      </c>
      <c r="K20" s="43"/>
      <c r="L20" s="43"/>
      <c r="M20" s="43"/>
      <c r="N20" s="43"/>
      <c r="O20" s="43"/>
      <c r="P20" s="43">
        <v>1</v>
      </c>
      <c r="Q20" s="43">
        <f>K20</f>
        <v>0</v>
      </c>
      <c r="R20" s="43">
        <f>P20*Q20</f>
        <v>0</v>
      </c>
      <c r="S20" s="43"/>
      <c r="T20" s="43"/>
    </row>
    <row r="21" spans="1:20" s="18" customFormat="1">
      <c r="A21" s="43">
        <v>14</v>
      </c>
      <c r="B21" s="43">
        <v>14</v>
      </c>
      <c r="C21" s="43" t="s">
        <v>309</v>
      </c>
      <c r="D21" s="43" t="s">
        <v>132</v>
      </c>
      <c r="E21" s="43">
        <v>10</v>
      </c>
      <c r="F21" s="43">
        <v>1.04</v>
      </c>
      <c r="G21" s="43">
        <v>10276.716</v>
      </c>
      <c r="H21" s="43"/>
      <c r="I21" s="43">
        <v>10276.716</v>
      </c>
      <c r="J21" s="43" t="s">
        <v>118</v>
      </c>
      <c r="K21" s="43">
        <v>10.4</v>
      </c>
      <c r="L21" s="43">
        <v>3.8</v>
      </c>
      <c r="M21" s="43"/>
      <c r="N21" s="43"/>
      <c r="O21" s="43"/>
      <c r="P21" s="43">
        <v>1</v>
      </c>
      <c r="Q21" s="43">
        <f>K21</f>
        <v>10.4</v>
      </c>
      <c r="R21" s="43">
        <f>P21*Q21</f>
        <v>10.4</v>
      </c>
      <c r="S21" s="43"/>
      <c r="T21" s="43"/>
    </row>
    <row r="22" spans="1:20">
      <c r="A22" s="3">
        <v>15</v>
      </c>
      <c r="B22" s="3">
        <v>15</v>
      </c>
      <c r="C22" s="3" t="s">
        <v>310</v>
      </c>
      <c r="D22" s="3" t="s">
        <v>132</v>
      </c>
      <c r="E22" s="3">
        <v>500</v>
      </c>
      <c r="F22" s="3">
        <v>1.04</v>
      </c>
      <c r="G22" s="3">
        <v>381996.31300000002</v>
      </c>
      <c r="H22" s="3"/>
      <c r="I22" s="3">
        <v>381996.31300000002</v>
      </c>
      <c r="J22" s="3" t="s">
        <v>118</v>
      </c>
      <c r="K22" s="3">
        <v>393.3</v>
      </c>
      <c r="L22" s="3">
        <v>-21.3</v>
      </c>
      <c r="M22" s="3"/>
      <c r="N22" s="3"/>
      <c r="O22" s="3"/>
      <c r="P22" s="3"/>
      <c r="Q22" s="3"/>
      <c r="R22" s="3"/>
      <c r="S22" s="3"/>
      <c r="T22" s="3"/>
    </row>
    <row r="23" spans="1:20" s="18" customFormat="1">
      <c r="A23" s="43">
        <v>16</v>
      </c>
      <c r="B23" s="43">
        <v>16</v>
      </c>
      <c r="C23" s="43" t="s">
        <v>311</v>
      </c>
      <c r="D23" s="43" t="s">
        <v>114</v>
      </c>
      <c r="E23" s="43"/>
      <c r="F23" s="43"/>
      <c r="G23" s="43"/>
      <c r="H23" s="43"/>
      <c r="I23" s="43"/>
      <c r="J23" s="43" t="s">
        <v>154</v>
      </c>
      <c r="K23" s="43"/>
      <c r="L23" s="43"/>
      <c r="M23" s="43"/>
      <c r="N23" s="43"/>
      <c r="O23" s="43"/>
      <c r="P23" s="43">
        <v>1</v>
      </c>
      <c r="Q23" s="43">
        <f>K23</f>
        <v>0</v>
      </c>
      <c r="R23" s="43">
        <f>P23*Q23</f>
        <v>0</v>
      </c>
      <c r="S23" s="43"/>
      <c r="T23" s="43"/>
    </row>
    <row r="24" spans="1:20" s="18" customFormat="1">
      <c r="A24" s="43">
        <v>17</v>
      </c>
      <c r="B24" s="43">
        <v>17</v>
      </c>
      <c r="C24" s="43" t="s">
        <v>312</v>
      </c>
      <c r="D24" s="43" t="s">
        <v>135</v>
      </c>
      <c r="E24" s="43"/>
      <c r="F24" s="43">
        <v>1.07</v>
      </c>
      <c r="G24" s="43">
        <v>26.596</v>
      </c>
      <c r="H24" s="43"/>
      <c r="I24" s="43">
        <v>26.596</v>
      </c>
      <c r="J24" s="43" t="s">
        <v>136</v>
      </c>
      <c r="K24" s="43"/>
      <c r="L24" s="43"/>
      <c r="M24" s="43">
        <v>46.296599999999998</v>
      </c>
      <c r="N24" s="43">
        <v>0.99850000000000005</v>
      </c>
      <c r="O24" s="43">
        <f>M24/N24</f>
        <v>46.366149223835748</v>
      </c>
      <c r="P24" s="43">
        <v>1</v>
      </c>
      <c r="Q24" s="43">
        <f>K24</f>
        <v>0</v>
      </c>
      <c r="R24" s="43">
        <f>P24*Q24</f>
        <v>0</v>
      </c>
      <c r="S24" s="43">
        <f>Q24*O24/1000</f>
        <v>0</v>
      </c>
      <c r="T24" s="43"/>
    </row>
    <row r="25" spans="1:20" s="18" customFormat="1">
      <c r="A25" s="43">
        <v>18</v>
      </c>
      <c r="B25" s="43">
        <v>18</v>
      </c>
      <c r="C25" s="43" t="s">
        <v>313</v>
      </c>
      <c r="D25" s="43" t="s">
        <v>135</v>
      </c>
      <c r="E25" s="43"/>
      <c r="F25" s="43">
        <v>1.07</v>
      </c>
      <c r="G25" s="43">
        <v>758.71100000000001</v>
      </c>
      <c r="H25" s="43"/>
      <c r="I25" s="43">
        <v>758.71100000000001</v>
      </c>
      <c r="J25" s="43" t="s">
        <v>173</v>
      </c>
      <c r="K25" s="43">
        <v>0.6</v>
      </c>
      <c r="L25" s="43"/>
      <c r="M25" s="43">
        <v>17.417300000000001</v>
      </c>
      <c r="N25" s="43">
        <v>0.99850000000000005</v>
      </c>
      <c r="O25" s="43">
        <f>M25/N25</f>
        <v>17.443465197796694</v>
      </c>
      <c r="P25" s="43">
        <v>1</v>
      </c>
      <c r="Q25" s="43">
        <f>K25</f>
        <v>0.6</v>
      </c>
      <c r="R25" s="43">
        <f>P25*Q25</f>
        <v>0.6</v>
      </c>
      <c r="S25" s="43">
        <f>Q25*O25/1000</f>
        <v>1.0466079118678015E-2</v>
      </c>
      <c r="T25" s="43"/>
    </row>
    <row r="26" spans="1:20" s="18" customFormat="1">
      <c r="A26" s="43">
        <v>19</v>
      </c>
      <c r="B26" s="43">
        <v>19</v>
      </c>
      <c r="C26" s="43" t="s">
        <v>314</v>
      </c>
      <c r="D26" s="43" t="s">
        <v>135</v>
      </c>
      <c r="E26" s="43"/>
      <c r="F26" s="43">
        <v>1.07</v>
      </c>
      <c r="G26" s="43">
        <v>636.96699999999998</v>
      </c>
      <c r="H26" s="43"/>
      <c r="I26" s="43">
        <v>636.96699999999998</v>
      </c>
      <c r="J26" s="43" t="s">
        <v>173</v>
      </c>
      <c r="K26" s="43">
        <v>0.5</v>
      </c>
      <c r="L26" s="43"/>
      <c r="M26" s="43">
        <v>17.498799999999999</v>
      </c>
      <c r="N26" s="43">
        <v>0.99850000000000005</v>
      </c>
      <c r="O26" s="43">
        <f>M26/N26</f>
        <v>17.525087631447168</v>
      </c>
      <c r="P26" s="43">
        <v>1</v>
      </c>
      <c r="Q26" s="43">
        <f>K26</f>
        <v>0.5</v>
      </c>
      <c r="R26" s="43">
        <f>P26*Q26</f>
        <v>0.5</v>
      </c>
      <c r="S26" s="43">
        <f>Q26*O26/1000</f>
        <v>8.7625438157235835E-3</v>
      </c>
      <c r="T26" s="43"/>
    </row>
    <row r="27" spans="1:20" s="18" customFormat="1">
      <c r="A27" s="43">
        <v>20</v>
      </c>
      <c r="B27" s="43">
        <v>20</v>
      </c>
      <c r="C27" s="43" t="s">
        <v>315</v>
      </c>
      <c r="D27" s="43" t="s">
        <v>135</v>
      </c>
      <c r="E27" s="43"/>
      <c r="F27" s="43">
        <v>1.07</v>
      </c>
      <c r="G27" s="43">
        <v>682.95899999999995</v>
      </c>
      <c r="H27" s="43"/>
      <c r="I27" s="43">
        <v>682.95899999999995</v>
      </c>
      <c r="J27" s="43" t="s">
        <v>173</v>
      </c>
      <c r="K27" s="43">
        <v>0.5</v>
      </c>
      <c r="L27" s="43"/>
      <c r="M27" s="43">
        <v>17.218800000000002</v>
      </c>
      <c r="N27" s="43">
        <v>0.99850000000000005</v>
      </c>
      <c r="O27" s="43">
        <f>M27/N27</f>
        <v>17.244667000500751</v>
      </c>
      <c r="P27" s="43">
        <v>1</v>
      </c>
      <c r="Q27" s="43">
        <f>K27</f>
        <v>0.5</v>
      </c>
      <c r="R27" s="43">
        <f>P27*Q27</f>
        <v>0.5</v>
      </c>
      <c r="S27" s="43">
        <f>Q27*O27/1000</f>
        <v>8.6223335002503752E-3</v>
      </c>
      <c r="T27" s="43"/>
    </row>
    <row r="28" spans="1:20">
      <c r="A28" s="3">
        <v>21</v>
      </c>
      <c r="B28" s="3">
        <v>21</v>
      </c>
      <c r="C28" s="3" t="s">
        <v>316</v>
      </c>
      <c r="D28" s="3" t="s">
        <v>135</v>
      </c>
      <c r="E28" s="3"/>
      <c r="F28" s="3">
        <v>1.07</v>
      </c>
      <c r="G28" s="3">
        <v>287604.78100000002</v>
      </c>
      <c r="H28" s="3"/>
      <c r="I28" s="3">
        <v>287604.78100000002</v>
      </c>
      <c r="J28" s="3" t="s">
        <v>118</v>
      </c>
      <c r="K28" s="3">
        <v>296</v>
      </c>
      <c r="L28" s="3"/>
      <c r="M28" s="3"/>
      <c r="N28" s="3"/>
      <c r="O28" s="3"/>
      <c r="P28" s="3"/>
      <c r="Q28" s="3"/>
      <c r="R28" s="3"/>
      <c r="S28" s="3"/>
      <c r="T28" s="3"/>
    </row>
    <row r="29" spans="1:20" s="18" customFormat="1">
      <c r="A29" s="43">
        <v>22</v>
      </c>
      <c r="B29" s="43">
        <v>22</v>
      </c>
      <c r="C29" s="43" t="s">
        <v>317</v>
      </c>
      <c r="D29" s="43" t="s">
        <v>135</v>
      </c>
      <c r="E29" s="43"/>
      <c r="F29" s="43">
        <v>1.07</v>
      </c>
      <c r="G29" s="43">
        <v>111716.656</v>
      </c>
      <c r="H29" s="43"/>
      <c r="I29" s="43">
        <v>111716.656</v>
      </c>
      <c r="J29" s="43" t="s">
        <v>118</v>
      </c>
      <c r="K29" s="43">
        <v>114.9</v>
      </c>
      <c r="L29" s="43"/>
      <c r="M29" s="43">
        <v>27.492100000000001</v>
      </c>
      <c r="N29" s="43">
        <v>0.99850000000000005</v>
      </c>
      <c r="O29" s="43">
        <f>M29/N29</f>
        <v>27.533400100150224</v>
      </c>
      <c r="P29" s="43">
        <v>1</v>
      </c>
      <c r="Q29" s="43">
        <f>K29</f>
        <v>114.9</v>
      </c>
      <c r="R29" s="43">
        <f>P29*Q29</f>
        <v>114.9</v>
      </c>
      <c r="S29" s="43">
        <f>Q29*O29/1000</f>
        <v>3.1635876715072611</v>
      </c>
      <c r="T29" s="43"/>
    </row>
    <row r="30" spans="1:20">
      <c r="A30" s="3">
        <v>23</v>
      </c>
      <c r="B30" s="3">
        <v>23</v>
      </c>
      <c r="C30" s="3" t="s">
        <v>318</v>
      </c>
      <c r="D30" s="3" t="s">
        <v>135</v>
      </c>
      <c r="E30" s="3"/>
      <c r="F30" s="3">
        <v>1.07</v>
      </c>
      <c r="G30" s="3">
        <v>198317.54699999999</v>
      </c>
      <c r="H30" s="3"/>
      <c r="I30" s="3">
        <v>198317.54699999999</v>
      </c>
      <c r="J30" s="3" t="s">
        <v>118</v>
      </c>
      <c r="K30" s="3">
        <v>204.1</v>
      </c>
      <c r="L30" s="3"/>
      <c r="M30" s="3"/>
      <c r="N30" s="3"/>
      <c r="O30" s="3"/>
      <c r="P30" s="3"/>
      <c r="Q30" s="3"/>
      <c r="R30" s="3"/>
      <c r="S30" s="3"/>
      <c r="T30" s="3"/>
    </row>
    <row r="31" spans="1:20" s="18" customFormat="1">
      <c r="A31" s="43">
        <v>24</v>
      </c>
      <c r="B31" s="43">
        <v>24</v>
      </c>
      <c r="C31" s="43" t="s">
        <v>319</v>
      </c>
      <c r="D31" s="43" t="s">
        <v>135</v>
      </c>
      <c r="E31" s="43"/>
      <c r="F31" s="43">
        <v>1.07</v>
      </c>
      <c r="G31" s="43">
        <v>56169.445</v>
      </c>
      <c r="H31" s="43"/>
      <c r="I31" s="43">
        <v>56169.445</v>
      </c>
      <c r="J31" s="43" t="s">
        <v>118</v>
      </c>
      <c r="K31" s="43">
        <v>57.7</v>
      </c>
      <c r="L31" s="43"/>
      <c r="M31" s="43">
        <v>24.7622</v>
      </c>
      <c r="N31" s="43">
        <v>0.99850000000000005</v>
      </c>
      <c r="O31" s="43">
        <f t="shared" ref="O31:O49" si="0">M31/N31</f>
        <v>24.799399098647971</v>
      </c>
      <c r="P31" s="43">
        <v>1</v>
      </c>
      <c r="Q31" s="43">
        <f t="shared" ref="Q31:Q49" si="1">K31</f>
        <v>57.7</v>
      </c>
      <c r="R31" s="43">
        <f t="shared" ref="R31:R49" si="2">P31*Q31</f>
        <v>57.7</v>
      </c>
      <c r="S31" s="43">
        <f t="shared" ref="S31:S49" si="3">Q31*O31/1000</f>
        <v>1.430925327991988</v>
      </c>
      <c r="T31" s="43"/>
    </row>
    <row r="32" spans="1:20" s="18" customFormat="1">
      <c r="A32" s="43">
        <v>25</v>
      </c>
      <c r="B32" s="43">
        <v>25</v>
      </c>
      <c r="C32" s="43" t="s">
        <v>320</v>
      </c>
      <c r="D32" s="43" t="s">
        <v>135</v>
      </c>
      <c r="E32" s="43"/>
      <c r="F32" s="43">
        <v>1.07</v>
      </c>
      <c r="G32" s="43">
        <v>67576.875</v>
      </c>
      <c r="H32" s="43"/>
      <c r="I32" s="43">
        <v>67576.875</v>
      </c>
      <c r="J32" s="43" t="s">
        <v>118</v>
      </c>
      <c r="K32" s="43">
        <v>69.400000000000006</v>
      </c>
      <c r="L32" s="43"/>
      <c r="M32" s="43">
        <v>24.7119</v>
      </c>
      <c r="N32" s="43">
        <v>0.99850000000000005</v>
      </c>
      <c r="O32" s="43">
        <f t="shared" si="0"/>
        <v>24.749023535302953</v>
      </c>
      <c r="P32" s="43">
        <v>1</v>
      </c>
      <c r="Q32" s="43">
        <f t="shared" si="1"/>
        <v>69.400000000000006</v>
      </c>
      <c r="R32" s="43">
        <f t="shared" si="2"/>
        <v>69.400000000000006</v>
      </c>
      <c r="S32" s="43">
        <f t="shared" si="3"/>
        <v>1.717582233350025</v>
      </c>
      <c r="T32" s="43"/>
    </row>
    <row r="33" spans="1:20" s="18" customFormat="1">
      <c r="A33" s="43">
        <v>26</v>
      </c>
      <c r="B33" s="43">
        <v>26</v>
      </c>
      <c r="C33" s="43" t="s">
        <v>321</v>
      </c>
      <c r="D33" s="43" t="s">
        <v>135</v>
      </c>
      <c r="E33" s="43"/>
      <c r="F33" s="43">
        <v>1.07</v>
      </c>
      <c r="G33" s="43">
        <v>62978.031000000003</v>
      </c>
      <c r="H33" s="43"/>
      <c r="I33" s="43">
        <v>62978.031000000003</v>
      </c>
      <c r="J33" s="43" t="s">
        <v>118</v>
      </c>
      <c r="K33" s="43">
        <v>64.7</v>
      </c>
      <c r="L33" s="43"/>
      <c r="M33" s="43">
        <v>25.323599999999999</v>
      </c>
      <c r="N33" s="43">
        <v>0.99850000000000005</v>
      </c>
      <c r="O33" s="43">
        <f t="shared" si="0"/>
        <v>25.361642463695542</v>
      </c>
      <c r="P33" s="43">
        <v>1</v>
      </c>
      <c r="Q33" s="43">
        <f t="shared" si="1"/>
        <v>64.7</v>
      </c>
      <c r="R33" s="43">
        <f t="shared" si="2"/>
        <v>64.7</v>
      </c>
      <c r="S33" s="43">
        <f t="shared" si="3"/>
        <v>1.6408982674011017</v>
      </c>
      <c r="T33" s="43"/>
    </row>
    <row r="34" spans="1:20" s="18" customFormat="1">
      <c r="A34" s="43">
        <v>27</v>
      </c>
      <c r="B34" s="43">
        <v>27</v>
      </c>
      <c r="C34" s="43" t="s">
        <v>322</v>
      </c>
      <c r="D34" s="43" t="s">
        <v>135</v>
      </c>
      <c r="E34" s="43"/>
      <c r="F34" s="43">
        <v>1.07</v>
      </c>
      <c r="G34" s="43">
        <v>12474.406999999999</v>
      </c>
      <c r="H34" s="43"/>
      <c r="I34" s="43">
        <v>12474.406999999999</v>
      </c>
      <c r="J34" s="43" t="s">
        <v>173</v>
      </c>
      <c r="K34" s="43">
        <v>12.6</v>
      </c>
      <c r="L34" s="43"/>
      <c r="M34" s="43">
        <v>12.919</v>
      </c>
      <c r="N34" s="43">
        <v>0.99850000000000005</v>
      </c>
      <c r="O34" s="43">
        <f t="shared" si="0"/>
        <v>12.938407611417125</v>
      </c>
      <c r="P34" s="43">
        <v>1</v>
      </c>
      <c r="Q34" s="43">
        <f t="shared" si="1"/>
        <v>12.6</v>
      </c>
      <c r="R34" s="43">
        <f t="shared" si="2"/>
        <v>12.6</v>
      </c>
      <c r="S34" s="43">
        <f t="shared" si="3"/>
        <v>0.16302393590385578</v>
      </c>
      <c r="T34" s="43"/>
    </row>
    <row r="35" spans="1:20" s="18" customFormat="1">
      <c r="A35" s="43">
        <v>28</v>
      </c>
      <c r="B35" s="43">
        <v>28</v>
      </c>
      <c r="C35" s="43" t="s">
        <v>323</v>
      </c>
      <c r="D35" s="43" t="s">
        <v>135</v>
      </c>
      <c r="E35" s="43"/>
      <c r="F35" s="43">
        <v>1.07</v>
      </c>
      <c r="G35" s="43">
        <v>11505.745000000001</v>
      </c>
      <c r="H35" s="43"/>
      <c r="I35" s="43">
        <v>11505.745000000001</v>
      </c>
      <c r="J35" s="43" t="s">
        <v>173</v>
      </c>
      <c r="K35" s="43">
        <v>11.7</v>
      </c>
      <c r="L35" s="43"/>
      <c r="M35" s="43">
        <v>13.218400000000001</v>
      </c>
      <c r="N35" s="43">
        <v>0.99850000000000005</v>
      </c>
      <c r="O35" s="43">
        <f t="shared" si="0"/>
        <v>13.238257386079118</v>
      </c>
      <c r="P35" s="43">
        <v>1</v>
      </c>
      <c r="Q35" s="43">
        <f t="shared" si="1"/>
        <v>11.7</v>
      </c>
      <c r="R35" s="43">
        <f t="shared" si="2"/>
        <v>11.7</v>
      </c>
      <c r="S35" s="43">
        <f t="shared" si="3"/>
        <v>0.15488761141712568</v>
      </c>
      <c r="T35" s="43"/>
    </row>
    <row r="36" spans="1:20" s="18" customFormat="1">
      <c r="A36" s="43">
        <v>29</v>
      </c>
      <c r="B36" s="43">
        <v>29</v>
      </c>
      <c r="C36" s="43" t="s">
        <v>324</v>
      </c>
      <c r="D36" s="43" t="s">
        <v>135</v>
      </c>
      <c r="E36" s="43"/>
      <c r="F36" s="43">
        <v>1.07</v>
      </c>
      <c r="G36" s="43">
        <v>12660.032999999999</v>
      </c>
      <c r="H36" s="43"/>
      <c r="I36" s="43">
        <v>12660.032999999999</v>
      </c>
      <c r="J36" s="43" t="s">
        <v>173</v>
      </c>
      <c r="K36" s="43">
        <v>12.8</v>
      </c>
      <c r="L36" s="43"/>
      <c r="M36" s="43">
        <v>13.422000000000001</v>
      </c>
      <c r="N36" s="43">
        <v>0.99850000000000005</v>
      </c>
      <c r="O36" s="43">
        <f t="shared" si="0"/>
        <v>13.442163244867301</v>
      </c>
      <c r="P36" s="43">
        <v>1</v>
      </c>
      <c r="Q36" s="43">
        <f t="shared" si="1"/>
        <v>12.8</v>
      </c>
      <c r="R36" s="43">
        <f t="shared" si="2"/>
        <v>12.8</v>
      </c>
      <c r="S36" s="43">
        <f t="shared" si="3"/>
        <v>0.17205968953430148</v>
      </c>
      <c r="T36" s="43"/>
    </row>
    <row r="37" spans="1:20" s="18" customFormat="1">
      <c r="A37" s="43">
        <v>30</v>
      </c>
      <c r="B37" s="43">
        <v>30</v>
      </c>
      <c r="C37" s="43" t="s">
        <v>325</v>
      </c>
      <c r="D37" s="43" t="s">
        <v>135</v>
      </c>
      <c r="E37" s="43"/>
      <c r="F37" s="43">
        <v>1.07</v>
      </c>
      <c r="G37" s="43">
        <v>11321.147000000001</v>
      </c>
      <c r="H37" s="43"/>
      <c r="I37" s="43">
        <v>11321.147000000001</v>
      </c>
      <c r="J37" s="43" t="s">
        <v>118</v>
      </c>
      <c r="K37" s="43">
        <v>11.5</v>
      </c>
      <c r="L37" s="43"/>
      <c r="M37" s="43">
        <v>26.990500000000001</v>
      </c>
      <c r="N37" s="43">
        <v>0.99850000000000005</v>
      </c>
      <c r="O37" s="43">
        <f t="shared" si="0"/>
        <v>27.03104656985478</v>
      </c>
      <c r="P37" s="43">
        <v>1</v>
      </c>
      <c r="Q37" s="43">
        <f t="shared" si="1"/>
        <v>11.5</v>
      </c>
      <c r="R37" s="43">
        <f t="shared" si="2"/>
        <v>11.5</v>
      </c>
      <c r="S37" s="43">
        <f t="shared" si="3"/>
        <v>0.31085703555333</v>
      </c>
      <c r="T37" s="43"/>
    </row>
    <row r="38" spans="1:20" s="18" customFormat="1">
      <c r="A38" s="43">
        <v>31</v>
      </c>
      <c r="B38" s="43">
        <v>31</v>
      </c>
      <c r="C38" s="43" t="s">
        <v>326</v>
      </c>
      <c r="D38" s="43" t="s">
        <v>135</v>
      </c>
      <c r="E38" s="43"/>
      <c r="F38" s="43">
        <v>1.07</v>
      </c>
      <c r="G38" s="43">
        <v>18073.684000000001</v>
      </c>
      <c r="H38" s="43"/>
      <c r="I38" s="43">
        <v>18073.684000000001</v>
      </c>
      <c r="J38" s="43" t="s">
        <v>118</v>
      </c>
      <c r="K38" s="43">
        <v>18.399999999999999</v>
      </c>
      <c r="L38" s="43"/>
      <c r="M38" s="43">
        <v>27.0062</v>
      </c>
      <c r="N38" s="43">
        <v>0.99850000000000005</v>
      </c>
      <c r="O38" s="43">
        <f t="shared" si="0"/>
        <v>27.046770155232849</v>
      </c>
      <c r="P38" s="43">
        <v>1</v>
      </c>
      <c r="Q38" s="43">
        <f t="shared" si="1"/>
        <v>18.399999999999999</v>
      </c>
      <c r="R38" s="43">
        <f t="shared" si="2"/>
        <v>18.399999999999999</v>
      </c>
      <c r="S38" s="43">
        <f t="shared" si="3"/>
        <v>0.4976605708562844</v>
      </c>
      <c r="T38" s="43"/>
    </row>
    <row r="39" spans="1:20" s="18" customFormat="1">
      <c r="A39" s="43">
        <v>32</v>
      </c>
      <c r="B39" s="43">
        <v>32</v>
      </c>
      <c r="C39" s="43" t="s">
        <v>327</v>
      </c>
      <c r="D39" s="43" t="s">
        <v>135</v>
      </c>
      <c r="E39" s="43"/>
      <c r="F39" s="43">
        <v>1.07</v>
      </c>
      <c r="G39" s="43">
        <v>62789.699000000001</v>
      </c>
      <c r="H39" s="43"/>
      <c r="I39" s="43">
        <v>62789.699000000001</v>
      </c>
      <c r="J39" s="43" t="s">
        <v>118</v>
      </c>
      <c r="K39" s="43">
        <v>64.5</v>
      </c>
      <c r="L39" s="43"/>
      <c r="M39" s="43">
        <v>17.739999999999998</v>
      </c>
      <c r="N39" s="43">
        <v>0.99850000000000005</v>
      </c>
      <c r="O39" s="43">
        <f t="shared" si="0"/>
        <v>17.766649974962441</v>
      </c>
      <c r="P39" s="43">
        <v>1</v>
      </c>
      <c r="Q39" s="43">
        <f t="shared" si="1"/>
        <v>64.5</v>
      </c>
      <c r="R39" s="43">
        <f t="shared" si="2"/>
        <v>64.5</v>
      </c>
      <c r="S39" s="43">
        <f t="shared" si="3"/>
        <v>1.1459489233850775</v>
      </c>
      <c r="T39" s="43"/>
    </row>
    <row r="40" spans="1:20" s="18" customFormat="1">
      <c r="A40" s="43">
        <v>33</v>
      </c>
      <c r="B40" s="43">
        <v>33</v>
      </c>
      <c r="C40" s="43" t="s">
        <v>328</v>
      </c>
      <c r="D40" s="43" t="s">
        <v>135</v>
      </c>
      <c r="E40" s="43"/>
      <c r="F40" s="43">
        <v>1.08</v>
      </c>
      <c r="G40" s="43">
        <v>45.337000000000003</v>
      </c>
      <c r="H40" s="43"/>
      <c r="I40" s="43">
        <v>45.337000000000003</v>
      </c>
      <c r="J40" s="43" t="s">
        <v>136</v>
      </c>
      <c r="K40" s="43"/>
      <c r="L40" s="43"/>
      <c r="M40" s="43">
        <v>47.2027</v>
      </c>
      <c r="N40" s="43">
        <v>0.99850000000000005</v>
      </c>
      <c r="O40" s="43">
        <f t="shared" si="0"/>
        <v>47.27361041562343</v>
      </c>
      <c r="P40" s="43">
        <v>1</v>
      </c>
      <c r="Q40" s="43">
        <f t="shared" si="1"/>
        <v>0</v>
      </c>
      <c r="R40" s="43">
        <f t="shared" si="2"/>
        <v>0</v>
      </c>
      <c r="S40" s="43">
        <f t="shared" si="3"/>
        <v>0</v>
      </c>
      <c r="T40" s="43"/>
    </row>
    <row r="41" spans="1:20" s="18" customFormat="1">
      <c r="A41" s="43">
        <v>34</v>
      </c>
      <c r="B41" s="43">
        <v>34</v>
      </c>
      <c r="C41" s="43" t="s">
        <v>329</v>
      </c>
      <c r="D41" s="43" t="s">
        <v>135</v>
      </c>
      <c r="E41" s="43"/>
      <c r="F41" s="43">
        <v>1.07</v>
      </c>
      <c r="G41" s="43">
        <v>14309.932000000001</v>
      </c>
      <c r="H41" s="43"/>
      <c r="I41" s="43">
        <v>14309.932000000001</v>
      </c>
      <c r="J41" s="43" t="s">
        <v>173</v>
      </c>
      <c r="K41" s="43">
        <v>14.5</v>
      </c>
      <c r="L41" s="43"/>
      <c r="M41" s="43">
        <v>12.4099</v>
      </c>
      <c r="N41" s="43">
        <v>0.99850000000000005</v>
      </c>
      <c r="O41" s="43">
        <f t="shared" si="0"/>
        <v>12.428542814221332</v>
      </c>
      <c r="P41" s="43">
        <v>1</v>
      </c>
      <c r="Q41" s="43">
        <f t="shared" si="1"/>
        <v>14.5</v>
      </c>
      <c r="R41" s="43">
        <f t="shared" si="2"/>
        <v>14.5</v>
      </c>
      <c r="S41" s="43">
        <f t="shared" si="3"/>
        <v>0.18021387080620932</v>
      </c>
      <c r="T41" s="43"/>
    </row>
    <row r="42" spans="1:20" s="18" customFormat="1">
      <c r="A42" s="43">
        <v>35</v>
      </c>
      <c r="B42" s="43">
        <v>35</v>
      </c>
      <c r="C42" s="43" t="s">
        <v>330</v>
      </c>
      <c r="D42" s="43" t="s">
        <v>135</v>
      </c>
      <c r="E42" s="43"/>
      <c r="F42" s="43">
        <v>1.07</v>
      </c>
      <c r="G42" s="43">
        <v>8693.7880000000005</v>
      </c>
      <c r="H42" s="43"/>
      <c r="I42" s="43">
        <v>8693.7880000000005</v>
      </c>
      <c r="J42" s="43" t="s">
        <v>173</v>
      </c>
      <c r="K42" s="43">
        <v>8.8000000000000007</v>
      </c>
      <c r="L42" s="43"/>
      <c r="M42" s="43">
        <v>13.5213</v>
      </c>
      <c r="N42" s="43">
        <v>0.99850000000000005</v>
      </c>
      <c r="O42" s="43">
        <f t="shared" si="0"/>
        <v>13.541612418627942</v>
      </c>
      <c r="P42" s="43">
        <v>1</v>
      </c>
      <c r="Q42" s="43">
        <f t="shared" si="1"/>
        <v>8.8000000000000007</v>
      </c>
      <c r="R42" s="43">
        <f t="shared" si="2"/>
        <v>8.8000000000000007</v>
      </c>
      <c r="S42" s="43">
        <f t="shared" si="3"/>
        <v>0.1191661892839259</v>
      </c>
      <c r="T42" s="43"/>
    </row>
    <row r="43" spans="1:20" s="18" customFormat="1">
      <c r="A43" s="43">
        <v>36</v>
      </c>
      <c r="B43" s="43">
        <v>36</v>
      </c>
      <c r="C43" s="43" t="s">
        <v>331</v>
      </c>
      <c r="D43" s="43" t="s">
        <v>135</v>
      </c>
      <c r="E43" s="43"/>
      <c r="F43" s="43">
        <v>1.07</v>
      </c>
      <c r="G43" s="43">
        <v>7400.8549999999996</v>
      </c>
      <c r="H43" s="43"/>
      <c r="I43" s="43">
        <v>7400.8549999999996</v>
      </c>
      <c r="J43" s="43" t="s">
        <v>173</v>
      </c>
      <c r="K43" s="43">
        <v>7.4</v>
      </c>
      <c r="L43" s="43"/>
      <c r="M43" s="43">
        <v>13.0379</v>
      </c>
      <c r="N43" s="43">
        <v>0.99850000000000005</v>
      </c>
      <c r="O43" s="43">
        <f t="shared" si="0"/>
        <v>13.057486229344017</v>
      </c>
      <c r="P43" s="43">
        <v>1</v>
      </c>
      <c r="Q43" s="43">
        <f t="shared" si="1"/>
        <v>7.4</v>
      </c>
      <c r="R43" s="43">
        <f t="shared" si="2"/>
        <v>7.4</v>
      </c>
      <c r="S43" s="43">
        <f t="shared" si="3"/>
        <v>9.6625398097145737E-2</v>
      </c>
      <c r="T43" s="43"/>
    </row>
    <row r="44" spans="1:20" s="18" customFormat="1">
      <c r="A44" s="43">
        <v>37</v>
      </c>
      <c r="B44" s="43">
        <v>37</v>
      </c>
      <c r="C44" s="43" t="s">
        <v>332</v>
      </c>
      <c r="D44" s="43" t="s">
        <v>135</v>
      </c>
      <c r="E44" s="43"/>
      <c r="F44" s="43">
        <v>1.07</v>
      </c>
      <c r="G44" s="43">
        <v>3272.77</v>
      </c>
      <c r="H44" s="43"/>
      <c r="I44" s="43">
        <v>3272.77</v>
      </c>
      <c r="J44" s="43" t="s">
        <v>173</v>
      </c>
      <c r="K44" s="43">
        <v>3.2</v>
      </c>
      <c r="L44" s="43"/>
      <c r="M44" s="43">
        <v>38.382899999999999</v>
      </c>
      <c r="N44" s="43">
        <v>0.99850000000000005</v>
      </c>
      <c r="O44" s="43">
        <f t="shared" si="0"/>
        <v>38.440560841261892</v>
      </c>
      <c r="P44" s="43">
        <v>1</v>
      </c>
      <c r="Q44" s="43">
        <f t="shared" si="1"/>
        <v>3.2</v>
      </c>
      <c r="R44" s="43">
        <f t="shared" si="2"/>
        <v>3.2</v>
      </c>
      <c r="S44" s="43">
        <f t="shared" si="3"/>
        <v>0.12300979469203806</v>
      </c>
      <c r="T44" s="43"/>
    </row>
    <row r="45" spans="1:20" s="18" customFormat="1">
      <c r="A45" s="43">
        <v>38</v>
      </c>
      <c r="B45" s="43">
        <v>38</v>
      </c>
      <c r="C45" s="43" t="s">
        <v>333</v>
      </c>
      <c r="D45" s="43" t="s">
        <v>135</v>
      </c>
      <c r="E45" s="43"/>
      <c r="F45" s="43">
        <v>1.07</v>
      </c>
      <c r="G45" s="43">
        <v>14891.378000000001</v>
      </c>
      <c r="H45" s="43"/>
      <c r="I45" s="43">
        <v>14891.378000000001</v>
      </c>
      <c r="J45" s="43" t="s">
        <v>118</v>
      </c>
      <c r="K45" s="43">
        <v>15.1</v>
      </c>
      <c r="L45" s="43"/>
      <c r="M45" s="43">
        <v>21.982399999999998</v>
      </c>
      <c r="N45" s="43">
        <v>0.99850000000000005</v>
      </c>
      <c r="O45" s="43">
        <f t="shared" si="0"/>
        <v>22.015423134702051</v>
      </c>
      <c r="P45" s="43">
        <v>1</v>
      </c>
      <c r="Q45" s="43">
        <f t="shared" si="1"/>
        <v>15.1</v>
      </c>
      <c r="R45" s="43">
        <f t="shared" si="2"/>
        <v>15.1</v>
      </c>
      <c r="S45" s="43">
        <f t="shared" si="3"/>
        <v>0.33243288933400095</v>
      </c>
      <c r="T45" s="43"/>
    </row>
    <row r="46" spans="1:20" s="18" customFormat="1">
      <c r="A46" s="43">
        <v>39</v>
      </c>
      <c r="B46" s="43">
        <v>39</v>
      </c>
      <c r="C46" s="43" t="s">
        <v>334</v>
      </c>
      <c r="D46" s="43" t="s">
        <v>135</v>
      </c>
      <c r="E46" s="43"/>
      <c r="F46" s="43">
        <v>1.07</v>
      </c>
      <c r="G46" s="43">
        <v>66061.922000000006</v>
      </c>
      <c r="H46" s="43"/>
      <c r="I46" s="43">
        <v>66061.922000000006</v>
      </c>
      <c r="J46" s="43" t="s">
        <v>118</v>
      </c>
      <c r="K46" s="43">
        <v>67.8</v>
      </c>
      <c r="L46" s="43"/>
      <c r="M46" s="43">
        <v>22.651800000000001</v>
      </c>
      <c r="N46" s="43">
        <v>0.99850000000000005</v>
      </c>
      <c r="O46" s="43">
        <f t="shared" si="0"/>
        <v>22.685828743114673</v>
      </c>
      <c r="P46" s="43">
        <v>1</v>
      </c>
      <c r="Q46" s="43">
        <f t="shared" si="1"/>
        <v>67.8</v>
      </c>
      <c r="R46" s="43">
        <f t="shared" si="2"/>
        <v>67.8</v>
      </c>
      <c r="S46" s="43">
        <f t="shared" si="3"/>
        <v>1.5380991887831748</v>
      </c>
      <c r="T46" s="43"/>
    </row>
    <row r="47" spans="1:20" s="18" customFormat="1">
      <c r="A47" s="43">
        <v>40</v>
      </c>
      <c r="B47" s="43">
        <v>40</v>
      </c>
      <c r="C47" s="43" t="s">
        <v>335</v>
      </c>
      <c r="D47" s="43" t="s">
        <v>135</v>
      </c>
      <c r="E47" s="43"/>
      <c r="F47" s="43">
        <v>1.07</v>
      </c>
      <c r="G47" s="43">
        <v>1261.981</v>
      </c>
      <c r="H47" s="43"/>
      <c r="I47" s="43">
        <v>1261.981</v>
      </c>
      <c r="J47" s="43" t="s">
        <v>173</v>
      </c>
      <c r="K47" s="43">
        <v>1.1000000000000001</v>
      </c>
      <c r="L47" s="43"/>
      <c r="M47" s="43">
        <v>16.1754</v>
      </c>
      <c r="N47" s="43">
        <v>0.99850000000000005</v>
      </c>
      <c r="O47" s="43">
        <f t="shared" si="0"/>
        <v>16.199699549323984</v>
      </c>
      <c r="P47" s="43">
        <v>1</v>
      </c>
      <c r="Q47" s="43">
        <f t="shared" si="1"/>
        <v>1.1000000000000001</v>
      </c>
      <c r="R47" s="43">
        <f t="shared" si="2"/>
        <v>1.1000000000000001</v>
      </c>
      <c r="S47" s="43">
        <f t="shared" si="3"/>
        <v>1.7819669504256386E-2</v>
      </c>
      <c r="T47" s="43"/>
    </row>
    <row r="48" spans="1:20" s="18" customFormat="1">
      <c r="A48" s="43">
        <v>41</v>
      </c>
      <c r="B48" s="43">
        <v>41</v>
      </c>
      <c r="C48" s="43" t="s">
        <v>336</v>
      </c>
      <c r="D48" s="43" t="s">
        <v>135</v>
      </c>
      <c r="E48" s="43"/>
      <c r="F48" s="43">
        <v>1.07</v>
      </c>
      <c r="G48" s="43">
        <v>3181.7730000000001</v>
      </c>
      <c r="H48" s="43"/>
      <c r="I48" s="43">
        <v>3181.7730000000001</v>
      </c>
      <c r="J48" s="43" t="s">
        <v>173</v>
      </c>
      <c r="K48" s="43">
        <v>3.1</v>
      </c>
      <c r="L48" s="43"/>
      <c r="M48" s="43">
        <v>16.2163</v>
      </c>
      <c r="N48" s="43">
        <v>0.99850000000000005</v>
      </c>
      <c r="O48" s="43">
        <f t="shared" si="0"/>
        <v>16.240660991487232</v>
      </c>
      <c r="P48" s="43">
        <v>1</v>
      </c>
      <c r="Q48" s="43">
        <f t="shared" si="1"/>
        <v>3.1</v>
      </c>
      <c r="R48" s="43">
        <f t="shared" si="2"/>
        <v>3.1</v>
      </c>
      <c r="S48" s="43">
        <f t="shared" si="3"/>
        <v>5.034604907361042E-2</v>
      </c>
      <c r="T48" s="43"/>
    </row>
    <row r="49" spans="1:20" s="5" customFormat="1">
      <c r="A49" s="43">
        <v>42</v>
      </c>
      <c r="B49" s="43">
        <v>42</v>
      </c>
      <c r="C49" s="43" t="s">
        <v>337</v>
      </c>
      <c r="D49" s="43" t="s">
        <v>135</v>
      </c>
      <c r="E49" s="43"/>
      <c r="F49" s="43">
        <v>1.07</v>
      </c>
      <c r="G49" s="43">
        <v>6653.7920000000004</v>
      </c>
      <c r="H49" s="43"/>
      <c r="I49" s="43">
        <v>6653.7920000000004</v>
      </c>
      <c r="J49" s="43" t="s">
        <v>173</v>
      </c>
      <c r="K49" s="43">
        <v>6.7</v>
      </c>
      <c r="L49" s="43"/>
      <c r="M49" s="80">
        <v>16.0915</v>
      </c>
      <c r="N49" s="43">
        <v>0.99850000000000005</v>
      </c>
      <c r="O49" s="43">
        <f t="shared" si="0"/>
        <v>16.115673510265395</v>
      </c>
      <c r="P49" s="43">
        <v>1</v>
      </c>
      <c r="Q49" s="43">
        <f t="shared" si="1"/>
        <v>6.7</v>
      </c>
      <c r="R49" s="43">
        <f t="shared" si="2"/>
        <v>6.7</v>
      </c>
      <c r="S49" s="43">
        <f t="shared" si="3"/>
        <v>0.10797501251877815</v>
      </c>
      <c r="T49" s="73"/>
    </row>
    <row r="50" spans="1:20">
      <c r="A50" s="3">
        <v>43</v>
      </c>
      <c r="B50" s="3">
        <v>43</v>
      </c>
      <c r="C50" s="3" t="s">
        <v>338</v>
      </c>
      <c r="D50" s="3" t="s">
        <v>135</v>
      </c>
      <c r="E50" s="3"/>
      <c r="F50" s="3">
        <v>1.07</v>
      </c>
      <c r="G50" s="3">
        <v>625478.125</v>
      </c>
      <c r="H50" s="3"/>
      <c r="I50" s="3">
        <v>625478.125</v>
      </c>
      <c r="J50" s="3" t="s">
        <v>118</v>
      </c>
      <c r="K50" s="3">
        <v>644.1</v>
      </c>
      <c r="L50" s="3"/>
      <c r="M50" s="3"/>
      <c r="N50" s="3"/>
      <c r="O50" s="3"/>
      <c r="P50" s="3"/>
      <c r="Q50" s="3"/>
      <c r="R50" s="3"/>
      <c r="S50" s="3"/>
      <c r="T50" s="3"/>
    </row>
    <row r="51" spans="1:20">
      <c r="A51" s="3">
        <v>44</v>
      </c>
      <c r="B51" s="3">
        <v>44</v>
      </c>
      <c r="C51" s="3" t="s">
        <v>339</v>
      </c>
      <c r="D51" s="3" t="s">
        <v>135</v>
      </c>
      <c r="E51" s="3"/>
      <c r="F51" s="3">
        <v>1.07</v>
      </c>
      <c r="G51" s="3">
        <v>634233.81299999997</v>
      </c>
      <c r="H51" s="3"/>
      <c r="I51" s="3">
        <v>634233.81299999997</v>
      </c>
      <c r="J51" s="3" t="s">
        <v>118</v>
      </c>
      <c r="K51" s="3">
        <v>653.1</v>
      </c>
      <c r="L51" s="3"/>
      <c r="M51" s="3"/>
      <c r="N51" s="3"/>
      <c r="O51" s="3"/>
      <c r="P51" s="3"/>
      <c r="Q51" s="3"/>
      <c r="R51" s="3"/>
      <c r="S51" s="3"/>
      <c r="T51" s="3"/>
    </row>
    <row r="52" spans="1:20">
      <c r="A52" s="3">
        <v>45</v>
      </c>
      <c r="B52" s="3">
        <v>45</v>
      </c>
      <c r="C52" s="3" t="s">
        <v>340</v>
      </c>
      <c r="D52" s="3" t="s">
        <v>135</v>
      </c>
      <c r="E52" s="3"/>
      <c r="F52" s="3">
        <v>1.07</v>
      </c>
      <c r="G52" s="3">
        <v>413331.46899999998</v>
      </c>
      <c r="H52" s="3"/>
      <c r="I52" s="3">
        <v>413331.46899999998</v>
      </c>
      <c r="J52" s="3" t="s">
        <v>118</v>
      </c>
      <c r="K52" s="3">
        <v>425.5</v>
      </c>
      <c r="L52" s="3"/>
      <c r="M52" s="3"/>
      <c r="N52" s="3"/>
      <c r="O52" s="3"/>
      <c r="P52" s="3"/>
      <c r="Q52" s="3"/>
      <c r="R52" s="3"/>
      <c r="S52" s="3"/>
      <c r="T52" s="3"/>
    </row>
    <row r="53" spans="1:20" s="18" customFormat="1">
      <c r="A53" s="43">
        <v>46</v>
      </c>
      <c r="B53" s="43">
        <v>46</v>
      </c>
      <c r="C53" s="43" t="s">
        <v>341</v>
      </c>
      <c r="D53" s="43" t="s">
        <v>114</v>
      </c>
      <c r="E53" s="43"/>
      <c r="F53" s="43"/>
      <c r="G53" s="43"/>
      <c r="H53" s="43"/>
      <c r="I53" s="43"/>
      <c r="J53" s="43" t="s">
        <v>154</v>
      </c>
      <c r="K53" s="43"/>
      <c r="L53" s="43"/>
      <c r="M53" s="43"/>
      <c r="N53" s="43"/>
      <c r="O53" s="43"/>
      <c r="P53" s="43">
        <v>1</v>
      </c>
      <c r="Q53" s="43">
        <f>K53</f>
        <v>0</v>
      </c>
      <c r="R53" s="43">
        <f>P53*Q53</f>
        <v>0</v>
      </c>
      <c r="S53" s="43"/>
      <c r="T53" s="43"/>
    </row>
    <row r="54" spans="1:20" s="18" customFormat="1">
      <c r="A54" s="43">
        <v>47</v>
      </c>
      <c r="B54" s="43">
        <v>47</v>
      </c>
      <c r="C54" s="43" t="s">
        <v>342</v>
      </c>
      <c r="D54" s="43" t="s">
        <v>132</v>
      </c>
      <c r="E54" s="43">
        <v>10</v>
      </c>
      <c r="F54" s="43">
        <v>1.07</v>
      </c>
      <c r="G54" s="43">
        <v>9962.7549999999992</v>
      </c>
      <c r="H54" s="43"/>
      <c r="I54" s="43">
        <v>9962.7549999999992</v>
      </c>
      <c r="J54" s="43" t="s">
        <v>118</v>
      </c>
      <c r="K54" s="43">
        <v>10.1</v>
      </c>
      <c r="L54" s="43">
        <v>0.6</v>
      </c>
      <c r="M54" s="43"/>
      <c r="N54" s="43"/>
      <c r="O54" s="43"/>
      <c r="P54" s="43">
        <v>1</v>
      </c>
      <c r="Q54" s="43">
        <f>K54</f>
        <v>10.1</v>
      </c>
      <c r="R54" s="43">
        <f>P54*Q54</f>
        <v>10.1</v>
      </c>
      <c r="S54" s="43"/>
      <c r="T54" s="43"/>
    </row>
    <row r="55" spans="1:20">
      <c r="A55" s="3">
        <v>48</v>
      </c>
      <c r="B55" s="3">
        <v>48</v>
      </c>
      <c r="C55" s="3" t="s">
        <v>343</v>
      </c>
      <c r="D55" s="3" t="s">
        <v>132</v>
      </c>
      <c r="E55" s="3">
        <v>500</v>
      </c>
      <c r="F55" s="3">
        <v>1.07</v>
      </c>
      <c r="G55" s="3">
        <v>361235.75</v>
      </c>
      <c r="H55" s="3"/>
      <c r="I55" s="3">
        <v>361235.75</v>
      </c>
      <c r="J55" s="3" t="s">
        <v>118</v>
      </c>
      <c r="K55" s="3">
        <v>371.9</v>
      </c>
      <c r="L55" s="3">
        <v>-25.6</v>
      </c>
      <c r="M55" s="3"/>
      <c r="N55" s="3"/>
      <c r="O55" s="3"/>
      <c r="P55" s="3"/>
      <c r="Q55" s="3"/>
      <c r="R55" s="3"/>
      <c r="S55" s="3"/>
      <c r="T55" s="3"/>
    </row>
    <row r="56" spans="1:20" s="18" customFormat="1">
      <c r="A56" s="43">
        <v>49</v>
      </c>
      <c r="B56" s="43">
        <v>49</v>
      </c>
      <c r="C56" s="43" t="s">
        <v>344</v>
      </c>
      <c r="D56" s="43" t="s">
        <v>114</v>
      </c>
      <c r="E56" s="43"/>
      <c r="F56" s="43"/>
      <c r="G56" s="43"/>
      <c r="H56" s="43"/>
      <c r="I56" s="43"/>
      <c r="J56" s="43" t="s">
        <v>154</v>
      </c>
      <c r="K56" s="43"/>
      <c r="L56" s="43"/>
      <c r="M56" s="43"/>
      <c r="N56" s="43"/>
      <c r="O56" s="43"/>
      <c r="P56" s="43">
        <v>1</v>
      </c>
      <c r="Q56" s="43">
        <f>K56</f>
        <v>0</v>
      </c>
      <c r="R56" s="43">
        <f>P56*Q56</f>
        <v>0</v>
      </c>
      <c r="S56" s="43"/>
      <c r="T56" s="43"/>
    </row>
    <row r="57" spans="1:20" s="18" customFormat="1">
      <c r="A57" s="43">
        <v>50</v>
      </c>
      <c r="B57" s="43">
        <v>50</v>
      </c>
      <c r="C57" s="43" t="s">
        <v>345</v>
      </c>
      <c r="D57" s="43" t="s">
        <v>135</v>
      </c>
      <c r="E57" s="43"/>
      <c r="F57" s="43"/>
      <c r="G57" s="43"/>
      <c r="H57" s="43"/>
      <c r="I57" s="43"/>
      <c r="J57" s="43" t="s">
        <v>154</v>
      </c>
      <c r="K57" s="43"/>
      <c r="L57" s="43"/>
      <c r="M57" s="43">
        <v>44.988700000000001</v>
      </c>
      <c r="N57" s="43">
        <v>0.99850000000000005</v>
      </c>
      <c r="O57" s="43">
        <f>M57/N57</f>
        <v>45.056284426639962</v>
      </c>
      <c r="P57" s="43">
        <v>1</v>
      </c>
      <c r="Q57" s="43">
        <f>K57</f>
        <v>0</v>
      </c>
      <c r="R57" s="43">
        <f>P57*Q57</f>
        <v>0</v>
      </c>
      <c r="S57" s="43">
        <f>Q57*O57/1000</f>
        <v>0</v>
      </c>
      <c r="T57" s="43"/>
    </row>
    <row r="58" spans="1:20" s="18" customFormat="1">
      <c r="A58" s="43">
        <v>51</v>
      </c>
      <c r="B58" s="43">
        <v>51</v>
      </c>
      <c r="C58" s="43" t="s">
        <v>346</v>
      </c>
      <c r="D58" s="43" t="s">
        <v>135</v>
      </c>
      <c r="E58" s="43"/>
      <c r="F58" s="43">
        <v>1.07</v>
      </c>
      <c r="G58" s="43">
        <v>849.822</v>
      </c>
      <c r="H58" s="43"/>
      <c r="I58" s="43">
        <v>849.822</v>
      </c>
      <c r="J58" s="43" t="s">
        <v>173</v>
      </c>
      <c r="K58" s="43">
        <v>0.7</v>
      </c>
      <c r="L58" s="43"/>
      <c r="M58" s="43">
        <v>15.995799999999999</v>
      </c>
      <c r="N58" s="43">
        <v>0.99850000000000005</v>
      </c>
      <c r="O58" s="43">
        <f>M58/N58</f>
        <v>16.019829744616924</v>
      </c>
      <c r="P58" s="43">
        <v>1</v>
      </c>
      <c r="Q58" s="43">
        <f>K58</f>
        <v>0.7</v>
      </c>
      <c r="R58" s="43">
        <f>P58*Q58</f>
        <v>0.7</v>
      </c>
      <c r="S58" s="43">
        <f>Q58*O58/1000</f>
        <v>1.1213880821231847E-2</v>
      </c>
      <c r="T58" s="43"/>
    </row>
    <row r="59" spans="1:20" s="18" customFormat="1">
      <c r="A59" s="43">
        <v>52</v>
      </c>
      <c r="B59" s="43">
        <v>52</v>
      </c>
      <c r="C59" s="43" t="s">
        <v>347</v>
      </c>
      <c r="D59" s="43" t="s">
        <v>135</v>
      </c>
      <c r="E59" s="43"/>
      <c r="F59" s="43">
        <v>1.07</v>
      </c>
      <c r="G59" s="43">
        <v>648.21</v>
      </c>
      <c r="H59" s="43"/>
      <c r="I59" s="43">
        <v>648.21</v>
      </c>
      <c r="J59" s="43" t="s">
        <v>173</v>
      </c>
      <c r="K59" s="43">
        <v>0.5</v>
      </c>
      <c r="L59" s="43"/>
      <c r="M59" s="43">
        <v>16.39</v>
      </c>
      <c r="N59" s="43">
        <v>0.99850000000000005</v>
      </c>
      <c r="O59" s="43">
        <f>M59/N59</f>
        <v>16.414621932899347</v>
      </c>
      <c r="P59" s="43">
        <v>1</v>
      </c>
      <c r="Q59" s="43">
        <f>K59</f>
        <v>0.5</v>
      </c>
      <c r="R59" s="43">
        <f>P59*Q59</f>
        <v>0.5</v>
      </c>
      <c r="S59" s="43">
        <f>Q59*O59/1000</f>
        <v>8.2073109664496744E-3</v>
      </c>
      <c r="T59" s="43"/>
    </row>
    <row r="60" spans="1:20" s="18" customFormat="1">
      <c r="A60" s="43">
        <v>53</v>
      </c>
      <c r="B60" s="43">
        <v>53</v>
      </c>
      <c r="C60" s="43" t="s">
        <v>348</v>
      </c>
      <c r="D60" s="43" t="s">
        <v>135</v>
      </c>
      <c r="E60" s="43"/>
      <c r="F60" s="43">
        <v>1.07</v>
      </c>
      <c r="G60" s="43">
        <v>654.92700000000002</v>
      </c>
      <c r="H60" s="43"/>
      <c r="I60" s="43">
        <v>654.92700000000002</v>
      </c>
      <c r="J60" s="43" t="s">
        <v>173</v>
      </c>
      <c r="K60" s="43">
        <v>0.5</v>
      </c>
      <c r="L60" s="43"/>
      <c r="M60" s="43">
        <v>15.8857</v>
      </c>
      <c r="N60" s="43">
        <v>0.99850000000000005</v>
      </c>
      <c r="O60" s="43">
        <f>M60/N60</f>
        <v>15.90956434651978</v>
      </c>
      <c r="P60" s="43">
        <v>1</v>
      </c>
      <c r="Q60" s="43">
        <f>K60</f>
        <v>0.5</v>
      </c>
      <c r="R60" s="43">
        <f>P60*Q60</f>
        <v>0.5</v>
      </c>
      <c r="S60" s="43">
        <f>Q60*O60/1000</f>
        <v>7.9547821732598896E-3</v>
      </c>
      <c r="T60" s="43"/>
    </row>
    <row r="61" spans="1:20">
      <c r="A61" s="3">
        <v>54</v>
      </c>
      <c r="B61" s="3">
        <v>54</v>
      </c>
      <c r="C61" s="3" t="s">
        <v>349</v>
      </c>
      <c r="D61" s="3" t="s">
        <v>135</v>
      </c>
      <c r="E61" s="3"/>
      <c r="F61" s="3">
        <v>1.07</v>
      </c>
      <c r="G61" s="3">
        <v>277309.06300000002</v>
      </c>
      <c r="H61" s="3"/>
      <c r="I61" s="3">
        <v>277309.06300000002</v>
      </c>
      <c r="J61" s="3" t="s">
        <v>118</v>
      </c>
      <c r="K61" s="3">
        <v>285.39999999999998</v>
      </c>
      <c r="L61" s="3"/>
      <c r="M61" s="3"/>
      <c r="N61" s="3"/>
      <c r="O61" s="3"/>
      <c r="P61" s="3"/>
      <c r="Q61" s="3"/>
      <c r="R61" s="3"/>
      <c r="S61" s="3"/>
      <c r="T61" s="3"/>
    </row>
    <row r="62" spans="1:20" s="18" customFormat="1">
      <c r="A62" s="43">
        <v>55</v>
      </c>
      <c r="B62" s="43">
        <v>55</v>
      </c>
      <c r="C62" s="43" t="s">
        <v>350</v>
      </c>
      <c r="D62" s="43" t="s">
        <v>135</v>
      </c>
      <c r="E62" s="43"/>
      <c r="F62" s="43">
        <v>1.07</v>
      </c>
      <c r="G62" s="43">
        <v>104018.68</v>
      </c>
      <c r="H62" s="43"/>
      <c r="I62" s="43">
        <v>104018.68</v>
      </c>
      <c r="J62" s="43" t="s">
        <v>118</v>
      </c>
      <c r="K62" s="43">
        <v>106.9</v>
      </c>
      <c r="L62" s="43"/>
      <c r="M62" s="43">
        <v>24.692900000000002</v>
      </c>
      <c r="N62" s="43">
        <v>0.99850000000000005</v>
      </c>
      <c r="O62" s="43">
        <f>M62/N62</f>
        <v>24.729994992488734</v>
      </c>
      <c r="P62" s="43">
        <v>1</v>
      </c>
      <c r="Q62" s="43">
        <f>K62</f>
        <v>106.9</v>
      </c>
      <c r="R62" s="43">
        <f>P62*Q62</f>
        <v>106.9</v>
      </c>
      <c r="S62" s="43">
        <f>Q62*O62/1000</f>
        <v>2.6436364646970461</v>
      </c>
      <c r="T62" s="43"/>
    </row>
    <row r="63" spans="1:20">
      <c r="A63" s="3">
        <v>56</v>
      </c>
      <c r="B63" s="3">
        <v>56</v>
      </c>
      <c r="C63" s="3" t="s">
        <v>351</v>
      </c>
      <c r="D63" s="3" t="s">
        <v>135</v>
      </c>
      <c r="E63" s="3"/>
      <c r="F63" s="3">
        <v>1.07</v>
      </c>
      <c r="G63" s="3">
        <v>189053</v>
      </c>
      <c r="H63" s="3"/>
      <c r="I63" s="3">
        <v>189053</v>
      </c>
      <c r="J63" s="3" t="s">
        <v>118</v>
      </c>
      <c r="K63" s="3">
        <v>194.5</v>
      </c>
      <c r="L63" s="3"/>
      <c r="M63" s="3"/>
      <c r="N63" s="3"/>
      <c r="O63" s="3"/>
      <c r="P63" s="3"/>
      <c r="Q63" s="3"/>
      <c r="R63" s="3"/>
      <c r="S63" s="3"/>
      <c r="T63" s="3"/>
    </row>
    <row r="64" spans="1:20" s="18" customFormat="1">
      <c r="A64" s="43">
        <v>57</v>
      </c>
      <c r="B64" s="43">
        <v>57</v>
      </c>
      <c r="C64" s="43" t="s">
        <v>352</v>
      </c>
      <c r="D64" s="43" t="s">
        <v>135</v>
      </c>
      <c r="E64" s="43"/>
      <c r="F64" s="43">
        <v>1.07</v>
      </c>
      <c r="G64" s="43">
        <v>58617.991999999998</v>
      </c>
      <c r="H64" s="43"/>
      <c r="I64" s="43">
        <v>58617.991999999998</v>
      </c>
      <c r="J64" s="43" t="s">
        <v>118</v>
      </c>
      <c r="K64" s="43">
        <v>60.2</v>
      </c>
      <c r="L64" s="43"/>
      <c r="M64" s="43">
        <v>23.627600000000001</v>
      </c>
      <c r="N64" s="43">
        <v>0.99850000000000005</v>
      </c>
      <c r="O64" s="43">
        <f t="shared" ref="O64:O82" si="4">M64/N64</f>
        <v>23.663094641962942</v>
      </c>
      <c r="P64" s="43">
        <v>1</v>
      </c>
      <c r="Q64" s="43">
        <f t="shared" ref="Q64:Q82" si="5">K64</f>
        <v>60.2</v>
      </c>
      <c r="R64" s="43">
        <f t="shared" ref="R64:R82" si="6">P64*Q64</f>
        <v>60.2</v>
      </c>
      <c r="S64" s="43">
        <f t="shared" ref="S64:S82" si="7">Q64*O64/1000</f>
        <v>1.4245182974461692</v>
      </c>
      <c r="T64" s="43"/>
    </row>
    <row r="65" spans="1:20" s="18" customFormat="1">
      <c r="A65" s="43">
        <v>58</v>
      </c>
      <c r="B65" s="43">
        <v>58</v>
      </c>
      <c r="C65" s="43" t="s">
        <v>353</v>
      </c>
      <c r="D65" s="43" t="s">
        <v>135</v>
      </c>
      <c r="E65" s="43"/>
      <c r="F65" s="43">
        <v>1.07</v>
      </c>
      <c r="G65" s="43">
        <v>63895.379000000001</v>
      </c>
      <c r="H65" s="43"/>
      <c r="I65" s="43">
        <v>63895.379000000001</v>
      </c>
      <c r="J65" s="43" t="s">
        <v>118</v>
      </c>
      <c r="K65" s="43">
        <v>65.599999999999994</v>
      </c>
      <c r="L65" s="43"/>
      <c r="M65" s="43">
        <v>24.181000000000001</v>
      </c>
      <c r="N65" s="43">
        <v>0.99850000000000005</v>
      </c>
      <c r="O65" s="43">
        <f t="shared" si="4"/>
        <v>24.217325988983475</v>
      </c>
      <c r="P65" s="43">
        <v>1</v>
      </c>
      <c r="Q65" s="43">
        <f t="shared" si="5"/>
        <v>65.599999999999994</v>
      </c>
      <c r="R65" s="43">
        <f t="shared" si="6"/>
        <v>65.599999999999994</v>
      </c>
      <c r="S65" s="43">
        <f t="shared" si="7"/>
        <v>1.588656584877316</v>
      </c>
      <c r="T65" s="43"/>
    </row>
    <row r="66" spans="1:20" s="18" customFormat="1">
      <c r="A66" s="43">
        <v>59</v>
      </c>
      <c r="B66" s="43">
        <v>59</v>
      </c>
      <c r="C66" s="43" t="s">
        <v>354</v>
      </c>
      <c r="D66" s="43" t="s">
        <v>135</v>
      </c>
      <c r="E66" s="43"/>
      <c r="F66" s="43">
        <v>1.07</v>
      </c>
      <c r="G66" s="43">
        <v>58593.237999999998</v>
      </c>
      <c r="H66" s="43"/>
      <c r="I66" s="43">
        <v>58593.237999999998</v>
      </c>
      <c r="J66" s="43" t="s">
        <v>118</v>
      </c>
      <c r="K66" s="43">
        <v>60.2</v>
      </c>
      <c r="L66" s="43"/>
      <c r="M66" s="43">
        <v>23.7193</v>
      </c>
      <c r="N66" s="43">
        <v>0.99850000000000005</v>
      </c>
      <c r="O66" s="43">
        <f t="shared" si="4"/>
        <v>23.754932398597894</v>
      </c>
      <c r="P66" s="43">
        <v>1</v>
      </c>
      <c r="Q66" s="43">
        <f t="shared" si="5"/>
        <v>60.2</v>
      </c>
      <c r="R66" s="43">
        <f t="shared" si="6"/>
        <v>60.2</v>
      </c>
      <c r="S66" s="43">
        <f t="shared" si="7"/>
        <v>1.4300469303955934</v>
      </c>
      <c r="T66" s="43"/>
    </row>
    <row r="67" spans="1:20" s="18" customFormat="1">
      <c r="A67" s="43">
        <v>60</v>
      </c>
      <c r="B67" s="43">
        <v>60</v>
      </c>
      <c r="C67" s="43" t="s">
        <v>355</v>
      </c>
      <c r="D67" s="43" t="s">
        <v>135</v>
      </c>
      <c r="E67" s="43"/>
      <c r="F67" s="43">
        <v>1.06</v>
      </c>
      <c r="G67" s="43">
        <v>11979.353999999999</v>
      </c>
      <c r="H67" s="43"/>
      <c r="I67" s="43">
        <v>11979.353999999999</v>
      </c>
      <c r="J67" s="43" t="s">
        <v>173</v>
      </c>
      <c r="K67" s="43">
        <v>12.1</v>
      </c>
      <c r="L67" s="43"/>
      <c r="M67" s="43">
        <v>11.120699999999999</v>
      </c>
      <c r="N67" s="43">
        <v>0.99850000000000005</v>
      </c>
      <c r="O67" s="43">
        <f t="shared" si="4"/>
        <v>11.137406109163745</v>
      </c>
      <c r="P67" s="43">
        <v>1</v>
      </c>
      <c r="Q67" s="43">
        <f t="shared" si="5"/>
        <v>12.1</v>
      </c>
      <c r="R67" s="43">
        <f t="shared" si="6"/>
        <v>12.1</v>
      </c>
      <c r="S67" s="43">
        <f t="shared" si="7"/>
        <v>0.13476261392088132</v>
      </c>
      <c r="T67" s="43"/>
    </row>
    <row r="68" spans="1:20" s="18" customFormat="1">
      <c r="A68" s="43">
        <v>61</v>
      </c>
      <c r="B68" s="43">
        <v>61</v>
      </c>
      <c r="C68" s="43" t="s">
        <v>356</v>
      </c>
      <c r="D68" s="43" t="s">
        <v>135</v>
      </c>
      <c r="E68" s="43"/>
      <c r="F68" s="43">
        <v>1.07</v>
      </c>
      <c r="G68" s="43">
        <v>11540.887000000001</v>
      </c>
      <c r="H68" s="43"/>
      <c r="I68" s="43">
        <v>11540.887000000001</v>
      </c>
      <c r="J68" s="43" t="s">
        <v>173</v>
      </c>
      <c r="K68" s="43">
        <v>11.7</v>
      </c>
      <c r="L68" s="43"/>
      <c r="M68" s="43">
        <v>11.9361</v>
      </c>
      <c r="N68" s="43">
        <v>0.99850000000000005</v>
      </c>
      <c r="O68" s="43">
        <f t="shared" si="4"/>
        <v>11.954031046569854</v>
      </c>
      <c r="P68" s="43">
        <v>1</v>
      </c>
      <c r="Q68" s="43">
        <f t="shared" si="5"/>
        <v>11.7</v>
      </c>
      <c r="R68" s="43">
        <f t="shared" si="6"/>
        <v>11.7</v>
      </c>
      <c r="S68" s="43">
        <f t="shared" si="7"/>
        <v>0.13986216324486728</v>
      </c>
      <c r="T68" s="43"/>
    </row>
    <row r="69" spans="1:20" s="18" customFormat="1">
      <c r="A69" s="43">
        <v>62</v>
      </c>
      <c r="B69" s="43">
        <v>62</v>
      </c>
      <c r="C69" s="43" t="s">
        <v>357</v>
      </c>
      <c r="D69" s="43" t="s">
        <v>135</v>
      </c>
      <c r="E69" s="43"/>
      <c r="F69" s="43">
        <v>1.06</v>
      </c>
      <c r="G69" s="43">
        <v>12001.456</v>
      </c>
      <c r="H69" s="43"/>
      <c r="I69" s="43">
        <v>12001.456</v>
      </c>
      <c r="J69" s="43" t="s">
        <v>173</v>
      </c>
      <c r="K69" s="43">
        <v>12.2</v>
      </c>
      <c r="L69" s="43"/>
      <c r="M69" s="43">
        <v>11.686500000000001</v>
      </c>
      <c r="N69" s="43">
        <v>0.99850000000000005</v>
      </c>
      <c r="O69" s="43">
        <f t="shared" si="4"/>
        <v>11.70405608412619</v>
      </c>
      <c r="P69" s="43">
        <v>1</v>
      </c>
      <c r="Q69" s="43">
        <f t="shared" si="5"/>
        <v>12.2</v>
      </c>
      <c r="R69" s="43">
        <f t="shared" si="6"/>
        <v>12.2</v>
      </c>
      <c r="S69" s="43">
        <f t="shared" si="7"/>
        <v>0.1427894842263395</v>
      </c>
      <c r="T69" s="43"/>
    </row>
    <row r="70" spans="1:20" s="18" customFormat="1">
      <c r="A70" s="43">
        <v>63</v>
      </c>
      <c r="B70" s="43">
        <v>63</v>
      </c>
      <c r="C70" s="43" t="s">
        <v>358</v>
      </c>
      <c r="D70" s="43" t="s">
        <v>135</v>
      </c>
      <c r="E70" s="43"/>
      <c r="F70" s="43">
        <v>1.07</v>
      </c>
      <c r="G70" s="43">
        <v>8558.1290000000008</v>
      </c>
      <c r="H70" s="43"/>
      <c r="I70" s="43">
        <v>8558.1290000000008</v>
      </c>
      <c r="J70" s="43" t="s">
        <v>118</v>
      </c>
      <c r="K70" s="43">
        <v>8.6</v>
      </c>
      <c r="L70" s="43"/>
      <c r="M70" s="43">
        <v>24.647200000000002</v>
      </c>
      <c r="N70" s="43">
        <v>0.99850000000000005</v>
      </c>
      <c r="O70" s="43">
        <f t="shared" si="4"/>
        <v>24.684226339509266</v>
      </c>
      <c r="P70" s="43">
        <v>1</v>
      </c>
      <c r="Q70" s="43">
        <f t="shared" si="5"/>
        <v>8.6</v>
      </c>
      <c r="R70" s="43">
        <f t="shared" si="6"/>
        <v>8.6</v>
      </c>
      <c r="S70" s="43">
        <f t="shared" si="7"/>
        <v>0.21228434651977968</v>
      </c>
      <c r="T70" s="43"/>
    </row>
    <row r="71" spans="1:20" s="18" customFormat="1">
      <c r="A71" s="43">
        <v>64</v>
      </c>
      <c r="B71" s="43">
        <v>64</v>
      </c>
      <c r="C71" s="43" t="s">
        <v>359</v>
      </c>
      <c r="D71" s="43" t="s">
        <v>135</v>
      </c>
      <c r="E71" s="43"/>
      <c r="F71" s="43">
        <v>1.06</v>
      </c>
      <c r="G71" s="43">
        <v>13452.909</v>
      </c>
      <c r="H71" s="43"/>
      <c r="I71" s="43">
        <v>13452.909</v>
      </c>
      <c r="J71" s="43" t="s">
        <v>118</v>
      </c>
      <c r="K71" s="43">
        <v>13.7</v>
      </c>
      <c r="L71" s="43"/>
      <c r="M71" s="43">
        <v>24.685400000000001</v>
      </c>
      <c r="N71" s="43">
        <v>0.99850000000000005</v>
      </c>
      <c r="O71" s="43">
        <f t="shared" si="4"/>
        <v>24.722483725588383</v>
      </c>
      <c r="P71" s="43">
        <v>1</v>
      </c>
      <c r="Q71" s="43">
        <f t="shared" si="5"/>
        <v>13.7</v>
      </c>
      <c r="R71" s="43">
        <f t="shared" si="6"/>
        <v>13.7</v>
      </c>
      <c r="S71" s="43">
        <f t="shared" si="7"/>
        <v>0.33869802704056079</v>
      </c>
      <c r="T71" s="43"/>
    </row>
    <row r="72" spans="1:20" s="18" customFormat="1">
      <c r="A72" s="43">
        <v>65</v>
      </c>
      <c r="B72" s="43">
        <v>65</v>
      </c>
      <c r="C72" s="43" t="s">
        <v>360</v>
      </c>
      <c r="D72" s="43" t="s">
        <v>135</v>
      </c>
      <c r="E72" s="43"/>
      <c r="F72" s="43">
        <v>1.07</v>
      </c>
      <c r="G72" s="43">
        <v>51325.809000000001</v>
      </c>
      <c r="H72" s="43"/>
      <c r="I72" s="43">
        <v>51325.809000000001</v>
      </c>
      <c r="J72" s="43" t="s">
        <v>118</v>
      </c>
      <c r="K72" s="43">
        <v>52.7</v>
      </c>
      <c r="L72" s="43"/>
      <c r="M72" s="43">
        <v>15.299300000000001</v>
      </c>
      <c r="N72" s="43">
        <v>0.99850000000000005</v>
      </c>
      <c r="O72" s="43">
        <f t="shared" si="4"/>
        <v>15.322283425137707</v>
      </c>
      <c r="P72" s="43">
        <v>1</v>
      </c>
      <c r="Q72" s="43">
        <f t="shared" si="5"/>
        <v>52.7</v>
      </c>
      <c r="R72" s="43">
        <f t="shared" si="6"/>
        <v>52.7</v>
      </c>
      <c r="S72" s="43">
        <f t="shared" si="7"/>
        <v>0.80748433650475715</v>
      </c>
      <c r="T72" s="43"/>
    </row>
    <row r="73" spans="1:20" s="18" customFormat="1">
      <c r="A73" s="43">
        <v>66</v>
      </c>
      <c r="B73" s="43">
        <v>66</v>
      </c>
      <c r="C73" s="43" t="s">
        <v>361</v>
      </c>
      <c r="D73" s="43" t="s">
        <v>135</v>
      </c>
      <c r="E73" s="43"/>
      <c r="F73" s="43"/>
      <c r="G73" s="43"/>
      <c r="H73" s="43"/>
      <c r="I73" s="43"/>
      <c r="J73" s="43"/>
      <c r="K73" s="43"/>
      <c r="L73" s="43"/>
      <c r="M73" s="43">
        <v>45.7819</v>
      </c>
      <c r="N73" s="43">
        <v>0.99850000000000005</v>
      </c>
      <c r="O73" s="43">
        <f t="shared" si="4"/>
        <v>45.850676014021026</v>
      </c>
      <c r="P73" s="43">
        <v>1</v>
      </c>
      <c r="Q73" s="43">
        <f t="shared" si="5"/>
        <v>0</v>
      </c>
      <c r="R73" s="43">
        <f t="shared" si="6"/>
        <v>0</v>
      </c>
      <c r="S73" s="43">
        <f t="shared" si="7"/>
        <v>0</v>
      </c>
      <c r="T73" s="43"/>
    </row>
    <row r="74" spans="1:20" s="18" customFormat="1">
      <c r="A74" s="43">
        <v>67</v>
      </c>
      <c r="B74" s="43">
        <v>67</v>
      </c>
      <c r="C74" s="43" t="s">
        <v>362</v>
      </c>
      <c r="D74" s="43" t="s">
        <v>135</v>
      </c>
      <c r="E74" s="43"/>
      <c r="F74" s="43">
        <v>1.06</v>
      </c>
      <c r="G74" s="43">
        <v>13757.155000000001</v>
      </c>
      <c r="H74" s="43"/>
      <c r="I74" s="43">
        <v>13757.155000000001</v>
      </c>
      <c r="J74" s="43" t="s">
        <v>118</v>
      </c>
      <c r="K74" s="43">
        <v>14</v>
      </c>
      <c r="L74" s="43"/>
      <c r="M74" s="43">
        <v>11.413600000000001</v>
      </c>
      <c r="N74" s="43">
        <v>0.99850000000000005</v>
      </c>
      <c r="O74" s="43">
        <f t="shared" si="4"/>
        <v>11.430746119178767</v>
      </c>
      <c r="P74" s="43">
        <v>1</v>
      </c>
      <c r="Q74" s="43">
        <f t="shared" si="5"/>
        <v>14</v>
      </c>
      <c r="R74" s="43">
        <f t="shared" si="6"/>
        <v>14</v>
      </c>
      <c r="S74" s="43">
        <f t="shared" si="7"/>
        <v>0.16003044566850275</v>
      </c>
      <c r="T74" s="43"/>
    </row>
    <row r="75" spans="1:20" s="18" customFormat="1">
      <c r="A75" s="43">
        <v>68</v>
      </c>
      <c r="B75" s="43">
        <v>68</v>
      </c>
      <c r="C75" s="43" t="s">
        <v>363</v>
      </c>
      <c r="D75" s="43" t="s">
        <v>135</v>
      </c>
      <c r="E75" s="43"/>
      <c r="F75" s="43">
        <v>1.06</v>
      </c>
      <c r="G75" s="43">
        <v>7968.232</v>
      </c>
      <c r="H75" s="43"/>
      <c r="I75" s="43">
        <v>7968.232</v>
      </c>
      <c r="J75" s="43" t="s">
        <v>173</v>
      </c>
      <c r="K75" s="43">
        <v>8</v>
      </c>
      <c r="L75" s="43"/>
      <c r="M75" s="43">
        <v>12.407500000000001</v>
      </c>
      <c r="N75" s="43">
        <v>0.99850000000000005</v>
      </c>
      <c r="O75" s="43">
        <f t="shared" si="4"/>
        <v>12.42613920881322</v>
      </c>
      <c r="P75" s="43">
        <v>1</v>
      </c>
      <c r="Q75" s="43">
        <f t="shared" si="5"/>
        <v>8</v>
      </c>
      <c r="R75" s="43">
        <f t="shared" si="6"/>
        <v>8</v>
      </c>
      <c r="S75" s="43">
        <f t="shared" si="7"/>
        <v>9.9409113670505755E-2</v>
      </c>
      <c r="T75" s="43"/>
    </row>
    <row r="76" spans="1:20" s="18" customFormat="1">
      <c r="A76" s="43">
        <v>69</v>
      </c>
      <c r="B76" s="43">
        <v>69</v>
      </c>
      <c r="C76" s="43" t="s">
        <v>364</v>
      </c>
      <c r="D76" s="43" t="s">
        <v>135</v>
      </c>
      <c r="E76" s="43"/>
      <c r="F76" s="43">
        <v>1.06</v>
      </c>
      <c r="G76" s="43">
        <v>6956.2340000000004</v>
      </c>
      <c r="H76" s="43"/>
      <c r="I76" s="43">
        <v>6956.2340000000004</v>
      </c>
      <c r="J76" s="43" t="s">
        <v>173</v>
      </c>
      <c r="K76" s="43">
        <v>7</v>
      </c>
      <c r="L76" s="43"/>
      <c r="M76" s="43">
        <v>11.809200000000001</v>
      </c>
      <c r="N76" s="43">
        <v>0.99850000000000005</v>
      </c>
      <c r="O76" s="43">
        <f t="shared" si="4"/>
        <v>11.826940410615924</v>
      </c>
      <c r="P76" s="43">
        <v>1</v>
      </c>
      <c r="Q76" s="43">
        <f t="shared" si="5"/>
        <v>7</v>
      </c>
      <c r="R76" s="43">
        <f t="shared" si="6"/>
        <v>7</v>
      </c>
      <c r="S76" s="43">
        <f t="shared" si="7"/>
        <v>8.278858287431147E-2</v>
      </c>
      <c r="T76" s="43"/>
    </row>
    <row r="77" spans="1:20" s="18" customFormat="1">
      <c r="A77" s="43">
        <v>70</v>
      </c>
      <c r="B77" s="43">
        <v>70</v>
      </c>
      <c r="C77" s="43" t="s">
        <v>365</v>
      </c>
      <c r="D77" s="43" t="s">
        <v>135</v>
      </c>
      <c r="E77" s="43"/>
      <c r="F77" s="43">
        <v>1.07</v>
      </c>
      <c r="G77" s="43">
        <v>2471.942</v>
      </c>
      <c r="H77" s="43"/>
      <c r="I77" s="43">
        <v>2471.942</v>
      </c>
      <c r="J77" s="43" t="s">
        <v>173</v>
      </c>
      <c r="K77" s="43">
        <v>2.2999999999999998</v>
      </c>
      <c r="L77" s="43"/>
      <c r="M77" s="43">
        <v>35.517800000000001</v>
      </c>
      <c r="N77" s="43">
        <v>0.99850000000000005</v>
      </c>
      <c r="O77" s="43">
        <f t="shared" si="4"/>
        <v>35.571156735102655</v>
      </c>
      <c r="P77" s="43">
        <v>1</v>
      </c>
      <c r="Q77" s="43">
        <f t="shared" si="5"/>
        <v>2.2999999999999998</v>
      </c>
      <c r="R77" s="43">
        <f t="shared" si="6"/>
        <v>2.2999999999999998</v>
      </c>
      <c r="S77" s="43">
        <f t="shared" si="7"/>
        <v>8.1813660490736101E-2</v>
      </c>
      <c r="T77" s="43"/>
    </row>
    <row r="78" spans="1:20" s="18" customFormat="1">
      <c r="A78" s="43">
        <v>71</v>
      </c>
      <c r="B78" s="43">
        <v>71</v>
      </c>
      <c r="C78" s="43" t="s">
        <v>366</v>
      </c>
      <c r="D78" s="43" t="s">
        <v>135</v>
      </c>
      <c r="E78" s="43"/>
      <c r="F78" s="43">
        <v>1.06</v>
      </c>
      <c r="G78" s="43">
        <v>12308.326999999999</v>
      </c>
      <c r="H78" s="43"/>
      <c r="I78" s="43">
        <v>12308.326999999999</v>
      </c>
      <c r="J78" s="43" t="s">
        <v>118</v>
      </c>
      <c r="K78" s="43">
        <v>12.5</v>
      </c>
      <c r="L78" s="43"/>
      <c r="M78" s="43">
        <v>19.4298</v>
      </c>
      <c r="N78" s="43">
        <v>0.99850000000000005</v>
      </c>
      <c r="O78" s="43">
        <f t="shared" si="4"/>
        <v>19.458988482724084</v>
      </c>
      <c r="P78" s="43">
        <v>1</v>
      </c>
      <c r="Q78" s="43">
        <f t="shared" si="5"/>
        <v>12.5</v>
      </c>
      <c r="R78" s="43">
        <f t="shared" si="6"/>
        <v>12.5</v>
      </c>
      <c r="S78" s="43">
        <f t="shared" si="7"/>
        <v>0.24323735603405106</v>
      </c>
      <c r="T78" s="43"/>
    </row>
    <row r="79" spans="1:20" s="18" customFormat="1">
      <c r="A79" s="43">
        <v>72</v>
      </c>
      <c r="B79" s="43">
        <v>72</v>
      </c>
      <c r="C79" s="43" t="s">
        <v>367</v>
      </c>
      <c r="D79" s="43" t="s">
        <v>135</v>
      </c>
      <c r="E79" s="43"/>
      <c r="F79" s="43">
        <v>1.07</v>
      </c>
      <c r="G79" s="43">
        <v>57091.586000000003</v>
      </c>
      <c r="H79" s="43"/>
      <c r="I79" s="43">
        <v>57091.586000000003</v>
      </c>
      <c r="J79" s="43" t="s">
        <v>118</v>
      </c>
      <c r="K79" s="43">
        <v>58.6</v>
      </c>
      <c r="L79" s="43"/>
      <c r="M79" s="43">
        <v>20.1435</v>
      </c>
      <c r="N79" s="43">
        <v>0.99850000000000005</v>
      </c>
      <c r="O79" s="43">
        <f t="shared" si="4"/>
        <v>20.17376064096144</v>
      </c>
      <c r="P79" s="43">
        <v>1</v>
      </c>
      <c r="Q79" s="43">
        <f t="shared" si="5"/>
        <v>58.6</v>
      </c>
      <c r="R79" s="43">
        <f t="shared" si="6"/>
        <v>58.6</v>
      </c>
      <c r="S79" s="43">
        <f t="shared" si="7"/>
        <v>1.1821823735603405</v>
      </c>
      <c r="T79" s="43"/>
    </row>
    <row r="80" spans="1:20" s="18" customFormat="1">
      <c r="A80" s="43">
        <v>73</v>
      </c>
      <c r="B80" s="43">
        <v>73</v>
      </c>
      <c r="C80" s="43" t="s">
        <v>368</v>
      </c>
      <c r="D80" s="43" t="s">
        <v>135</v>
      </c>
      <c r="E80" s="43"/>
      <c r="F80" s="43">
        <v>1.06</v>
      </c>
      <c r="G80" s="43">
        <v>1061.558</v>
      </c>
      <c r="H80" s="43"/>
      <c r="I80" s="43">
        <v>1061.558</v>
      </c>
      <c r="J80" s="43" t="s">
        <v>173</v>
      </c>
      <c r="K80" s="43">
        <v>0.9</v>
      </c>
      <c r="L80" s="43"/>
      <c r="M80" s="43">
        <v>14.2607</v>
      </c>
      <c r="N80" s="43">
        <v>0.99850000000000005</v>
      </c>
      <c r="O80" s="43">
        <f t="shared" si="4"/>
        <v>14.282123184777165</v>
      </c>
      <c r="P80" s="43">
        <v>1</v>
      </c>
      <c r="Q80" s="43">
        <f t="shared" si="5"/>
        <v>0.9</v>
      </c>
      <c r="R80" s="43">
        <f t="shared" si="6"/>
        <v>0.9</v>
      </c>
      <c r="S80" s="43">
        <f t="shared" si="7"/>
        <v>1.2853910866299448E-2</v>
      </c>
      <c r="T80" s="43"/>
    </row>
    <row r="81" spans="1:20" s="18" customFormat="1">
      <c r="A81" s="43">
        <v>74</v>
      </c>
      <c r="B81" s="43">
        <v>74</v>
      </c>
      <c r="C81" s="43" t="s">
        <v>369</v>
      </c>
      <c r="D81" s="43" t="s">
        <v>135</v>
      </c>
      <c r="E81" s="43"/>
      <c r="F81" s="43">
        <v>1.06</v>
      </c>
      <c r="G81" s="43">
        <v>2768.951</v>
      </c>
      <c r="H81" s="43"/>
      <c r="I81" s="43">
        <v>2768.951</v>
      </c>
      <c r="J81" s="43" t="s">
        <v>262</v>
      </c>
      <c r="K81" s="43">
        <v>2.7</v>
      </c>
      <c r="L81" s="43"/>
      <c r="M81" s="43">
        <v>14.2879</v>
      </c>
      <c r="N81" s="43">
        <v>0.99850000000000005</v>
      </c>
      <c r="O81" s="43">
        <f t="shared" si="4"/>
        <v>14.309364046069103</v>
      </c>
      <c r="P81" s="43">
        <v>1</v>
      </c>
      <c r="Q81" s="43">
        <f t="shared" si="5"/>
        <v>2.7</v>
      </c>
      <c r="R81" s="43">
        <f t="shared" si="6"/>
        <v>2.7</v>
      </c>
      <c r="S81" s="43">
        <f t="shared" si="7"/>
        <v>3.8635282924386581E-2</v>
      </c>
      <c r="T81" s="43"/>
    </row>
    <row r="82" spans="1:20" s="18" customFormat="1">
      <c r="A82" s="43">
        <v>75</v>
      </c>
      <c r="B82" s="43">
        <v>75</v>
      </c>
      <c r="C82" s="43" t="s">
        <v>370</v>
      </c>
      <c r="D82" s="43" t="s">
        <v>135</v>
      </c>
      <c r="E82" s="43"/>
      <c r="F82" s="43">
        <v>1.06</v>
      </c>
      <c r="G82" s="43">
        <v>6136.9750000000004</v>
      </c>
      <c r="H82" s="43"/>
      <c r="I82" s="43">
        <v>6136.9750000000004</v>
      </c>
      <c r="J82" s="43" t="s">
        <v>118</v>
      </c>
      <c r="K82" s="43">
        <v>6.1</v>
      </c>
      <c r="L82" s="43"/>
      <c r="M82" s="43">
        <v>14.561199999999999</v>
      </c>
      <c r="N82" s="43">
        <v>0.99850000000000005</v>
      </c>
      <c r="O82" s="43">
        <f t="shared" si="4"/>
        <v>14.583074611917876</v>
      </c>
      <c r="P82" s="43">
        <v>1</v>
      </c>
      <c r="Q82" s="43">
        <f t="shared" si="5"/>
        <v>6.1</v>
      </c>
      <c r="R82" s="43">
        <f t="shared" si="6"/>
        <v>6.1</v>
      </c>
      <c r="S82" s="43">
        <f t="shared" si="7"/>
        <v>8.8956755132699045E-2</v>
      </c>
      <c r="T82" s="43"/>
    </row>
    <row r="83" spans="1:20">
      <c r="A83" s="3">
        <v>76</v>
      </c>
      <c r="B83" s="3">
        <v>76</v>
      </c>
      <c r="C83" s="3" t="s">
        <v>371</v>
      </c>
      <c r="D83" s="3" t="s">
        <v>135</v>
      </c>
      <c r="E83" s="3"/>
      <c r="F83" s="3">
        <v>1.06</v>
      </c>
      <c r="G83" s="3">
        <v>634525.06299999997</v>
      </c>
      <c r="H83" s="3"/>
      <c r="I83" s="3">
        <v>634525.06299999997</v>
      </c>
      <c r="J83" s="3" t="s">
        <v>118</v>
      </c>
      <c r="K83" s="3">
        <v>653.4</v>
      </c>
      <c r="L83" s="3"/>
      <c r="M83" s="3"/>
      <c r="N83" s="3"/>
      <c r="O83" s="3"/>
      <c r="P83" s="3"/>
      <c r="Q83" s="3"/>
      <c r="R83" s="3"/>
      <c r="S83" s="3"/>
      <c r="T83" s="3"/>
    </row>
    <row r="84" spans="1:20">
      <c r="A84" s="3">
        <v>77</v>
      </c>
      <c r="B84" s="3">
        <v>77</v>
      </c>
      <c r="C84" s="3" t="s">
        <v>372</v>
      </c>
      <c r="D84" s="3" t="s">
        <v>135</v>
      </c>
      <c r="E84" s="3"/>
      <c r="F84" s="3">
        <v>1.06</v>
      </c>
      <c r="G84" s="3">
        <v>650466</v>
      </c>
      <c r="H84" s="3"/>
      <c r="I84" s="3">
        <v>650466</v>
      </c>
      <c r="J84" s="3" t="s">
        <v>118</v>
      </c>
      <c r="K84" s="3">
        <v>669.8</v>
      </c>
      <c r="L84" s="3"/>
      <c r="M84" s="3"/>
      <c r="N84" s="3"/>
      <c r="O84" s="3"/>
      <c r="P84" s="3"/>
      <c r="Q84" s="3"/>
      <c r="R84" s="3"/>
      <c r="S84" s="3"/>
      <c r="T84" s="3"/>
    </row>
    <row r="85" spans="1:20">
      <c r="A85" s="3">
        <v>78</v>
      </c>
      <c r="B85" s="3">
        <v>78</v>
      </c>
      <c r="C85" s="3" t="s">
        <v>373</v>
      </c>
      <c r="D85" s="3" t="s">
        <v>135</v>
      </c>
      <c r="E85" s="3"/>
      <c r="F85" s="3">
        <v>1.06</v>
      </c>
      <c r="G85" s="3">
        <v>414328.68800000002</v>
      </c>
      <c r="H85" s="3"/>
      <c r="I85" s="3">
        <v>414328.68800000002</v>
      </c>
      <c r="J85" s="3" t="s">
        <v>118</v>
      </c>
      <c r="K85" s="3">
        <v>426.6</v>
      </c>
      <c r="L85" s="3"/>
      <c r="M85" s="3"/>
      <c r="N85" s="3"/>
      <c r="O85" s="3"/>
      <c r="P85" s="3"/>
      <c r="Q85" s="3"/>
      <c r="R85" s="3"/>
      <c r="S85" s="3"/>
      <c r="T85" s="3"/>
    </row>
    <row r="86" spans="1:20" s="18" customFormat="1">
      <c r="A86" s="43">
        <v>79</v>
      </c>
      <c r="B86" s="43">
        <v>79</v>
      </c>
      <c r="C86" s="43" t="s">
        <v>374</v>
      </c>
      <c r="D86" s="43" t="s">
        <v>114</v>
      </c>
      <c r="E86" s="43"/>
      <c r="F86" s="43">
        <v>1.07</v>
      </c>
      <c r="G86" s="43">
        <v>223.982</v>
      </c>
      <c r="H86" s="43"/>
      <c r="I86" s="43">
        <v>223.982</v>
      </c>
      <c r="J86" s="43" t="s">
        <v>173</v>
      </c>
      <c r="K86" s="43">
        <v>0</v>
      </c>
      <c r="L86" s="43"/>
      <c r="M86" s="43"/>
      <c r="N86" s="43"/>
      <c r="O86" s="43"/>
      <c r="P86" s="43">
        <v>1</v>
      </c>
      <c r="Q86" s="43">
        <f>K86</f>
        <v>0</v>
      </c>
      <c r="R86" s="43">
        <f>P86*Q86</f>
        <v>0</v>
      </c>
      <c r="S86" s="43"/>
      <c r="T86" s="43"/>
    </row>
    <row r="87" spans="1:20" s="18" customFormat="1">
      <c r="A87" s="43">
        <v>80</v>
      </c>
      <c r="B87" s="43">
        <v>80</v>
      </c>
      <c r="C87" s="43" t="s">
        <v>375</v>
      </c>
      <c r="D87" s="43" t="s">
        <v>132</v>
      </c>
      <c r="E87" s="43">
        <v>10</v>
      </c>
      <c r="F87" s="43">
        <v>1.06</v>
      </c>
      <c r="G87" s="43">
        <v>9715.0390000000007</v>
      </c>
      <c r="H87" s="43"/>
      <c r="I87" s="43">
        <v>9715.0390000000007</v>
      </c>
      <c r="J87" s="43" t="s">
        <v>118</v>
      </c>
      <c r="K87" s="43">
        <v>9.8000000000000007</v>
      </c>
      <c r="L87" s="43">
        <v>-1.9</v>
      </c>
      <c r="M87" s="43"/>
      <c r="N87" s="43"/>
      <c r="O87" s="43"/>
      <c r="P87" s="43">
        <v>1</v>
      </c>
      <c r="Q87" s="43">
        <f>K87</f>
        <v>9.8000000000000007</v>
      </c>
      <c r="R87" s="43">
        <f>P87*Q87</f>
        <v>9.8000000000000007</v>
      </c>
      <c r="S87" s="43"/>
      <c r="T87" s="43"/>
    </row>
    <row r="88" spans="1:20">
      <c r="A88" s="3">
        <v>81</v>
      </c>
      <c r="B88" s="3">
        <v>81</v>
      </c>
      <c r="C88" s="3" t="s">
        <v>376</v>
      </c>
      <c r="D88" s="3" t="s">
        <v>132</v>
      </c>
      <c r="E88" s="3">
        <v>500</v>
      </c>
      <c r="F88" s="3">
        <v>1.06</v>
      </c>
      <c r="G88" s="3">
        <v>355364.75</v>
      </c>
      <c r="H88" s="3"/>
      <c r="I88" s="3">
        <v>355364.75</v>
      </c>
      <c r="J88" s="3" t="s">
        <v>118</v>
      </c>
      <c r="K88" s="3">
        <v>365.8</v>
      </c>
      <c r="L88" s="3">
        <v>-26.8</v>
      </c>
      <c r="M88" s="3"/>
      <c r="N88" s="3"/>
      <c r="O88" s="3"/>
      <c r="P88" s="3"/>
      <c r="Q88" s="3"/>
      <c r="R88" s="3"/>
      <c r="S88" s="3"/>
      <c r="T88" s="3"/>
    </row>
    <row r="89" spans="1:20" s="18" customFormat="1">
      <c r="A89" s="43">
        <v>82</v>
      </c>
      <c r="B89" s="43">
        <v>82</v>
      </c>
      <c r="C89" s="43" t="s">
        <v>377</v>
      </c>
      <c r="D89" s="43" t="s">
        <v>114</v>
      </c>
      <c r="E89" s="43"/>
      <c r="F89" s="43"/>
      <c r="G89" s="43"/>
      <c r="H89" s="43"/>
      <c r="I89" s="43"/>
      <c r="J89" s="43" t="s">
        <v>154</v>
      </c>
      <c r="K89" s="43"/>
      <c r="L89" s="43"/>
      <c r="M89" s="43"/>
      <c r="N89" s="43"/>
      <c r="O89" s="43"/>
      <c r="P89" s="43">
        <v>1</v>
      </c>
      <c r="Q89" s="43">
        <f>K89</f>
        <v>0</v>
      </c>
      <c r="R89" s="43">
        <f>P89*Q89</f>
        <v>0</v>
      </c>
      <c r="S89" s="43"/>
      <c r="T89" s="43"/>
    </row>
    <row r="90" spans="1:20" s="18" customFormat="1">
      <c r="A90" s="43">
        <v>83</v>
      </c>
      <c r="B90" s="43">
        <v>83</v>
      </c>
      <c r="C90" s="43" t="s">
        <v>378</v>
      </c>
      <c r="D90" s="43" t="s">
        <v>135</v>
      </c>
      <c r="E90" s="43"/>
      <c r="F90" s="43"/>
      <c r="G90" s="43"/>
      <c r="H90" s="43"/>
      <c r="I90" s="43"/>
      <c r="J90" s="43" t="s">
        <v>154</v>
      </c>
      <c r="K90" s="43"/>
      <c r="L90" s="43"/>
      <c r="M90" s="43">
        <v>43.537399999999998</v>
      </c>
      <c r="N90" s="43">
        <v>0.99850000000000005</v>
      </c>
      <c r="O90" s="43">
        <f>M90/N90</f>
        <v>43.602804206309457</v>
      </c>
      <c r="P90" s="43">
        <v>1</v>
      </c>
      <c r="Q90" s="43">
        <f>K90</f>
        <v>0</v>
      </c>
      <c r="R90" s="43">
        <f>P90*Q90</f>
        <v>0</v>
      </c>
      <c r="S90" s="43">
        <f>Q90*O90/1000</f>
        <v>0</v>
      </c>
      <c r="T90" s="43"/>
    </row>
    <row r="91" spans="1:20" s="18" customFormat="1">
      <c r="A91" s="43">
        <v>84</v>
      </c>
      <c r="B91" s="43">
        <v>84</v>
      </c>
      <c r="C91" s="43" t="s">
        <v>379</v>
      </c>
      <c r="D91" s="43" t="s">
        <v>135</v>
      </c>
      <c r="E91" s="43"/>
      <c r="F91" s="43"/>
      <c r="G91" s="43"/>
      <c r="H91" s="43"/>
      <c r="I91" s="43"/>
      <c r="J91" s="43"/>
      <c r="K91" s="43"/>
      <c r="L91" s="43"/>
      <c r="M91" s="43">
        <v>14.3764</v>
      </c>
      <c r="N91" s="43">
        <v>0.99850000000000005</v>
      </c>
      <c r="O91" s="43">
        <f>M91/N91</f>
        <v>14.397996995493239</v>
      </c>
      <c r="P91" s="43">
        <v>1</v>
      </c>
      <c r="Q91" s="43">
        <f>K91</f>
        <v>0</v>
      </c>
      <c r="R91" s="43">
        <f>P91*Q91</f>
        <v>0</v>
      </c>
      <c r="S91" s="43">
        <f>Q91*O91/1000</f>
        <v>0</v>
      </c>
      <c r="T91" s="43"/>
    </row>
    <row r="92" spans="1:20" s="18" customFormat="1">
      <c r="A92" s="43">
        <v>85</v>
      </c>
      <c r="B92" s="43">
        <v>85</v>
      </c>
      <c r="C92" s="43" t="s">
        <v>380</v>
      </c>
      <c r="D92" s="43" t="s">
        <v>135</v>
      </c>
      <c r="E92" s="43"/>
      <c r="F92" s="43"/>
      <c r="G92" s="43"/>
      <c r="H92" s="43"/>
      <c r="I92" s="43"/>
      <c r="J92" s="43"/>
      <c r="K92" s="43"/>
      <c r="L92" s="43"/>
      <c r="M92" s="43">
        <v>14.728999999999999</v>
      </c>
      <c r="N92" s="43">
        <v>0.99850000000000005</v>
      </c>
      <c r="O92" s="43">
        <f>M92/N92</f>
        <v>14.751126690035051</v>
      </c>
      <c r="P92" s="43">
        <v>1</v>
      </c>
      <c r="Q92" s="43">
        <f>K92</f>
        <v>0</v>
      </c>
      <c r="R92" s="43">
        <f>P92*Q92</f>
        <v>0</v>
      </c>
      <c r="S92" s="43">
        <f>Q92*O92/1000</f>
        <v>0</v>
      </c>
      <c r="T92" s="43"/>
    </row>
    <row r="93" spans="1:20" s="18" customFormat="1">
      <c r="A93" s="43">
        <v>86</v>
      </c>
      <c r="B93" s="43">
        <v>86</v>
      </c>
      <c r="C93" s="43" t="s">
        <v>381</v>
      </c>
      <c r="D93" s="43" t="s">
        <v>135</v>
      </c>
      <c r="E93" s="43"/>
      <c r="F93" s="43"/>
      <c r="G93" s="43"/>
      <c r="H93" s="43"/>
      <c r="I93" s="43"/>
      <c r="J93" s="43" t="s">
        <v>154</v>
      </c>
      <c r="K93" s="43"/>
      <c r="L93" s="43"/>
      <c r="M93" s="43">
        <v>14.6572</v>
      </c>
      <c r="N93" s="43">
        <v>0.99850000000000005</v>
      </c>
      <c r="O93" s="43">
        <f>M93/N93</f>
        <v>14.679218828242362</v>
      </c>
      <c r="P93" s="43">
        <v>1</v>
      </c>
      <c r="Q93" s="43">
        <f>K93</f>
        <v>0</v>
      </c>
      <c r="R93" s="43">
        <f>P93*Q93</f>
        <v>0</v>
      </c>
      <c r="S93" s="43">
        <f>Q93*O93/1000</f>
        <v>0</v>
      </c>
      <c r="T93" s="43"/>
    </row>
    <row r="94" spans="1:20">
      <c r="A94" s="3">
        <v>87</v>
      </c>
      <c r="B94" s="3">
        <v>87</v>
      </c>
      <c r="C94" s="3" t="s">
        <v>382</v>
      </c>
      <c r="D94" s="3" t="s">
        <v>135</v>
      </c>
      <c r="E94" s="3"/>
      <c r="F94" s="3">
        <v>1.06</v>
      </c>
      <c r="G94" s="3">
        <v>204868.641</v>
      </c>
      <c r="H94" s="3"/>
      <c r="I94" s="3">
        <v>204868.641</v>
      </c>
      <c r="J94" s="3" t="s">
        <v>118</v>
      </c>
      <c r="K94" s="3">
        <v>210.8</v>
      </c>
      <c r="L94" s="3"/>
      <c r="M94" s="3"/>
      <c r="N94" s="3"/>
      <c r="O94" s="3"/>
      <c r="P94" s="3"/>
      <c r="Q94" s="3"/>
      <c r="R94" s="3"/>
      <c r="S94" s="3"/>
      <c r="T94" s="3"/>
    </row>
    <row r="95" spans="1:20" s="18" customFormat="1">
      <c r="A95" s="43">
        <v>88</v>
      </c>
      <c r="B95" s="43">
        <v>88</v>
      </c>
      <c r="C95" s="43" t="s">
        <v>383</v>
      </c>
      <c r="D95" s="43" t="s">
        <v>135</v>
      </c>
      <c r="E95" s="43"/>
      <c r="F95" s="43">
        <v>1.06</v>
      </c>
      <c r="G95" s="43">
        <v>69207.202999999994</v>
      </c>
      <c r="H95" s="43"/>
      <c r="I95" s="43">
        <v>69207.202999999994</v>
      </c>
      <c r="J95" s="43" t="s">
        <v>118</v>
      </c>
      <c r="K95" s="43">
        <v>71.099999999999994</v>
      </c>
      <c r="L95" s="43"/>
      <c r="M95" s="43">
        <v>20.666499999999999</v>
      </c>
      <c r="N95" s="43">
        <v>0.99850000000000005</v>
      </c>
      <c r="O95" s="43">
        <f t="shared" ref="O95:O115" si="8">M95/N95</f>
        <v>20.697546319479216</v>
      </c>
      <c r="P95" s="43">
        <v>1</v>
      </c>
      <c r="Q95" s="43">
        <f t="shared" ref="Q95:Q115" si="9">K95</f>
        <v>71.099999999999994</v>
      </c>
      <c r="R95" s="43">
        <f t="shared" ref="R95:R115" si="10">P95*Q95</f>
        <v>71.099999999999994</v>
      </c>
      <c r="S95" s="43">
        <f t="shared" ref="S95:S115" si="11">Q95*O95/1000</f>
        <v>1.4715955433149721</v>
      </c>
      <c r="T95" s="43"/>
    </row>
    <row r="96" spans="1:20" s="18" customFormat="1">
      <c r="A96" s="43">
        <v>89</v>
      </c>
      <c r="B96" s="43">
        <v>89</v>
      </c>
      <c r="C96" s="43" t="s">
        <v>384</v>
      </c>
      <c r="D96" s="43" t="s">
        <v>135</v>
      </c>
      <c r="E96" s="43"/>
      <c r="F96" s="43">
        <v>1.06</v>
      </c>
      <c r="G96" s="43">
        <v>111798.367</v>
      </c>
      <c r="H96" s="43"/>
      <c r="I96" s="43">
        <v>111798.367</v>
      </c>
      <c r="J96" s="43" t="s">
        <v>118</v>
      </c>
      <c r="K96" s="43">
        <v>115</v>
      </c>
      <c r="L96" s="43"/>
      <c r="M96" s="43">
        <v>17.327500000000001</v>
      </c>
      <c r="N96" s="43">
        <v>0.99850000000000005</v>
      </c>
      <c r="O96" s="43">
        <f t="shared" si="8"/>
        <v>17.353530295443164</v>
      </c>
      <c r="P96" s="43">
        <v>1</v>
      </c>
      <c r="Q96" s="43">
        <f t="shared" si="9"/>
        <v>115</v>
      </c>
      <c r="R96" s="43">
        <f t="shared" si="10"/>
        <v>115</v>
      </c>
      <c r="S96" s="43">
        <f t="shared" si="11"/>
        <v>1.9956559839759638</v>
      </c>
      <c r="T96" s="43"/>
    </row>
    <row r="97" spans="1:20" s="18" customFormat="1">
      <c r="A97" s="43">
        <v>90</v>
      </c>
      <c r="B97" s="43">
        <v>90</v>
      </c>
      <c r="C97" s="43" t="s">
        <v>385</v>
      </c>
      <c r="D97" s="43" t="s">
        <v>135</v>
      </c>
      <c r="E97" s="43"/>
      <c r="F97" s="43">
        <v>1.06</v>
      </c>
      <c r="G97" s="43">
        <v>45887.491999999998</v>
      </c>
      <c r="H97" s="43"/>
      <c r="I97" s="43">
        <v>45887.491999999998</v>
      </c>
      <c r="J97" s="43" t="s">
        <v>118</v>
      </c>
      <c r="K97" s="43">
        <v>47.1</v>
      </c>
      <c r="L97" s="43"/>
      <c r="M97" s="43">
        <v>22.28</v>
      </c>
      <c r="N97" s="43">
        <v>0.99850000000000005</v>
      </c>
      <c r="O97" s="43">
        <f t="shared" si="8"/>
        <v>22.313470205307961</v>
      </c>
      <c r="P97" s="43">
        <v>1</v>
      </c>
      <c r="Q97" s="43">
        <f t="shared" si="9"/>
        <v>47.1</v>
      </c>
      <c r="R97" s="43">
        <f t="shared" si="10"/>
        <v>47.1</v>
      </c>
      <c r="S97" s="43">
        <f t="shared" si="11"/>
        <v>1.050964446670005</v>
      </c>
      <c r="T97" s="43"/>
    </row>
    <row r="98" spans="1:20" s="18" customFormat="1">
      <c r="A98" s="43">
        <v>91</v>
      </c>
      <c r="B98" s="43">
        <v>91</v>
      </c>
      <c r="C98" s="43" t="s">
        <v>386</v>
      </c>
      <c r="D98" s="43" t="s">
        <v>135</v>
      </c>
      <c r="E98" s="43"/>
      <c r="F98" s="43">
        <v>1.06</v>
      </c>
      <c r="G98" s="43">
        <v>35967.43</v>
      </c>
      <c r="H98" s="43"/>
      <c r="I98" s="43">
        <v>35967.43</v>
      </c>
      <c r="J98" s="43" t="s">
        <v>118</v>
      </c>
      <c r="K98" s="43">
        <v>36.799999999999997</v>
      </c>
      <c r="L98" s="43"/>
      <c r="M98" s="43">
        <v>22.511800000000001</v>
      </c>
      <c r="N98" s="43">
        <v>0.99850000000000005</v>
      </c>
      <c r="O98" s="43">
        <f t="shared" si="8"/>
        <v>22.545618427641461</v>
      </c>
      <c r="P98" s="43">
        <v>1</v>
      </c>
      <c r="Q98" s="43">
        <f t="shared" si="9"/>
        <v>36.799999999999997</v>
      </c>
      <c r="R98" s="43">
        <f t="shared" si="10"/>
        <v>36.799999999999997</v>
      </c>
      <c r="S98" s="43">
        <f t="shared" si="11"/>
        <v>0.82967875813720571</v>
      </c>
      <c r="T98" s="43"/>
    </row>
    <row r="99" spans="1:20" s="18" customFormat="1">
      <c r="A99" s="43">
        <v>92</v>
      </c>
      <c r="B99" s="43">
        <v>92</v>
      </c>
      <c r="C99" s="43" t="s">
        <v>387</v>
      </c>
      <c r="D99" s="43" t="s">
        <v>135</v>
      </c>
      <c r="E99" s="43"/>
      <c r="F99" s="43">
        <v>1.06</v>
      </c>
      <c r="G99" s="43">
        <v>49243.855000000003</v>
      </c>
      <c r="H99" s="43"/>
      <c r="I99" s="43">
        <v>49243.855000000003</v>
      </c>
      <c r="J99" s="43" t="s">
        <v>118</v>
      </c>
      <c r="K99" s="43">
        <v>50.5</v>
      </c>
      <c r="L99" s="43"/>
      <c r="M99" s="43">
        <v>22.174600000000002</v>
      </c>
      <c r="N99" s="43">
        <v>0.99850000000000005</v>
      </c>
      <c r="O99" s="43">
        <f t="shared" si="8"/>
        <v>22.207911867801702</v>
      </c>
      <c r="P99" s="43">
        <v>1</v>
      </c>
      <c r="Q99" s="43">
        <f t="shared" si="9"/>
        <v>50.5</v>
      </c>
      <c r="R99" s="43">
        <f t="shared" si="10"/>
        <v>50.5</v>
      </c>
      <c r="S99" s="43">
        <f t="shared" si="11"/>
        <v>1.1214995493239861</v>
      </c>
      <c r="T99" s="43"/>
    </row>
    <row r="100" spans="1:20" s="18" customFormat="1">
      <c r="A100" s="43">
        <v>93</v>
      </c>
      <c r="B100" s="43">
        <v>93</v>
      </c>
      <c r="C100" s="43" t="s">
        <v>388</v>
      </c>
      <c r="D100" s="43" t="s">
        <v>135</v>
      </c>
      <c r="E100" s="43"/>
      <c r="F100" s="43">
        <v>1.06</v>
      </c>
      <c r="G100" s="43">
        <v>4937.8119999999999</v>
      </c>
      <c r="H100" s="43"/>
      <c r="I100" s="43">
        <v>4937.8119999999999</v>
      </c>
      <c r="J100" s="43" t="s">
        <v>118</v>
      </c>
      <c r="K100" s="43">
        <v>4.9000000000000004</v>
      </c>
      <c r="L100" s="43"/>
      <c r="M100" s="43">
        <v>9.4701000000000004</v>
      </c>
      <c r="N100" s="43">
        <v>0.99850000000000005</v>
      </c>
      <c r="O100" s="43">
        <f t="shared" si="8"/>
        <v>9.4843264897346025</v>
      </c>
      <c r="P100" s="43">
        <v>1</v>
      </c>
      <c r="Q100" s="43">
        <f t="shared" si="9"/>
        <v>4.9000000000000004</v>
      </c>
      <c r="R100" s="43">
        <f t="shared" si="10"/>
        <v>4.9000000000000004</v>
      </c>
      <c r="S100" s="43">
        <f t="shared" si="11"/>
        <v>4.6473199799699556E-2</v>
      </c>
      <c r="T100" s="43"/>
    </row>
    <row r="101" spans="1:20" s="18" customFormat="1">
      <c r="A101" s="43">
        <v>94</v>
      </c>
      <c r="B101" s="43">
        <v>94</v>
      </c>
      <c r="C101" s="43" t="s">
        <v>389</v>
      </c>
      <c r="D101" s="43" t="s">
        <v>135</v>
      </c>
      <c r="E101" s="43"/>
      <c r="F101" s="43">
        <v>1.06</v>
      </c>
      <c r="G101" s="43">
        <v>2489.0680000000002</v>
      </c>
      <c r="H101" s="43"/>
      <c r="I101" s="43">
        <v>2489.0680000000002</v>
      </c>
      <c r="J101" s="43" t="s">
        <v>118</v>
      </c>
      <c r="K101" s="43">
        <v>2.4</v>
      </c>
      <c r="L101" s="43"/>
      <c r="M101" s="43">
        <v>10.1927</v>
      </c>
      <c r="N101" s="43">
        <v>0.99850000000000005</v>
      </c>
      <c r="O101" s="43">
        <f t="shared" si="8"/>
        <v>10.20801201802704</v>
      </c>
      <c r="P101" s="43">
        <v>1</v>
      </c>
      <c r="Q101" s="43">
        <f t="shared" si="9"/>
        <v>2.4</v>
      </c>
      <c r="R101" s="43">
        <f t="shared" si="10"/>
        <v>2.4</v>
      </c>
      <c r="S101" s="43">
        <f t="shared" si="11"/>
        <v>2.4499228843264893E-2</v>
      </c>
      <c r="T101" s="43"/>
    </row>
    <row r="102" spans="1:20" s="18" customFormat="1">
      <c r="A102" s="43">
        <v>95</v>
      </c>
      <c r="B102" s="43">
        <v>95</v>
      </c>
      <c r="C102" s="43" t="s">
        <v>390</v>
      </c>
      <c r="D102" s="43" t="s">
        <v>135</v>
      </c>
      <c r="E102" s="43"/>
      <c r="F102" s="43">
        <v>1.06</v>
      </c>
      <c r="G102" s="43">
        <v>2355.8110000000001</v>
      </c>
      <c r="H102" s="43"/>
      <c r="I102" s="43">
        <v>2355.8110000000001</v>
      </c>
      <c r="J102" s="43" t="s">
        <v>118</v>
      </c>
      <c r="K102" s="43">
        <v>2.2000000000000002</v>
      </c>
      <c r="L102" s="43"/>
      <c r="M102" s="43">
        <v>10.4634</v>
      </c>
      <c r="N102" s="43">
        <v>0.99850000000000005</v>
      </c>
      <c r="O102" s="43">
        <f t="shared" si="8"/>
        <v>10.479118678017025</v>
      </c>
      <c r="P102" s="43">
        <v>1</v>
      </c>
      <c r="Q102" s="43">
        <f t="shared" si="9"/>
        <v>2.2000000000000002</v>
      </c>
      <c r="R102" s="43">
        <f t="shared" si="10"/>
        <v>2.2000000000000002</v>
      </c>
      <c r="S102" s="43">
        <f t="shared" si="11"/>
        <v>2.3054061091637459E-2</v>
      </c>
      <c r="T102" s="43"/>
    </row>
    <row r="103" spans="1:20" s="18" customFormat="1">
      <c r="A103" s="43">
        <v>96</v>
      </c>
      <c r="B103" s="43">
        <v>96</v>
      </c>
      <c r="C103" s="43" t="s">
        <v>391</v>
      </c>
      <c r="D103" s="43" t="s">
        <v>135</v>
      </c>
      <c r="E103" s="43"/>
      <c r="F103" s="43"/>
      <c r="G103" s="43"/>
      <c r="H103" s="43"/>
      <c r="I103" s="43"/>
      <c r="J103" s="43" t="s">
        <v>154</v>
      </c>
      <c r="K103" s="43"/>
      <c r="L103" s="43"/>
      <c r="M103" s="43">
        <v>20.930900000000001</v>
      </c>
      <c r="N103" s="43">
        <v>0.99850000000000005</v>
      </c>
      <c r="O103" s="43">
        <f t="shared" si="8"/>
        <v>20.962343515272909</v>
      </c>
      <c r="P103" s="43">
        <v>1</v>
      </c>
      <c r="Q103" s="43">
        <f t="shared" si="9"/>
        <v>0</v>
      </c>
      <c r="R103" s="43">
        <f t="shared" si="10"/>
        <v>0</v>
      </c>
      <c r="S103" s="43">
        <f t="shared" si="11"/>
        <v>0</v>
      </c>
      <c r="T103" s="43"/>
    </row>
    <row r="104" spans="1:20" s="18" customFormat="1">
      <c r="A104" s="43">
        <v>97</v>
      </c>
      <c r="B104" s="43">
        <v>97</v>
      </c>
      <c r="C104" s="43" t="s">
        <v>392</v>
      </c>
      <c r="D104" s="43" t="s">
        <v>135</v>
      </c>
      <c r="E104" s="43"/>
      <c r="F104" s="43"/>
      <c r="G104" s="43"/>
      <c r="H104" s="43"/>
      <c r="I104" s="43"/>
      <c r="J104" s="43"/>
      <c r="K104" s="43"/>
      <c r="L104" s="43"/>
      <c r="M104" s="43">
        <v>21.668299999999999</v>
      </c>
      <c r="N104" s="43">
        <v>0.99850000000000005</v>
      </c>
      <c r="O104" s="43">
        <f t="shared" si="8"/>
        <v>21.700851276915369</v>
      </c>
      <c r="P104" s="43">
        <v>1</v>
      </c>
      <c r="Q104" s="43">
        <f t="shared" si="9"/>
        <v>0</v>
      </c>
      <c r="R104" s="43">
        <f t="shared" si="10"/>
        <v>0</v>
      </c>
      <c r="S104" s="43">
        <f t="shared" si="11"/>
        <v>0</v>
      </c>
      <c r="T104" s="43"/>
    </row>
    <row r="105" spans="1:20" s="18" customFormat="1">
      <c r="A105" s="43">
        <v>98</v>
      </c>
      <c r="B105" s="43">
        <v>98</v>
      </c>
      <c r="C105" s="43" t="s">
        <v>393</v>
      </c>
      <c r="D105" s="43" t="s">
        <v>135</v>
      </c>
      <c r="E105" s="43"/>
      <c r="F105" s="43">
        <v>1.06</v>
      </c>
      <c r="G105" s="43">
        <v>7596.5820000000003</v>
      </c>
      <c r="H105" s="43"/>
      <c r="I105" s="43">
        <v>7596.5820000000003</v>
      </c>
      <c r="J105" s="43" t="s">
        <v>118</v>
      </c>
      <c r="K105" s="43">
        <v>7.6</v>
      </c>
      <c r="L105" s="43"/>
      <c r="M105" s="43">
        <v>12.202</v>
      </c>
      <c r="N105" s="43">
        <v>0.99850000000000005</v>
      </c>
      <c r="O105" s="43">
        <f t="shared" si="8"/>
        <v>12.220330495743614</v>
      </c>
      <c r="P105" s="43">
        <v>1</v>
      </c>
      <c r="Q105" s="43">
        <f t="shared" si="9"/>
        <v>7.6</v>
      </c>
      <c r="R105" s="43">
        <f t="shared" si="10"/>
        <v>7.6</v>
      </c>
      <c r="S105" s="43">
        <f t="shared" si="11"/>
        <v>9.2874511767651449E-2</v>
      </c>
      <c r="T105" s="43"/>
    </row>
    <row r="106" spans="1:20" s="18" customFormat="1">
      <c r="A106" s="43">
        <v>99</v>
      </c>
      <c r="B106" s="43">
        <v>99</v>
      </c>
      <c r="C106" s="43" t="s">
        <v>394</v>
      </c>
      <c r="D106" s="43" t="s">
        <v>135</v>
      </c>
      <c r="E106" s="43"/>
      <c r="F106" s="43"/>
      <c r="G106" s="43"/>
      <c r="H106" s="43"/>
      <c r="I106" s="43"/>
      <c r="J106" s="43" t="s">
        <v>154</v>
      </c>
      <c r="K106" s="43"/>
      <c r="L106" s="43"/>
      <c r="M106" s="43">
        <v>44.493499999999997</v>
      </c>
      <c r="N106" s="43">
        <v>0.99850000000000005</v>
      </c>
      <c r="O106" s="43">
        <f t="shared" si="8"/>
        <v>44.560340510766146</v>
      </c>
      <c r="P106" s="43">
        <v>1</v>
      </c>
      <c r="Q106" s="43">
        <f t="shared" si="9"/>
        <v>0</v>
      </c>
      <c r="R106" s="43">
        <f t="shared" si="10"/>
        <v>0</v>
      </c>
      <c r="S106" s="43">
        <f t="shared" si="11"/>
        <v>0</v>
      </c>
      <c r="T106" s="43"/>
    </row>
    <row r="107" spans="1:20" s="18" customFormat="1">
      <c r="A107" s="43">
        <v>100</v>
      </c>
      <c r="B107" s="43">
        <v>100</v>
      </c>
      <c r="C107" s="43" t="s">
        <v>395</v>
      </c>
      <c r="D107" s="43" t="s">
        <v>135</v>
      </c>
      <c r="E107" s="43"/>
      <c r="F107" s="43">
        <v>1.06</v>
      </c>
      <c r="G107" s="43">
        <v>827.428</v>
      </c>
      <c r="H107" s="43"/>
      <c r="I107" s="43">
        <v>827.428</v>
      </c>
      <c r="J107" s="43" t="s">
        <v>173</v>
      </c>
      <c r="K107" s="43">
        <v>0.7</v>
      </c>
      <c r="L107" s="43"/>
      <c r="M107" s="43">
        <v>9.6903000000000006</v>
      </c>
      <c r="N107" s="43">
        <v>0.99850000000000005</v>
      </c>
      <c r="O107" s="43">
        <f t="shared" si="8"/>
        <v>9.7048572859288935</v>
      </c>
      <c r="P107" s="43">
        <v>1</v>
      </c>
      <c r="Q107" s="43">
        <f t="shared" si="9"/>
        <v>0.7</v>
      </c>
      <c r="R107" s="43">
        <f t="shared" si="10"/>
        <v>0.7</v>
      </c>
      <c r="S107" s="43">
        <f t="shared" si="11"/>
        <v>6.7934001001502247E-3</v>
      </c>
      <c r="T107" s="43"/>
    </row>
    <row r="108" spans="1:20" s="18" customFormat="1">
      <c r="A108" s="43">
        <v>101</v>
      </c>
      <c r="B108" s="43">
        <v>101</v>
      </c>
      <c r="C108" s="43" t="s">
        <v>396</v>
      </c>
      <c r="D108" s="43" t="s">
        <v>135</v>
      </c>
      <c r="E108" s="43"/>
      <c r="F108" s="43">
        <v>1.06</v>
      </c>
      <c r="G108" s="43">
        <v>3846.509</v>
      </c>
      <c r="H108" s="43"/>
      <c r="I108" s="43">
        <v>3846.509</v>
      </c>
      <c r="J108" s="43" t="s">
        <v>118</v>
      </c>
      <c r="K108" s="43">
        <v>3.8</v>
      </c>
      <c r="L108" s="43"/>
      <c r="M108" s="43">
        <v>10.8712</v>
      </c>
      <c r="N108" s="43">
        <v>0.99850000000000005</v>
      </c>
      <c r="O108" s="43">
        <f t="shared" si="8"/>
        <v>10.887531296945417</v>
      </c>
      <c r="P108" s="43">
        <v>1</v>
      </c>
      <c r="Q108" s="43">
        <f t="shared" si="9"/>
        <v>3.8</v>
      </c>
      <c r="R108" s="43">
        <f t="shared" si="10"/>
        <v>3.8</v>
      </c>
      <c r="S108" s="43">
        <f t="shared" si="11"/>
        <v>4.1372618928392585E-2</v>
      </c>
      <c r="T108" s="43"/>
    </row>
    <row r="109" spans="1:20" s="18" customFormat="1">
      <c r="A109" s="43">
        <v>102</v>
      </c>
      <c r="B109" s="43">
        <v>102</v>
      </c>
      <c r="C109" s="43" t="s">
        <v>397</v>
      </c>
      <c r="D109" s="43" t="s">
        <v>135</v>
      </c>
      <c r="E109" s="43"/>
      <c r="F109" s="43">
        <v>1.06</v>
      </c>
      <c r="G109" s="43">
        <v>3106.0990000000002</v>
      </c>
      <c r="H109" s="43"/>
      <c r="I109" s="43">
        <v>3106.0990000000002</v>
      </c>
      <c r="J109" s="43" t="s">
        <v>173</v>
      </c>
      <c r="K109" s="43">
        <v>3</v>
      </c>
      <c r="L109" s="43"/>
      <c r="M109" s="43">
        <v>10.643700000000001</v>
      </c>
      <c r="N109" s="43">
        <v>0.99850000000000005</v>
      </c>
      <c r="O109" s="43">
        <f t="shared" si="8"/>
        <v>10.659689534301453</v>
      </c>
      <c r="P109" s="43">
        <v>1</v>
      </c>
      <c r="Q109" s="43">
        <f t="shared" si="9"/>
        <v>3</v>
      </c>
      <c r="R109" s="43">
        <f t="shared" si="10"/>
        <v>3</v>
      </c>
      <c r="S109" s="43">
        <f t="shared" si="11"/>
        <v>3.1979068602904358E-2</v>
      </c>
      <c r="T109" s="43"/>
    </row>
    <row r="110" spans="1:20" s="18" customFormat="1">
      <c r="A110" s="43">
        <v>103</v>
      </c>
      <c r="B110" s="43">
        <v>103</v>
      </c>
      <c r="C110" s="43" t="s">
        <v>398</v>
      </c>
      <c r="D110" s="43" t="s">
        <v>135</v>
      </c>
      <c r="E110" s="43"/>
      <c r="F110" s="43"/>
      <c r="G110" s="43"/>
      <c r="H110" s="43"/>
      <c r="I110" s="43"/>
      <c r="J110" s="43"/>
      <c r="K110" s="43"/>
      <c r="L110" s="43"/>
      <c r="M110" s="43">
        <v>30.996099999999998</v>
      </c>
      <c r="N110" s="43">
        <v>0.99850000000000005</v>
      </c>
      <c r="O110" s="43">
        <f t="shared" si="8"/>
        <v>31.042663995993987</v>
      </c>
      <c r="P110" s="43">
        <v>1</v>
      </c>
      <c r="Q110" s="43">
        <f t="shared" si="9"/>
        <v>0</v>
      </c>
      <c r="R110" s="43">
        <f t="shared" si="10"/>
        <v>0</v>
      </c>
      <c r="S110" s="43">
        <f t="shared" si="11"/>
        <v>0</v>
      </c>
      <c r="T110" s="43"/>
    </row>
    <row r="111" spans="1:20" s="18" customFormat="1">
      <c r="A111" s="43">
        <v>104</v>
      </c>
      <c r="B111" s="43">
        <v>104</v>
      </c>
      <c r="C111" s="43" t="s">
        <v>399</v>
      </c>
      <c r="D111" s="43" t="s">
        <v>135</v>
      </c>
      <c r="E111" s="43"/>
      <c r="F111" s="43">
        <v>1.06</v>
      </c>
      <c r="G111" s="43">
        <v>1401.922</v>
      </c>
      <c r="H111" s="43"/>
      <c r="I111" s="43">
        <v>1401.922</v>
      </c>
      <c r="J111" s="43" t="s">
        <v>118</v>
      </c>
      <c r="K111" s="43">
        <v>1.2</v>
      </c>
      <c r="L111" s="43"/>
      <c r="M111" s="43">
        <v>15.7751</v>
      </c>
      <c r="N111" s="43">
        <v>0.99850000000000005</v>
      </c>
      <c r="O111" s="43">
        <f t="shared" si="8"/>
        <v>15.798798197295943</v>
      </c>
      <c r="P111" s="43">
        <v>1</v>
      </c>
      <c r="Q111" s="43">
        <f t="shared" si="9"/>
        <v>1.2</v>
      </c>
      <c r="R111" s="43">
        <f t="shared" si="10"/>
        <v>1.2</v>
      </c>
      <c r="S111" s="43">
        <f t="shared" si="11"/>
        <v>1.8958557836755131E-2</v>
      </c>
      <c r="T111" s="43"/>
    </row>
    <row r="112" spans="1:20" s="18" customFormat="1">
      <c r="A112" s="43">
        <v>105</v>
      </c>
      <c r="B112" s="43">
        <v>105</v>
      </c>
      <c r="C112" s="43" t="s">
        <v>400</v>
      </c>
      <c r="D112" s="43" t="s">
        <v>135</v>
      </c>
      <c r="E112" s="43"/>
      <c r="F112" s="43">
        <v>1.06</v>
      </c>
      <c r="G112" s="43">
        <v>17431.186000000002</v>
      </c>
      <c r="H112" s="43"/>
      <c r="I112" s="43">
        <v>17431.186000000002</v>
      </c>
      <c r="J112" s="43" t="s">
        <v>118</v>
      </c>
      <c r="K112" s="43">
        <v>17.8</v>
      </c>
      <c r="L112" s="43"/>
      <c r="M112" s="43">
        <v>16.5411</v>
      </c>
      <c r="N112" s="43">
        <v>0.99850000000000005</v>
      </c>
      <c r="O112" s="43">
        <f t="shared" si="8"/>
        <v>16.565948923385076</v>
      </c>
      <c r="P112" s="43">
        <v>1</v>
      </c>
      <c r="Q112" s="43">
        <f t="shared" si="9"/>
        <v>17.8</v>
      </c>
      <c r="R112" s="43">
        <f t="shared" si="10"/>
        <v>17.8</v>
      </c>
      <c r="S112" s="43">
        <f t="shared" si="11"/>
        <v>0.29487389083625437</v>
      </c>
      <c r="T112" s="43"/>
    </row>
    <row r="113" spans="1:20" s="18" customFormat="1">
      <c r="A113" s="43">
        <v>106</v>
      </c>
      <c r="B113" s="43">
        <v>106</v>
      </c>
      <c r="C113" s="43" t="s">
        <v>401</v>
      </c>
      <c r="D113" s="43" t="s">
        <v>135</v>
      </c>
      <c r="E113" s="43"/>
      <c r="F113" s="43"/>
      <c r="G113" s="43"/>
      <c r="H113" s="43"/>
      <c r="I113" s="43"/>
      <c r="J113" s="43" t="s">
        <v>154</v>
      </c>
      <c r="K113" s="43"/>
      <c r="L113" s="43"/>
      <c r="M113" s="43">
        <v>13.527699999999999</v>
      </c>
      <c r="N113" s="43">
        <v>0.99850000000000005</v>
      </c>
      <c r="O113" s="43">
        <f t="shared" si="8"/>
        <v>13.548022033049573</v>
      </c>
      <c r="P113" s="43">
        <v>1</v>
      </c>
      <c r="Q113" s="43">
        <f t="shared" si="9"/>
        <v>0</v>
      </c>
      <c r="R113" s="43">
        <f t="shared" si="10"/>
        <v>0</v>
      </c>
      <c r="S113" s="43">
        <f t="shared" si="11"/>
        <v>0</v>
      </c>
      <c r="T113" s="43"/>
    </row>
    <row r="114" spans="1:20" s="18" customFormat="1">
      <c r="A114" s="43">
        <v>107</v>
      </c>
      <c r="B114" s="43">
        <v>107</v>
      </c>
      <c r="C114" s="43" t="s">
        <v>402</v>
      </c>
      <c r="D114" s="43" t="s">
        <v>135</v>
      </c>
      <c r="E114" s="43"/>
      <c r="F114" s="43"/>
      <c r="G114" s="43"/>
      <c r="H114" s="43"/>
      <c r="I114" s="43"/>
      <c r="J114" s="43" t="s">
        <v>154</v>
      </c>
      <c r="K114" s="43"/>
      <c r="L114" s="43"/>
      <c r="M114" s="43">
        <v>12.7788</v>
      </c>
      <c r="N114" s="43">
        <v>0.99850000000000005</v>
      </c>
      <c r="O114" s="43">
        <f t="shared" si="8"/>
        <v>12.797996995493239</v>
      </c>
      <c r="P114" s="43">
        <v>1</v>
      </c>
      <c r="Q114" s="43">
        <f t="shared" si="9"/>
        <v>0</v>
      </c>
      <c r="R114" s="43">
        <f t="shared" si="10"/>
        <v>0</v>
      </c>
      <c r="S114" s="43">
        <f t="shared" si="11"/>
        <v>0</v>
      </c>
      <c r="T114" s="43"/>
    </row>
    <row r="115" spans="1:20" s="18" customFormat="1">
      <c r="A115" s="43">
        <v>108</v>
      </c>
      <c r="B115" s="43">
        <v>108</v>
      </c>
      <c r="C115" s="43" t="s">
        <v>403</v>
      </c>
      <c r="D115" s="43" t="s">
        <v>135</v>
      </c>
      <c r="E115" s="43"/>
      <c r="F115" s="43">
        <v>1.05</v>
      </c>
      <c r="G115" s="43">
        <v>3118.125</v>
      </c>
      <c r="H115" s="43"/>
      <c r="I115" s="43">
        <v>3118.125</v>
      </c>
      <c r="J115" s="43" t="s">
        <v>118</v>
      </c>
      <c r="K115" s="43">
        <v>3</v>
      </c>
      <c r="L115" s="43"/>
      <c r="M115" s="43">
        <v>13.552899999999999</v>
      </c>
      <c r="N115" s="43">
        <v>0.99850000000000005</v>
      </c>
      <c r="O115" s="43">
        <f t="shared" si="8"/>
        <v>13.57325988983475</v>
      </c>
      <c r="P115" s="43">
        <v>1</v>
      </c>
      <c r="Q115" s="43">
        <f t="shared" si="9"/>
        <v>3</v>
      </c>
      <c r="R115" s="43">
        <f t="shared" si="10"/>
        <v>3</v>
      </c>
      <c r="S115" s="43">
        <f t="shared" si="11"/>
        <v>4.0719779669504248E-2</v>
      </c>
      <c r="T115" s="43"/>
    </row>
    <row r="116" spans="1:20">
      <c r="A116" s="3">
        <v>109</v>
      </c>
      <c r="B116" s="3">
        <v>109</v>
      </c>
      <c r="C116" s="3" t="s">
        <v>404</v>
      </c>
      <c r="D116" s="3" t="s">
        <v>135</v>
      </c>
      <c r="E116" s="3"/>
      <c r="F116" s="3">
        <v>1.05</v>
      </c>
      <c r="G116" s="3">
        <v>694562.43799999997</v>
      </c>
      <c r="H116" s="3"/>
      <c r="I116" s="3">
        <v>694562.43799999997</v>
      </c>
      <c r="J116" s="3" t="s">
        <v>118</v>
      </c>
      <c r="K116" s="3">
        <v>715.2</v>
      </c>
      <c r="L116" s="3"/>
      <c r="M116" s="3"/>
      <c r="N116" s="3"/>
      <c r="O116" s="3"/>
      <c r="P116" s="3"/>
      <c r="Q116" s="3"/>
      <c r="R116" s="3"/>
      <c r="S116" s="3"/>
      <c r="T116" s="3"/>
    </row>
    <row r="117" spans="1:20">
      <c r="A117" s="3">
        <v>110</v>
      </c>
      <c r="B117" s="3">
        <v>110</v>
      </c>
      <c r="C117" s="3" t="s">
        <v>405</v>
      </c>
      <c r="D117" s="3" t="s">
        <v>135</v>
      </c>
      <c r="E117" s="3"/>
      <c r="F117" s="3">
        <v>1.05</v>
      </c>
      <c r="G117" s="3">
        <v>622130.75</v>
      </c>
      <c r="H117" s="3"/>
      <c r="I117" s="3">
        <v>622130.75</v>
      </c>
      <c r="J117" s="3" t="s">
        <v>118</v>
      </c>
      <c r="K117" s="3">
        <v>640.6</v>
      </c>
      <c r="L117" s="3"/>
      <c r="M117" s="3"/>
      <c r="N117" s="3"/>
      <c r="O117" s="3"/>
      <c r="P117" s="3"/>
      <c r="Q117" s="3"/>
      <c r="R117" s="3"/>
      <c r="S117" s="3"/>
      <c r="T117" s="3"/>
    </row>
    <row r="118" spans="1:20">
      <c r="A118" s="3">
        <v>111</v>
      </c>
      <c r="B118" s="3">
        <v>111</v>
      </c>
      <c r="C118" s="3" t="s">
        <v>406</v>
      </c>
      <c r="D118" s="3" t="s">
        <v>135</v>
      </c>
      <c r="E118" s="3"/>
      <c r="F118" s="3">
        <v>1.05</v>
      </c>
      <c r="G118" s="3">
        <v>387769.90600000002</v>
      </c>
      <c r="H118" s="3"/>
      <c r="I118" s="3">
        <v>387769.90600000002</v>
      </c>
      <c r="J118" s="3" t="s">
        <v>118</v>
      </c>
      <c r="K118" s="3">
        <v>399.2</v>
      </c>
      <c r="L118" s="3"/>
      <c r="M118" s="3"/>
      <c r="N118" s="3"/>
      <c r="O118" s="3"/>
      <c r="P118" s="3"/>
      <c r="Q118" s="3"/>
      <c r="R118" s="3"/>
      <c r="S118" s="3"/>
      <c r="T118" s="3"/>
    </row>
    <row r="119" spans="1:20" s="18" customFormat="1">
      <c r="A119" s="43">
        <v>112</v>
      </c>
      <c r="B119" s="43">
        <v>112</v>
      </c>
      <c r="C119" s="43" t="s">
        <v>407</v>
      </c>
      <c r="D119" s="43" t="s">
        <v>114</v>
      </c>
      <c r="E119" s="43"/>
      <c r="F119" s="43"/>
      <c r="G119" s="43"/>
      <c r="H119" s="43"/>
      <c r="I119" s="43"/>
      <c r="J119" s="43"/>
      <c r="K119" s="43"/>
      <c r="L119" s="43"/>
      <c r="M119" s="43"/>
      <c r="N119" s="43"/>
      <c r="O119" s="43"/>
      <c r="P119" s="43">
        <v>1</v>
      </c>
      <c r="Q119" s="43">
        <f>K119</f>
        <v>0</v>
      </c>
      <c r="R119" s="43">
        <f>P119*Q119</f>
        <v>0</v>
      </c>
      <c r="S119" s="43"/>
      <c r="T119" s="43"/>
    </row>
    <row r="120" spans="1:20" s="18" customFormat="1">
      <c r="A120" s="43">
        <v>113</v>
      </c>
      <c r="B120" s="43">
        <v>113</v>
      </c>
      <c r="C120" s="43" t="s">
        <v>408</v>
      </c>
      <c r="D120" s="43" t="s">
        <v>132</v>
      </c>
      <c r="E120" s="43">
        <v>10</v>
      </c>
      <c r="F120" s="43">
        <v>1.05</v>
      </c>
      <c r="G120" s="43">
        <v>9059.2909999999993</v>
      </c>
      <c r="H120" s="43"/>
      <c r="I120" s="43">
        <v>9059.2909999999993</v>
      </c>
      <c r="J120" s="43" t="s">
        <v>118</v>
      </c>
      <c r="K120" s="43">
        <v>9.1</v>
      </c>
      <c r="L120" s="43">
        <v>-8.6999999999999993</v>
      </c>
      <c r="M120" s="43"/>
      <c r="N120" s="43"/>
      <c r="O120" s="43"/>
      <c r="P120" s="43">
        <v>1</v>
      </c>
      <c r="Q120" s="43">
        <f>K120</f>
        <v>9.1</v>
      </c>
      <c r="R120" s="43">
        <f>P120*Q120</f>
        <v>9.1</v>
      </c>
      <c r="S120" s="43"/>
      <c r="T120" s="43"/>
    </row>
    <row r="121" spans="1:20">
      <c r="A121" s="3">
        <v>114</v>
      </c>
      <c r="B121" s="3">
        <v>114</v>
      </c>
      <c r="C121" s="3" t="s">
        <v>409</v>
      </c>
      <c r="D121" s="3" t="s">
        <v>132</v>
      </c>
      <c r="E121" s="3">
        <v>500</v>
      </c>
      <c r="F121" s="3">
        <v>1.06</v>
      </c>
      <c r="G121" s="3">
        <v>338961.5</v>
      </c>
      <c r="H121" s="3"/>
      <c r="I121" s="3">
        <v>338961.5</v>
      </c>
      <c r="J121" s="3" t="s">
        <v>118</v>
      </c>
      <c r="K121" s="3">
        <v>348.9</v>
      </c>
      <c r="L121" s="3">
        <v>-30.2</v>
      </c>
      <c r="M121" s="3"/>
      <c r="N121" s="3"/>
      <c r="O121" s="3"/>
      <c r="P121" s="3"/>
      <c r="Q121" s="3"/>
      <c r="R121" s="3"/>
      <c r="S121" s="3"/>
      <c r="T121" s="3"/>
    </row>
    <row r="122" spans="1:20" s="18" customFormat="1">
      <c r="A122" s="43">
        <v>115</v>
      </c>
      <c r="B122" s="43">
        <v>115</v>
      </c>
      <c r="C122" s="43" t="s">
        <v>410</v>
      </c>
      <c r="D122" s="43" t="s">
        <v>114</v>
      </c>
      <c r="E122" s="43"/>
      <c r="F122" s="43"/>
      <c r="G122" s="43"/>
      <c r="H122" s="43"/>
      <c r="I122" s="43"/>
      <c r="J122" s="43"/>
      <c r="K122" s="43"/>
      <c r="L122" s="43"/>
      <c r="M122" s="43"/>
      <c r="N122" s="43"/>
      <c r="O122" s="43"/>
      <c r="P122" s="43">
        <v>1</v>
      </c>
      <c r="Q122" s="43">
        <f>K122</f>
        <v>0</v>
      </c>
      <c r="R122" s="43">
        <f>P122*Q122</f>
        <v>0</v>
      </c>
      <c r="S122" s="43"/>
      <c r="T122" s="43"/>
    </row>
    <row r="123" spans="1:20" ht="60" customHeight="1">
      <c r="A123" s="3">
        <v>116</v>
      </c>
      <c r="B123" s="3">
        <v>116</v>
      </c>
      <c r="C123" s="3" t="s">
        <v>411</v>
      </c>
      <c r="D123" s="3" t="s">
        <v>135</v>
      </c>
      <c r="E123" s="3"/>
      <c r="F123" s="3"/>
      <c r="G123" s="3"/>
      <c r="H123" s="3"/>
      <c r="I123" s="3"/>
      <c r="J123" s="3"/>
      <c r="K123" s="3"/>
      <c r="L123" s="3"/>
      <c r="M123" s="109" t="s">
        <v>412</v>
      </c>
      <c r="N123" s="110"/>
      <c r="O123" s="110"/>
      <c r="P123" s="110"/>
      <c r="Q123" s="110"/>
      <c r="R123" s="110"/>
      <c r="S123" s="110"/>
      <c r="T123" s="111"/>
    </row>
    <row r="124" spans="1:20">
      <c r="A124" s="3">
        <v>117</v>
      </c>
      <c r="B124" s="3">
        <v>117</v>
      </c>
      <c r="C124" s="3" t="s">
        <v>413</v>
      </c>
      <c r="D124" s="3" t="s">
        <v>135</v>
      </c>
      <c r="E124" s="3"/>
      <c r="F124" s="3"/>
      <c r="G124" s="3"/>
      <c r="H124" s="3"/>
      <c r="I124" s="3"/>
      <c r="J124" s="3" t="s">
        <v>154</v>
      </c>
      <c r="K124" s="3"/>
      <c r="L124" s="3"/>
      <c r="M124" s="112"/>
      <c r="N124" s="113"/>
      <c r="O124" s="113"/>
      <c r="P124" s="113"/>
      <c r="Q124" s="113"/>
      <c r="R124" s="113"/>
      <c r="S124" s="113"/>
      <c r="T124" s="114"/>
    </row>
    <row r="125" spans="1:20">
      <c r="A125" s="3">
        <v>118</v>
      </c>
      <c r="B125" s="3">
        <v>118</v>
      </c>
      <c r="C125" s="3" t="s">
        <v>414</v>
      </c>
      <c r="D125" s="3" t="s">
        <v>135</v>
      </c>
      <c r="E125" s="3"/>
      <c r="F125" s="3"/>
      <c r="G125" s="3"/>
      <c r="H125" s="3"/>
      <c r="I125" s="3"/>
      <c r="J125" s="3" t="s">
        <v>154</v>
      </c>
      <c r="K125" s="3"/>
      <c r="L125" s="3"/>
      <c r="M125" s="112"/>
      <c r="N125" s="113"/>
      <c r="O125" s="113"/>
      <c r="P125" s="113"/>
      <c r="Q125" s="113"/>
      <c r="R125" s="113"/>
      <c r="S125" s="113"/>
      <c r="T125" s="114"/>
    </row>
    <row r="126" spans="1:20">
      <c r="A126" s="3">
        <v>119</v>
      </c>
      <c r="B126" s="3">
        <v>119</v>
      </c>
      <c r="C126" s="3" t="s">
        <v>415</v>
      </c>
      <c r="D126" s="3" t="s">
        <v>135</v>
      </c>
      <c r="E126" s="3"/>
      <c r="F126" s="3"/>
      <c r="G126" s="3"/>
      <c r="H126" s="3"/>
      <c r="I126" s="3"/>
      <c r="J126" s="3"/>
      <c r="K126" s="3"/>
      <c r="L126" s="3"/>
      <c r="M126" s="112"/>
      <c r="N126" s="113"/>
      <c r="O126" s="113"/>
      <c r="P126" s="113"/>
      <c r="Q126" s="113"/>
      <c r="R126" s="113"/>
      <c r="S126" s="113"/>
      <c r="T126" s="114"/>
    </row>
    <row r="127" spans="1:20">
      <c r="A127" s="3">
        <v>120</v>
      </c>
      <c r="B127" s="3">
        <v>120</v>
      </c>
      <c r="C127" s="3" t="s">
        <v>416</v>
      </c>
      <c r="D127" s="3" t="s">
        <v>135</v>
      </c>
      <c r="E127" s="3"/>
      <c r="F127" s="3">
        <v>1.06</v>
      </c>
      <c r="G127" s="3">
        <v>5696.848</v>
      </c>
      <c r="H127" s="3"/>
      <c r="I127" s="3">
        <v>5696.848</v>
      </c>
      <c r="J127" s="3" t="s">
        <v>118</v>
      </c>
      <c r="K127" s="3">
        <v>5.7</v>
      </c>
      <c r="L127" s="3"/>
      <c r="M127" s="112"/>
      <c r="N127" s="113"/>
      <c r="O127" s="113"/>
      <c r="P127" s="113"/>
      <c r="Q127" s="113"/>
      <c r="R127" s="113"/>
      <c r="S127" s="113"/>
      <c r="T127" s="114"/>
    </row>
    <row r="128" spans="1:20">
      <c r="A128" s="3">
        <v>121</v>
      </c>
      <c r="B128" s="3">
        <v>121</v>
      </c>
      <c r="C128" s="3" t="s">
        <v>417</v>
      </c>
      <c r="D128" s="3" t="s">
        <v>114</v>
      </c>
      <c r="E128" s="3"/>
      <c r="F128" s="3"/>
      <c r="G128" s="3"/>
      <c r="H128" s="3"/>
      <c r="I128" s="3"/>
      <c r="J128" s="3" t="s">
        <v>154</v>
      </c>
      <c r="K128" s="3"/>
      <c r="L128" s="3"/>
      <c r="M128" s="112"/>
      <c r="N128" s="113"/>
      <c r="O128" s="113"/>
      <c r="P128" s="113"/>
      <c r="Q128" s="113"/>
      <c r="R128" s="113"/>
      <c r="S128" s="113"/>
      <c r="T128" s="114"/>
    </row>
    <row r="129" spans="1:20">
      <c r="A129" s="3">
        <v>122</v>
      </c>
      <c r="B129" s="3">
        <v>122</v>
      </c>
      <c r="C129" s="3" t="s">
        <v>418</v>
      </c>
      <c r="D129" s="3" t="s">
        <v>132</v>
      </c>
      <c r="E129" s="3">
        <v>10</v>
      </c>
      <c r="F129" s="3">
        <v>1.05</v>
      </c>
      <c r="G129" s="3">
        <v>8606.4359999999997</v>
      </c>
      <c r="H129" s="3"/>
      <c r="I129" s="3">
        <v>8606.4359999999997</v>
      </c>
      <c r="J129" s="3" t="s">
        <v>118</v>
      </c>
      <c r="K129" s="3">
        <v>8.6999999999999993</v>
      </c>
      <c r="L129" s="3">
        <v>-13.4</v>
      </c>
      <c r="M129" s="112"/>
      <c r="N129" s="113"/>
      <c r="O129" s="113"/>
      <c r="P129" s="113"/>
      <c r="Q129" s="113"/>
      <c r="R129" s="113"/>
      <c r="S129" s="113"/>
      <c r="T129" s="114"/>
    </row>
    <row r="130" spans="1:20">
      <c r="A130" s="3">
        <v>123</v>
      </c>
      <c r="B130" s="3">
        <v>123</v>
      </c>
      <c r="C130" s="3" t="s">
        <v>419</v>
      </c>
      <c r="D130" s="3" t="s">
        <v>132</v>
      </c>
      <c r="E130" s="3">
        <v>500</v>
      </c>
      <c r="F130" s="3">
        <v>1.05</v>
      </c>
      <c r="G130" s="3">
        <v>338958.65600000002</v>
      </c>
      <c r="H130" s="3"/>
      <c r="I130" s="3">
        <v>338958.65600000002</v>
      </c>
      <c r="J130" s="3" t="s">
        <v>118</v>
      </c>
      <c r="K130" s="3">
        <v>348.9</v>
      </c>
      <c r="L130" s="3">
        <v>-30.2</v>
      </c>
      <c r="M130" s="112"/>
      <c r="N130" s="113"/>
      <c r="O130" s="113"/>
      <c r="P130" s="113"/>
      <c r="Q130" s="113"/>
      <c r="R130" s="113"/>
      <c r="S130" s="113"/>
      <c r="T130" s="114"/>
    </row>
    <row r="131" spans="1:20">
      <c r="A131" s="3">
        <v>124</v>
      </c>
      <c r="B131" s="3">
        <v>124</v>
      </c>
      <c r="C131" s="3" t="s">
        <v>420</v>
      </c>
      <c r="D131" s="3" t="s">
        <v>114</v>
      </c>
      <c r="E131" s="3"/>
      <c r="F131" s="3"/>
      <c r="G131" s="3"/>
      <c r="H131" s="3"/>
      <c r="I131" s="3"/>
      <c r="J131" s="3"/>
      <c r="K131" s="3"/>
      <c r="L131" s="3"/>
      <c r="M131" s="115"/>
      <c r="N131" s="116"/>
      <c r="O131" s="116"/>
      <c r="P131" s="116"/>
      <c r="Q131" s="116"/>
      <c r="R131" s="116"/>
      <c r="S131" s="116"/>
      <c r="T131" s="117"/>
    </row>
    <row r="133" spans="1:20">
      <c r="A133" t="s">
        <v>93</v>
      </c>
    </row>
    <row r="135" spans="1:20">
      <c r="A135" t="s">
        <v>421</v>
      </c>
    </row>
    <row r="137" spans="1:20">
      <c r="A137" s="42" t="s">
        <v>97</v>
      </c>
    </row>
    <row r="138" spans="1:20" ht="72.599999999999994">
      <c r="A138" s="3"/>
      <c r="B138" s="3"/>
      <c r="C138" s="3"/>
      <c r="D138" s="3"/>
      <c r="E138" s="3"/>
      <c r="F138" s="3"/>
      <c r="G138" s="3"/>
      <c r="H138" s="3"/>
      <c r="I138" s="3"/>
      <c r="J138" s="3"/>
      <c r="K138" s="3"/>
      <c r="L138" s="3"/>
      <c r="M138" s="1" t="s">
        <v>109</v>
      </c>
      <c r="N138" s="1" t="s">
        <v>291</v>
      </c>
      <c r="O138" s="1" t="s">
        <v>75</v>
      </c>
      <c r="P138" s="1" t="s">
        <v>111</v>
      </c>
      <c r="Q138" s="1" t="s">
        <v>112</v>
      </c>
      <c r="R138" s="1" t="s">
        <v>10</v>
      </c>
      <c r="S138" s="1" t="s">
        <v>11</v>
      </c>
      <c r="T138" s="1" t="s">
        <v>12</v>
      </c>
    </row>
    <row r="139" spans="1:20">
      <c r="A139" s="3"/>
      <c r="B139" s="3" t="s">
        <v>98</v>
      </c>
      <c r="C139" s="3" t="s">
        <v>99</v>
      </c>
      <c r="D139" s="3" t="s">
        <v>100</v>
      </c>
      <c r="E139" s="3" t="s">
        <v>101</v>
      </c>
      <c r="F139" s="3" t="s">
        <v>102</v>
      </c>
      <c r="G139" s="3" t="s">
        <v>103</v>
      </c>
      <c r="H139" s="3" t="s">
        <v>104</v>
      </c>
      <c r="I139" s="3" t="s">
        <v>105</v>
      </c>
      <c r="J139" s="3" t="s">
        <v>106</v>
      </c>
      <c r="K139" s="3" t="s">
        <v>107</v>
      </c>
      <c r="L139" s="3" t="s">
        <v>108</v>
      </c>
      <c r="M139" s="3"/>
      <c r="N139" s="3"/>
      <c r="O139" s="3"/>
      <c r="P139" s="3"/>
      <c r="Q139" s="3"/>
      <c r="R139" s="3"/>
      <c r="S139" s="3"/>
      <c r="T139" s="3"/>
    </row>
    <row r="140" spans="1:20">
      <c r="A140" s="3">
        <v>1</v>
      </c>
      <c r="B140" s="3">
        <v>1</v>
      </c>
      <c r="C140" s="3" t="s">
        <v>296</v>
      </c>
      <c r="D140" s="3" t="s">
        <v>114</v>
      </c>
      <c r="E140" s="3"/>
      <c r="F140" s="3">
        <v>1.1000000000000001</v>
      </c>
      <c r="G140" s="3">
        <v>9.7279999999999998</v>
      </c>
      <c r="H140" s="3"/>
      <c r="I140" s="3">
        <v>9.7279999999999998</v>
      </c>
      <c r="J140" s="3" t="s">
        <v>136</v>
      </c>
      <c r="K140" s="3"/>
      <c r="L140" s="3"/>
      <c r="M140" s="3"/>
      <c r="N140" s="3"/>
      <c r="O140" s="3"/>
      <c r="P140" s="3"/>
      <c r="Q140" s="3"/>
      <c r="R140" s="3"/>
      <c r="S140" s="3"/>
      <c r="T140" s="3"/>
    </row>
    <row r="141" spans="1:20">
      <c r="A141" s="3">
        <v>2</v>
      </c>
      <c r="B141" s="3">
        <v>2</v>
      </c>
      <c r="C141" s="3" t="s">
        <v>297</v>
      </c>
      <c r="D141" s="3" t="s">
        <v>117</v>
      </c>
      <c r="E141" s="3">
        <v>1</v>
      </c>
      <c r="F141" s="3">
        <v>1.04</v>
      </c>
      <c r="G141" s="3">
        <v>1095.7840000000001</v>
      </c>
      <c r="H141" s="3"/>
      <c r="I141" s="3">
        <v>1095.7840000000001</v>
      </c>
      <c r="J141" s="3" t="s">
        <v>292</v>
      </c>
      <c r="K141" s="3"/>
      <c r="L141" s="3"/>
      <c r="M141" s="3"/>
      <c r="N141" s="3"/>
      <c r="O141" s="3"/>
      <c r="P141" s="3"/>
      <c r="Q141" s="3"/>
      <c r="R141" s="3"/>
      <c r="S141" s="3"/>
      <c r="T141" s="3"/>
    </row>
    <row r="142" spans="1:20">
      <c r="A142" s="3">
        <v>3</v>
      </c>
      <c r="B142" s="3">
        <v>3</v>
      </c>
      <c r="C142" s="3" t="s">
        <v>298</v>
      </c>
      <c r="D142" s="3" t="s">
        <v>117</v>
      </c>
      <c r="E142" s="3">
        <v>10</v>
      </c>
      <c r="F142" s="3">
        <v>1.04</v>
      </c>
      <c r="G142" s="3">
        <v>10242.315000000001</v>
      </c>
      <c r="H142" s="3"/>
      <c r="I142" s="3">
        <v>10242.315000000001</v>
      </c>
      <c r="J142" s="3" t="s">
        <v>292</v>
      </c>
      <c r="K142" s="3"/>
      <c r="L142" s="3"/>
      <c r="M142" s="3"/>
      <c r="N142" s="3"/>
      <c r="O142" s="3"/>
      <c r="P142" s="3"/>
      <c r="Q142" s="3"/>
      <c r="R142" s="3"/>
      <c r="S142" s="3"/>
      <c r="T142" s="3"/>
    </row>
    <row r="143" spans="1:20">
      <c r="A143" s="3">
        <v>4</v>
      </c>
      <c r="B143" s="3">
        <v>4</v>
      </c>
      <c r="C143" s="3" t="s">
        <v>299</v>
      </c>
      <c r="D143" s="3" t="s">
        <v>117</v>
      </c>
      <c r="E143" s="3">
        <v>20</v>
      </c>
      <c r="F143" s="3">
        <v>1.04</v>
      </c>
      <c r="G143" s="3">
        <v>20137.657999999999</v>
      </c>
      <c r="H143" s="3"/>
      <c r="I143" s="3">
        <v>20137.657999999999</v>
      </c>
      <c r="J143" s="3" t="s">
        <v>292</v>
      </c>
      <c r="K143" s="3"/>
      <c r="L143" s="3"/>
      <c r="M143" s="3"/>
      <c r="N143" s="3"/>
      <c r="O143" s="3"/>
      <c r="P143" s="3"/>
      <c r="Q143" s="3"/>
      <c r="R143" s="3"/>
      <c r="S143" s="3"/>
      <c r="T143" s="3"/>
    </row>
    <row r="144" spans="1:20">
      <c r="A144" s="3">
        <v>5</v>
      </c>
      <c r="B144" s="3">
        <v>5</v>
      </c>
      <c r="C144" s="3" t="s">
        <v>300</v>
      </c>
      <c r="D144" s="3" t="s">
        <v>117</v>
      </c>
      <c r="E144" s="3">
        <v>50</v>
      </c>
      <c r="F144" s="3">
        <v>1.04</v>
      </c>
      <c r="G144" s="3">
        <v>50576.065999999999</v>
      </c>
      <c r="H144" s="3"/>
      <c r="I144" s="3">
        <v>50576.065999999999</v>
      </c>
      <c r="J144" s="3" t="s">
        <v>292</v>
      </c>
      <c r="K144" s="3"/>
      <c r="L144" s="3"/>
      <c r="M144" s="3"/>
      <c r="N144" s="3"/>
      <c r="O144" s="3"/>
      <c r="P144" s="3"/>
      <c r="Q144" s="3"/>
      <c r="R144" s="3"/>
      <c r="S144" s="3"/>
      <c r="T144" s="3"/>
    </row>
    <row r="145" spans="1:20">
      <c r="A145" s="3">
        <v>6</v>
      </c>
      <c r="B145" s="3">
        <v>6</v>
      </c>
      <c r="C145" s="3" t="s">
        <v>301</v>
      </c>
      <c r="D145" s="3" t="s">
        <v>117</v>
      </c>
      <c r="E145" s="3">
        <v>100</v>
      </c>
      <c r="F145" s="3">
        <v>1.04</v>
      </c>
      <c r="G145" s="3">
        <v>94646.758000000002</v>
      </c>
      <c r="H145" s="3"/>
      <c r="I145" s="3">
        <v>94646.758000000002</v>
      </c>
      <c r="J145" s="3" t="s">
        <v>124</v>
      </c>
      <c r="K145" s="3">
        <v>48.8</v>
      </c>
      <c r="L145" s="3">
        <v>-51.2</v>
      </c>
      <c r="M145" s="3"/>
      <c r="N145" s="3"/>
      <c r="O145" s="3"/>
      <c r="P145" s="3"/>
      <c r="Q145" s="3"/>
      <c r="R145" s="3"/>
      <c r="S145" s="3"/>
      <c r="T145" s="3"/>
    </row>
    <row r="146" spans="1:20" s="42" customFormat="1">
      <c r="A146" s="46">
        <v>7</v>
      </c>
      <c r="B146" s="46">
        <v>7</v>
      </c>
      <c r="C146" s="46" t="s">
        <v>302</v>
      </c>
      <c r="D146" s="46" t="s">
        <v>117</v>
      </c>
      <c r="E146" s="46">
        <v>200</v>
      </c>
      <c r="F146" s="46">
        <v>1.04</v>
      </c>
      <c r="G146" s="46">
        <v>178625.40599999999</v>
      </c>
      <c r="H146" s="46"/>
      <c r="I146" s="46">
        <v>178625.40599999999</v>
      </c>
      <c r="J146" s="46" t="s">
        <v>118</v>
      </c>
      <c r="K146" s="46">
        <v>185.1</v>
      </c>
      <c r="L146" s="46">
        <v>-7.4</v>
      </c>
      <c r="M146" s="46"/>
      <c r="N146" s="46"/>
      <c r="O146" s="46"/>
      <c r="P146" s="46">
        <v>1</v>
      </c>
      <c r="Q146" s="46">
        <f t="shared" ref="Q146:Q151" si="12">K146</f>
        <v>185.1</v>
      </c>
      <c r="R146" s="46">
        <f t="shared" ref="R146:R151" si="13">P146*Q146</f>
        <v>185.1</v>
      </c>
      <c r="S146" s="46"/>
      <c r="T146" s="46"/>
    </row>
    <row r="147" spans="1:20" s="42" customFormat="1">
      <c r="A147" s="46">
        <v>8</v>
      </c>
      <c r="B147" s="46">
        <v>8</v>
      </c>
      <c r="C147" s="46" t="s">
        <v>303</v>
      </c>
      <c r="D147" s="46" t="s">
        <v>117</v>
      </c>
      <c r="E147" s="46">
        <v>300</v>
      </c>
      <c r="F147" s="46">
        <v>1.04</v>
      </c>
      <c r="G147" s="46">
        <v>255844.29699999999</v>
      </c>
      <c r="H147" s="46"/>
      <c r="I147" s="46">
        <v>255844.29699999999</v>
      </c>
      <c r="J147" s="46" t="s">
        <v>118</v>
      </c>
      <c r="K147" s="46">
        <v>310.5</v>
      </c>
      <c r="L147" s="46">
        <v>3.5</v>
      </c>
      <c r="M147" s="46"/>
      <c r="N147" s="46"/>
      <c r="O147" s="46"/>
      <c r="P147" s="46">
        <v>1</v>
      </c>
      <c r="Q147" s="46">
        <f t="shared" si="12"/>
        <v>310.5</v>
      </c>
      <c r="R147" s="46">
        <f t="shared" si="13"/>
        <v>310.5</v>
      </c>
      <c r="S147" s="46"/>
      <c r="T147" s="46"/>
    </row>
    <row r="148" spans="1:20" s="42" customFormat="1">
      <c r="A148" s="46">
        <v>9</v>
      </c>
      <c r="B148" s="46">
        <v>9</v>
      </c>
      <c r="C148" s="46" t="s">
        <v>304</v>
      </c>
      <c r="D148" s="46" t="s">
        <v>117</v>
      </c>
      <c r="E148" s="46">
        <v>400</v>
      </c>
      <c r="F148" s="46">
        <v>1.04</v>
      </c>
      <c r="G148" s="46">
        <v>320726.03100000002</v>
      </c>
      <c r="H148" s="46"/>
      <c r="I148" s="46">
        <v>320726.03100000002</v>
      </c>
      <c r="J148" s="46" t="s">
        <v>118</v>
      </c>
      <c r="K148" s="46">
        <v>415.8</v>
      </c>
      <c r="L148" s="46">
        <v>4</v>
      </c>
      <c r="M148" s="46"/>
      <c r="N148" s="46"/>
      <c r="O148" s="46"/>
      <c r="P148" s="46">
        <v>1</v>
      </c>
      <c r="Q148" s="46">
        <f t="shared" si="12"/>
        <v>415.8</v>
      </c>
      <c r="R148" s="46">
        <f t="shared" si="13"/>
        <v>415.8</v>
      </c>
      <c r="S148" s="46"/>
      <c r="T148" s="46"/>
    </row>
    <row r="149" spans="1:20" s="42" customFormat="1">
      <c r="A149" s="46">
        <v>10</v>
      </c>
      <c r="B149" s="46">
        <v>10</v>
      </c>
      <c r="C149" s="46" t="s">
        <v>305</v>
      </c>
      <c r="D149" s="46" t="s">
        <v>117</v>
      </c>
      <c r="E149" s="46">
        <v>500</v>
      </c>
      <c r="F149" s="46">
        <v>1.04</v>
      </c>
      <c r="G149" s="46">
        <v>378050.34399999998</v>
      </c>
      <c r="H149" s="46"/>
      <c r="I149" s="46">
        <v>378050.34399999998</v>
      </c>
      <c r="J149" s="46" t="s">
        <v>118</v>
      </c>
      <c r="K149" s="46">
        <v>508.9</v>
      </c>
      <c r="L149" s="46">
        <v>1.8</v>
      </c>
      <c r="M149" s="46"/>
      <c r="N149" s="46"/>
      <c r="O149" s="46"/>
      <c r="P149" s="46">
        <v>1</v>
      </c>
      <c r="Q149" s="46">
        <f t="shared" si="12"/>
        <v>508.9</v>
      </c>
      <c r="R149" s="46">
        <f t="shared" si="13"/>
        <v>508.9</v>
      </c>
      <c r="S149" s="46"/>
      <c r="T149" s="46"/>
    </row>
    <row r="150" spans="1:20" s="42" customFormat="1">
      <c r="A150" s="46">
        <v>11</v>
      </c>
      <c r="B150" s="46">
        <v>11</v>
      </c>
      <c r="C150" s="46" t="s">
        <v>306</v>
      </c>
      <c r="D150" s="46" t="s">
        <v>117</v>
      </c>
      <c r="E150" s="46">
        <v>750</v>
      </c>
      <c r="F150" s="46">
        <v>1.04</v>
      </c>
      <c r="G150" s="46">
        <v>530944.31299999997</v>
      </c>
      <c r="H150" s="46"/>
      <c r="I150" s="46">
        <v>530944.31299999997</v>
      </c>
      <c r="J150" s="46" t="s">
        <v>118</v>
      </c>
      <c r="K150" s="46">
        <v>757</v>
      </c>
      <c r="L150" s="46">
        <v>0.9</v>
      </c>
      <c r="M150" s="46"/>
      <c r="N150" s="46"/>
      <c r="O150" s="46"/>
      <c r="P150" s="46">
        <v>1</v>
      </c>
      <c r="Q150" s="46">
        <f t="shared" si="12"/>
        <v>757</v>
      </c>
      <c r="R150" s="46">
        <f t="shared" si="13"/>
        <v>757</v>
      </c>
      <c r="S150" s="46"/>
      <c r="T150" s="46"/>
    </row>
    <row r="151" spans="1:20" s="42" customFormat="1">
      <c r="A151" s="46">
        <v>12</v>
      </c>
      <c r="B151" s="46">
        <v>12</v>
      </c>
      <c r="C151" s="46" t="s">
        <v>307</v>
      </c>
      <c r="D151" s="46" t="s">
        <v>117</v>
      </c>
      <c r="E151" s="46">
        <v>1000</v>
      </c>
      <c r="F151" s="46">
        <v>1.04</v>
      </c>
      <c r="G151" s="46">
        <v>663763.5</v>
      </c>
      <c r="H151" s="46"/>
      <c r="I151" s="46">
        <v>663763.5</v>
      </c>
      <c r="J151" s="46" t="s">
        <v>118</v>
      </c>
      <c r="K151" s="46">
        <v>972.6</v>
      </c>
      <c r="L151" s="46">
        <v>-2.7</v>
      </c>
      <c r="M151" s="46"/>
      <c r="N151" s="46"/>
      <c r="O151" s="46"/>
      <c r="P151" s="46">
        <v>1</v>
      </c>
      <c r="Q151" s="46">
        <f t="shared" si="12"/>
        <v>972.6</v>
      </c>
      <c r="R151" s="46">
        <f t="shared" si="13"/>
        <v>972.6</v>
      </c>
      <c r="S151" s="46"/>
      <c r="T151" s="46"/>
    </row>
    <row r="152" spans="1:20">
      <c r="A152" s="3">
        <v>13</v>
      </c>
      <c r="B152" s="3">
        <v>13</v>
      </c>
      <c r="C152" s="3" t="s">
        <v>308</v>
      </c>
      <c r="D152" s="3" t="s">
        <v>114</v>
      </c>
      <c r="E152" s="3"/>
      <c r="F152" s="3">
        <v>1.07</v>
      </c>
      <c r="G152" s="3">
        <v>32.637</v>
      </c>
      <c r="H152" s="3"/>
      <c r="I152" s="3">
        <v>32.637</v>
      </c>
      <c r="J152" s="3" t="s">
        <v>136</v>
      </c>
      <c r="K152" s="3"/>
      <c r="L152" s="3"/>
      <c r="M152" s="3"/>
      <c r="N152" s="3"/>
      <c r="O152" s="3"/>
      <c r="P152" s="3"/>
      <c r="Q152" s="3"/>
      <c r="R152" s="3"/>
      <c r="S152" s="3"/>
      <c r="T152" s="3"/>
    </row>
    <row r="153" spans="1:20">
      <c r="A153" s="3">
        <v>14</v>
      </c>
      <c r="B153" s="3">
        <v>14</v>
      </c>
      <c r="C153" s="3" t="s">
        <v>309</v>
      </c>
      <c r="D153" s="3" t="s">
        <v>132</v>
      </c>
      <c r="E153" s="3">
        <v>10</v>
      </c>
      <c r="F153" s="3">
        <v>1.04</v>
      </c>
      <c r="G153" s="3">
        <v>10276.716</v>
      </c>
      <c r="H153" s="3"/>
      <c r="I153" s="3">
        <v>10276.716</v>
      </c>
      <c r="J153" s="3" t="s">
        <v>115</v>
      </c>
      <c r="K153" s="3"/>
      <c r="L153" s="3"/>
      <c r="M153" s="3"/>
      <c r="N153" s="3"/>
      <c r="O153" s="3"/>
      <c r="P153" s="3"/>
      <c r="Q153" s="3"/>
      <c r="R153" s="3"/>
      <c r="S153" s="3"/>
      <c r="T153" s="3"/>
    </row>
    <row r="154" spans="1:20" s="42" customFormat="1">
      <c r="A154" s="46">
        <v>15</v>
      </c>
      <c r="B154" s="46">
        <v>15</v>
      </c>
      <c r="C154" s="46" t="s">
        <v>310</v>
      </c>
      <c r="D154" s="46" t="s">
        <v>132</v>
      </c>
      <c r="E154" s="46">
        <v>500</v>
      </c>
      <c r="F154" s="46">
        <v>1.04</v>
      </c>
      <c r="G154" s="46">
        <v>381996.31300000002</v>
      </c>
      <c r="H154" s="46"/>
      <c r="I154" s="46">
        <v>381996.31300000002</v>
      </c>
      <c r="J154" s="46" t="s">
        <v>118</v>
      </c>
      <c r="K154" s="46">
        <v>515.29999999999995</v>
      </c>
      <c r="L154" s="46">
        <v>3.1</v>
      </c>
      <c r="M154" s="46"/>
      <c r="N154" s="46"/>
      <c r="O154" s="46"/>
      <c r="P154" s="46">
        <v>1</v>
      </c>
      <c r="Q154" s="46">
        <f>K154</f>
        <v>515.29999999999995</v>
      </c>
      <c r="R154" s="46">
        <f>P154*Q154</f>
        <v>515.29999999999995</v>
      </c>
      <c r="S154" s="46"/>
      <c r="T154" s="46"/>
    </row>
    <row r="155" spans="1:20">
      <c r="A155" s="3">
        <v>16</v>
      </c>
      <c r="B155" s="3">
        <v>16</v>
      </c>
      <c r="C155" s="3" t="s">
        <v>311</v>
      </c>
      <c r="D155" s="3" t="s">
        <v>114</v>
      </c>
      <c r="E155" s="3"/>
      <c r="F155" s="3"/>
      <c r="G155" s="3"/>
      <c r="H155" s="3"/>
      <c r="I155" s="3"/>
      <c r="J155" s="3" t="s">
        <v>154</v>
      </c>
      <c r="K155" s="3"/>
      <c r="L155" s="3"/>
      <c r="M155" s="3"/>
      <c r="N155" s="3"/>
      <c r="O155" s="3"/>
      <c r="P155" s="3"/>
      <c r="Q155" s="3"/>
      <c r="R155" s="3"/>
      <c r="S155" s="3"/>
      <c r="T155" s="3"/>
    </row>
    <row r="156" spans="1:20">
      <c r="A156" s="3">
        <v>17</v>
      </c>
      <c r="B156" s="3">
        <v>17</v>
      </c>
      <c r="C156" s="3" t="s">
        <v>312</v>
      </c>
      <c r="D156" s="3" t="s">
        <v>135</v>
      </c>
      <c r="E156" s="3"/>
      <c r="F156" s="3">
        <v>1.07</v>
      </c>
      <c r="G156" s="3">
        <v>26.596</v>
      </c>
      <c r="H156" s="3"/>
      <c r="I156" s="3">
        <v>26.596</v>
      </c>
      <c r="J156" s="3" t="s">
        <v>136</v>
      </c>
      <c r="K156" s="3"/>
      <c r="L156" s="3"/>
      <c r="M156" s="3"/>
      <c r="N156" s="3"/>
      <c r="O156" s="3"/>
      <c r="P156" s="3"/>
      <c r="Q156" s="3"/>
      <c r="R156" s="3"/>
      <c r="S156" s="3"/>
      <c r="T156" s="3"/>
    </row>
    <row r="157" spans="1:20">
      <c r="A157" s="3">
        <v>18</v>
      </c>
      <c r="B157" s="3">
        <v>18</v>
      </c>
      <c r="C157" s="3" t="s">
        <v>313</v>
      </c>
      <c r="D157" s="3" t="s">
        <v>135</v>
      </c>
      <c r="E157" s="3"/>
      <c r="F157" s="3">
        <v>1.07</v>
      </c>
      <c r="G157" s="3">
        <v>758.71100000000001</v>
      </c>
      <c r="H157" s="3"/>
      <c r="I157" s="3">
        <v>758.71100000000001</v>
      </c>
      <c r="J157" s="3" t="s">
        <v>136</v>
      </c>
      <c r="K157" s="3"/>
      <c r="L157" s="3"/>
      <c r="M157" s="3"/>
      <c r="N157" s="3"/>
      <c r="O157" s="3"/>
      <c r="P157" s="3"/>
      <c r="Q157" s="3"/>
      <c r="R157" s="3"/>
      <c r="S157" s="3"/>
      <c r="T157" s="3"/>
    </row>
    <row r="158" spans="1:20">
      <c r="A158" s="3">
        <v>19</v>
      </c>
      <c r="B158" s="3">
        <v>19</v>
      </c>
      <c r="C158" s="3" t="s">
        <v>314</v>
      </c>
      <c r="D158" s="3" t="s">
        <v>135</v>
      </c>
      <c r="E158" s="3"/>
      <c r="F158" s="3">
        <v>1.07</v>
      </c>
      <c r="G158" s="3">
        <v>636.96699999999998</v>
      </c>
      <c r="H158" s="3"/>
      <c r="I158" s="3">
        <v>636.96699999999998</v>
      </c>
      <c r="J158" s="3" t="s">
        <v>136</v>
      </c>
      <c r="K158" s="3"/>
      <c r="L158" s="3"/>
      <c r="M158" s="3"/>
      <c r="N158" s="3"/>
      <c r="O158" s="3"/>
      <c r="P158" s="3"/>
      <c r="Q158" s="3"/>
      <c r="R158" s="3"/>
      <c r="S158" s="3"/>
      <c r="T158" s="3"/>
    </row>
    <row r="159" spans="1:20">
      <c r="A159" s="3">
        <v>20</v>
      </c>
      <c r="B159" s="3">
        <v>20</v>
      </c>
      <c r="C159" s="3" t="s">
        <v>315</v>
      </c>
      <c r="D159" s="3" t="s">
        <v>135</v>
      </c>
      <c r="E159" s="3"/>
      <c r="F159" s="3">
        <v>1.07</v>
      </c>
      <c r="G159" s="3">
        <v>682.95899999999995</v>
      </c>
      <c r="H159" s="3"/>
      <c r="I159" s="3">
        <v>682.95899999999995</v>
      </c>
      <c r="J159" s="3" t="s">
        <v>136</v>
      </c>
      <c r="K159" s="3"/>
      <c r="L159" s="3"/>
      <c r="M159" s="3"/>
      <c r="N159" s="3"/>
      <c r="O159" s="3"/>
      <c r="P159" s="3"/>
      <c r="Q159" s="3"/>
      <c r="R159" s="3"/>
      <c r="S159" s="3"/>
      <c r="T159" s="3"/>
    </row>
    <row r="160" spans="1:20" s="42" customFormat="1">
      <c r="A160" s="46">
        <v>21</v>
      </c>
      <c r="B160" s="46">
        <v>21</v>
      </c>
      <c r="C160" s="46" t="s">
        <v>316</v>
      </c>
      <c r="D160" s="46" t="s">
        <v>135</v>
      </c>
      <c r="E160" s="46"/>
      <c r="F160" s="46">
        <v>1.07</v>
      </c>
      <c r="G160" s="46">
        <v>287604.78100000002</v>
      </c>
      <c r="H160" s="46"/>
      <c r="I160" s="46">
        <v>287604.78100000002</v>
      </c>
      <c r="J160" s="46" t="s">
        <v>118</v>
      </c>
      <c r="K160" s="46">
        <v>362</v>
      </c>
      <c r="L160" s="46"/>
      <c r="M160" s="46">
        <v>26.043199999999999</v>
      </c>
      <c r="N160" s="46">
        <v>0.99850000000000005</v>
      </c>
      <c r="O160" s="46">
        <f>M160/N160</f>
        <v>26.082323485227839</v>
      </c>
      <c r="P160" s="46">
        <v>1</v>
      </c>
      <c r="Q160" s="46">
        <f>K160</f>
        <v>362</v>
      </c>
      <c r="R160" s="46">
        <f>P160*Q160</f>
        <v>362</v>
      </c>
      <c r="S160" s="46">
        <f>R160*O160/1000</f>
        <v>9.4418011016524783</v>
      </c>
      <c r="T160" s="46"/>
    </row>
    <row r="161" spans="1:20">
      <c r="A161" s="3">
        <v>22</v>
      </c>
      <c r="B161" s="3">
        <v>22</v>
      </c>
      <c r="C161" s="3" t="s">
        <v>317</v>
      </c>
      <c r="D161" s="3" t="s">
        <v>135</v>
      </c>
      <c r="E161" s="3"/>
      <c r="F161" s="3">
        <v>1.07</v>
      </c>
      <c r="G161" s="3">
        <v>111716.656</v>
      </c>
      <c r="H161" s="3"/>
      <c r="I161" s="3">
        <v>111716.656</v>
      </c>
      <c r="J161" s="3" t="s">
        <v>118</v>
      </c>
      <c r="K161" s="3">
        <v>76.5</v>
      </c>
      <c r="L161" s="3"/>
      <c r="M161" s="3"/>
      <c r="N161" s="3"/>
      <c r="O161" s="3"/>
      <c r="P161" s="3"/>
      <c r="Q161" s="3"/>
      <c r="R161" s="3"/>
      <c r="S161" s="3"/>
      <c r="T161" s="3"/>
    </row>
    <row r="162" spans="1:20" s="42" customFormat="1">
      <c r="A162" s="46">
        <v>23</v>
      </c>
      <c r="B162" s="46">
        <v>23</v>
      </c>
      <c r="C162" s="46" t="s">
        <v>318</v>
      </c>
      <c r="D162" s="46" t="s">
        <v>135</v>
      </c>
      <c r="E162" s="46"/>
      <c r="F162" s="46">
        <v>1.07</v>
      </c>
      <c r="G162" s="46">
        <v>198317.54699999999</v>
      </c>
      <c r="H162" s="46"/>
      <c r="I162" s="46">
        <v>198317.54699999999</v>
      </c>
      <c r="J162" s="46" t="s">
        <v>118</v>
      </c>
      <c r="K162" s="46">
        <v>217.1</v>
      </c>
      <c r="L162" s="46"/>
      <c r="M162" s="46">
        <v>25.0947</v>
      </c>
      <c r="N162" s="46">
        <v>0.99850000000000005</v>
      </c>
      <c r="O162" s="46">
        <f>M162/N162</f>
        <v>25.132398597896845</v>
      </c>
      <c r="P162" s="46">
        <v>1</v>
      </c>
      <c r="Q162" s="46">
        <f>K162</f>
        <v>217.1</v>
      </c>
      <c r="R162" s="46">
        <f>P162*Q162</f>
        <v>217.1</v>
      </c>
      <c r="S162" s="46">
        <f>R162*O162/1000</f>
        <v>5.4562437356034055</v>
      </c>
      <c r="T162" s="46"/>
    </row>
    <row r="163" spans="1:20">
      <c r="A163" s="3">
        <v>24</v>
      </c>
      <c r="B163" s="3">
        <v>24</v>
      </c>
      <c r="C163" s="3" t="s">
        <v>319</v>
      </c>
      <c r="D163" s="3" t="s">
        <v>135</v>
      </c>
      <c r="E163" s="3"/>
      <c r="F163" s="3">
        <v>1.07</v>
      </c>
      <c r="G163" s="3">
        <v>56169.445</v>
      </c>
      <c r="H163" s="3"/>
      <c r="I163" s="3">
        <v>56169.445</v>
      </c>
      <c r="J163" s="3" t="s">
        <v>115</v>
      </c>
      <c r="K163" s="3"/>
      <c r="L163" s="3"/>
      <c r="M163" s="3"/>
      <c r="N163" s="3"/>
      <c r="O163" s="3"/>
      <c r="P163" s="3"/>
      <c r="Q163" s="3"/>
      <c r="R163" s="3"/>
      <c r="S163" s="3"/>
      <c r="T163" s="3"/>
    </row>
    <row r="164" spans="1:20">
      <c r="A164" s="3">
        <v>25</v>
      </c>
      <c r="B164" s="3">
        <v>25</v>
      </c>
      <c r="C164" s="3" t="s">
        <v>320</v>
      </c>
      <c r="D164" s="3" t="s">
        <v>135</v>
      </c>
      <c r="E164" s="3"/>
      <c r="F164" s="3">
        <v>1.07</v>
      </c>
      <c r="G164" s="3">
        <v>67576.875</v>
      </c>
      <c r="H164" s="3"/>
      <c r="I164" s="3">
        <v>67576.875</v>
      </c>
      <c r="J164" s="3" t="s">
        <v>118</v>
      </c>
      <c r="K164" s="3">
        <v>4.9000000000000004</v>
      </c>
      <c r="L164" s="3"/>
      <c r="M164" s="3"/>
      <c r="N164" s="3"/>
      <c r="O164" s="3"/>
      <c r="P164" s="3"/>
      <c r="Q164" s="3"/>
      <c r="R164" s="3"/>
      <c r="S164" s="3"/>
      <c r="T164" s="3"/>
    </row>
    <row r="165" spans="1:20">
      <c r="A165" s="3">
        <v>26</v>
      </c>
      <c r="B165" s="3">
        <v>26</v>
      </c>
      <c r="C165" s="3" t="s">
        <v>321</v>
      </c>
      <c r="D165" s="3" t="s">
        <v>135</v>
      </c>
      <c r="E165" s="3"/>
      <c r="F165" s="3">
        <v>1.07</v>
      </c>
      <c r="G165" s="3">
        <v>62978.031000000003</v>
      </c>
      <c r="H165" s="3"/>
      <c r="I165" s="3">
        <v>62978.031000000003</v>
      </c>
      <c r="J165" s="3" t="s">
        <v>115</v>
      </c>
      <c r="K165" s="3"/>
      <c r="L165" s="3"/>
      <c r="M165" s="3"/>
      <c r="N165" s="3"/>
      <c r="O165" s="3"/>
      <c r="P165" s="3"/>
      <c r="Q165" s="3"/>
      <c r="R165" s="3"/>
      <c r="S165" s="3"/>
      <c r="T165" s="3"/>
    </row>
    <row r="166" spans="1:20">
      <c r="A166" s="3">
        <v>27</v>
      </c>
      <c r="B166" s="3">
        <v>27</v>
      </c>
      <c r="C166" s="3" t="s">
        <v>322</v>
      </c>
      <c r="D166" s="3" t="s">
        <v>135</v>
      </c>
      <c r="E166" s="3"/>
      <c r="F166" s="3">
        <v>1.07</v>
      </c>
      <c r="G166" s="3">
        <v>12474.406999999999</v>
      </c>
      <c r="H166" s="3"/>
      <c r="I166" s="3">
        <v>12474.406999999999</v>
      </c>
      <c r="J166" s="3" t="s">
        <v>136</v>
      </c>
      <c r="K166" s="3"/>
      <c r="L166" s="3"/>
      <c r="M166" s="3"/>
      <c r="N166" s="3"/>
      <c r="O166" s="3"/>
      <c r="P166" s="3"/>
      <c r="Q166" s="3"/>
      <c r="R166" s="3"/>
      <c r="S166" s="3"/>
      <c r="T166" s="3"/>
    </row>
    <row r="167" spans="1:20">
      <c r="A167" s="3">
        <v>28</v>
      </c>
      <c r="B167" s="3">
        <v>28</v>
      </c>
      <c r="C167" s="3" t="s">
        <v>323</v>
      </c>
      <c r="D167" s="3" t="s">
        <v>135</v>
      </c>
      <c r="E167" s="3"/>
      <c r="F167" s="3">
        <v>1.07</v>
      </c>
      <c r="G167" s="3">
        <v>11505.745000000001</v>
      </c>
      <c r="H167" s="3"/>
      <c r="I167" s="3">
        <v>11505.745000000001</v>
      </c>
      <c r="J167" s="3" t="s">
        <v>136</v>
      </c>
      <c r="K167" s="3"/>
      <c r="L167" s="3"/>
      <c r="M167" s="3"/>
      <c r="N167" s="3"/>
      <c r="O167" s="3"/>
      <c r="P167" s="3"/>
      <c r="Q167" s="3"/>
      <c r="R167" s="3"/>
      <c r="S167" s="3"/>
      <c r="T167" s="3"/>
    </row>
    <row r="168" spans="1:20">
      <c r="A168" s="3">
        <v>29</v>
      </c>
      <c r="B168" s="3">
        <v>29</v>
      </c>
      <c r="C168" s="3" t="s">
        <v>324</v>
      </c>
      <c r="D168" s="3" t="s">
        <v>135</v>
      </c>
      <c r="E168" s="3"/>
      <c r="F168" s="3">
        <v>1.07</v>
      </c>
      <c r="G168" s="3">
        <v>12660.032999999999</v>
      </c>
      <c r="H168" s="3"/>
      <c r="I168" s="3">
        <v>12660.032999999999</v>
      </c>
      <c r="J168" s="3" t="s">
        <v>136</v>
      </c>
      <c r="K168" s="3"/>
      <c r="L168" s="3"/>
      <c r="M168" s="3"/>
      <c r="N168" s="3"/>
      <c r="O168" s="3"/>
      <c r="P168" s="3"/>
      <c r="Q168" s="3"/>
      <c r="R168" s="3"/>
      <c r="S168" s="3"/>
      <c r="T168" s="3"/>
    </row>
    <row r="169" spans="1:20">
      <c r="A169" s="3">
        <v>30</v>
      </c>
      <c r="B169" s="3">
        <v>30</v>
      </c>
      <c r="C169" s="3" t="s">
        <v>325</v>
      </c>
      <c r="D169" s="3" t="s">
        <v>135</v>
      </c>
      <c r="E169" s="3"/>
      <c r="F169" s="3">
        <v>1.07</v>
      </c>
      <c r="G169" s="3">
        <v>11321.147000000001</v>
      </c>
      <c r="H169" s="3"/>
      <c r="I169" s="3">
        <v>11321.147000000001</v>
      </c>
      <c r="J169" s="3" t="s">
        <v>115</v>
      </c>
      <c r="K169" s="3"/>
      <c r="L169" s="3"/>
      <c r="M169" s="3"/>
      <c r="N169" s="3"/>
      <c r="O169" s="3"/>
      <c r="P169" s="3"/>
      <c r="Q169" s="3"/>
      <c r="R169" s="3"/>
      <c r="S169" s="3"/>
      <c r="T169" s="3"/>
    </row>
    <row r="170" spans="1:20">
      <c r="A170" s="3">
        <v>31</v>
      </c>
      <c r="B170" s="3">
        <v>31</v>
      </c>
      <c r="C170" s="3" t="s">
        <v>326</v>
      </c>
      <c r="D170" s="3" t="s">
        <v>135</v>
      </c>
      <c r="E170" s="3"/>
      <c r="F170" s="3">
        <v>1.07</v>
      </c>
      <c r="G170" s="3">
        <v>18073.684000000001</v>
      </c>
      <c r="H170" s="3"/>
      <c r="I170" s="3">
        <v>18073.684000000001</v>
      </c>
      <c r="J170" s="3" t="s">
        <v>115</v>
      </c>
      <c r="K170" s="3"/>
      <c r="L170" s="3"/>
      <c r="M170" s="3"/>
      <c r="N170" s="3"/>
      <c r="O170" s="3"/>
      <c r="P170" s="3"/>
      <c r="Q170" s="3"/>
      <c r="R170" s="3"/>
      <c r="S170" s="3"/>
      <c r="T170" s="3"/>
    </row>
    <row r="171" spans="1:20">
      <c r="A171" s="3">
        <v>32</v>
      </c>
      <c r="B171" s="3">
        <v>32</v>
      </c>
      <c r="C171" s="3" t="s">
        <v>327</v>
      </c>
      <c r="D171" s="3" t="s">
        <v>135</v>
      </c>
      <c r="E171" s="3"/>
      <c r="F171" s="3">
        <v>1.07</v>
      </c>
      <c r="G171" s="3">
        <v>62789.699000000001</v>
      </c>
      <c r="H171" s="3"/>
      <c r="I171" s="3">
        <v>62789.699000000001</v>
      </c>
      <c r="J171" s="3" t="s">
        <v>115</v>
      </c>
      <c r="K171" s="3"/>
      <c r="L171" s="3"/>
      <c r="M171" s="3"/>
      <c r="N171" s="3"/>
      <c r="O171" s="3"/>
      <c r="P171" s="3"/>
      <c r="Q171" s="3"/>
      <c r="R171" s="3"/>
      <c r="S171" s="3"/>
      <c r="T171" s="3"/>
    </row>
    <row r="172" spans="1:20">
      <c r="A172" s="3">
        <v>33</v>
      </c>
      <c r="B172" s="3">
        <v>33</v>
      </c>
      <c r="C172" s="3" t="s">
        <v>328</v>
      </c>
      <c r="D172" s="3" t="s">
        <v>135</v>
      </c>
      <c r="E172" s="3"/>
      <c r="F172" s="3">
        <v>1.08</v>
      </c>
      <c r="G172" s="3">
        <v>45.337000000000003</v>
      </c>
      <c r="H172" s="3"/>
      <c r="I172" s="3">
        <v>45.337000000000003</v>
      </c>
      <c r="J172" s="3" t="s">
        <v>136</v>
      </c>
      <c r="K172" s="3"/>
      <c r="L172" s="3"/>
      <c r="M172" s="3"/>
      <c r="N172" s="3"/>
      <c r="O172" s="3"/>
      <c r="P172" s="3"/>
      <c r="Q172" s="3"/>
      <c r="R172" s="3"/>
      <c r="S172" s="3"/>
      <c r="T172" s="3"/>
    </row>
    <row r="173" spans="1:20">
      <c r="A173" s="3">
        <v>34</v>
      </c>
      <c r="B173" s="3">
        <v>34</v>
      </c>
      <c r="C173" s="3" t="s">
        <v>329</v>
      </c>
      <c r="D173" s="3" t="s">
        <v>135</v>
      </c>
      <c r="E173" s="3"/>
      <c r="F173" s="3">
        <v>1.07</v>
      </c>
      <c r="G173" s="3">
        <v>14309.932000000001</v>
      </c>
      <c r="H173" s="3"/>
      <c r="I173" s="3">
        <v>14309.932000000001</v>
      </c>
      <c r="J173" s="3" t="s">
        <v>136</v>
      </c>
      <c r="K173" s="3"/>
      <c r="L173" s="3"/>
      <c r="M173" s="3"/>
      <c r="N173" s="3"/>
      <c r="O173" s="3"/>
      <c r="P173" s="3"/>
      <c r="Q173" s="3"/>
      <c r="R173" s="3"/>
      <c r="S173" s="3"/>
      <c r="T173" s="3"/>
    </row>
    <row r="174" spans="1:20">
      <c r="A174" s="3">
        <v>35</v>
      </c>
      <c r="B174" s="3">
        <v>35</v>
      </c>
      <c r="C174" s="3" t="s">
        <v>330</v>
      </c>
      <c r="D174" s="3" t="s">
        <v>135</v>
      </c>
      <c r="E174" s="3"/>
      <c r="F174" s="3">
        <v>1.07</v>
      </c>
      <c r="G174" s="3">
        <v>8693.7880000000005</v>
      </c>
      <c r="H174" s="3"/>
      <c r="I174" s="3">
        <v>8693.7880000000005</v>
      </c>
      <c r="J174" s="3" t="s">
        <v>136</v>
      </c>
      <c r="K174" s="3"/>
      <c r="L174" s="3"/>
      <c r="M174" s="3"/>
      <c r="N174" s="3"/>
      <c r="O174" s="3"/>
      <c r="P174" s="3"/>
      <c r="Q174" s="3"/>
      <c r="R174" s="3"/>
      <c r="S174" s="3"/>
      <c r="T174" s="3"/>
    </row>
    <row r="175" spans="1:20">
      <c r="A175" s="3">
        <v>36</v>
      </c>
      <c r="B175" s="3">
        <v>36</v>
      </c>
      <c r="C175" s="3" t="s">
        <v>331</v>
      </c>
      <c r="D175" s="3" t="s">
        <v>135</v>
      </c>
      <c r="E175" s="3"/>
      <c r="F175" s="3">
        <v>1.07</v>
      </c>
      <c r="G175" s="3">
        <v>7400.8549999999996</v>
      </c>
      <c r="H175" s="3"/>
      <c r="I175" s="3">
        <v>7400.8549999999996</v>
      </c>
      <c r="J175" s="3" t="s">
        <v>136</v>
      </c>
      <c r="K175" s="3"/>
      <c r="L175" s="3"/>
      <c r="M175" s="3"/>
      <c r="N175" s="3"/>
      <c r="O175" s="3"/>
      <c r="P175" s="3"/>
      <c r="Q175" s="3"/>
      <c r="R175" s="3"/>
      <c r="S175" s="3"/>
      <c r="T175" s="3"/>
    </row>
    <row r="176" spans="1:20">
      <c r="A176" s="3">
        <v>37</v>
      </c>
      <c r="B176" s="3">
        <v>37</v>
      </c>
      <c r="C176" s="3" t="s">
        <v>332</v>
      </c>
      <c r="D176" s="3" t="s">
        <v>135</v>
      </c>
      <c r="E176" s="3"/>
      <c r="F176" s="3">
        <v>1.07</v>
      </c>
      <c r="G176" s="3">
        <v>3272.77</v>
      </c>
      <c r="H176" s="3"/>
      <c r="I176" s="3">
        <v>3272.77</v>
      </c>
      <c r="J176" s="3" t="s">
        <v>136</v>
      </c>
      <c r="K176" s="3"/>
      <c r="L176" s="3"/>
      <c r="M176" s="3"/>
      <c r="N176" s="3"/>
      <c r="O176" s="3"/>
      <c r="P176" s="3"/>
      <c r="Q176" s="3"/>
      <c r="R176" s="3"/>
      <c r="S176" s="3"/>
      <c r="T176" s="3"/>
    </row>
    <row r="177" spans="1:20">
      <c r="A177" s="3">
        <v>38</v>
      </c>
      <c r="B177" s="3">
        <v>38</v>
      </c>
      <c r="C177" s="3" t="s">
        <v>333</v>
      </c>
      <c r="D177" s="3" t="s">
        <v>135</v>
      </c>
      <c r="E177" s="3"/>
      <c r="F177" s="3">
        <v>1.07</v>
      </c>
      <c r="G177" s="3">
        <v>14891.378000000001</v>
      </c>
      <c r="H177" s="3"/>
      <c r="I177" s="3">
        <v>14891.378000000001</v>
      </c>
      <c r="J177" s="3" t="s">
        <v>115</v>
      </c>
      <c r="K177" s="3"/>
      <c r="L177" s="3"/>
      <c r="M177" s="3"/>
      <c r="N177" s="3"/>
      <c r="O177" s="3"/>
      <c r="P177" s="3"/>
      <c r="Q177" s="3"/>
      <c r="R177" s="3"/>
      <c r="S177" s="3"/>
      <c r="T177" s="3"/>
    </row>
    <row r="178" spans="1:20">
      <c r="A178" s="3">
        <v>39</v>
      </c>
      <c r="B178" s="3">
        <v>39</v>
      </c>
      <c r="C178" s="3" t="s">
        <v>334</v>
      </c>
      <c r="D178" s="3" t="s">
        <v>135</v>
      </c>
      <c r="E178" s="3"/>
      <c r="F178" s="3">
        <v>1.07</v>
      </c>
      <c r="G178" s="3">
        <v>66061.922000000006</v>
      </c>
      <c r="H178" s="3"/>
      <c r="I178" s="3">
        <v>66061.922000000006</v>
      </c>
      <c r="J178" s="3" t="s">
        <v>118</v>
      </c>
      <c r="K178" s="3">
        <v>2.4</v>
      </c>
      <c r="L178" s="3"/>
      <c r="M178" s="3"/>
      <c r="N178" s="3"/>
      <c r="O178" s="3"/>
      <c r="P178" s="3"/>
      <c r="Q178" s="3"/>
      <c r="R178" s="3"/>
      <c r="S178" s="3"/>
      <c r="T178" s="3"/>
    </row>
    <row r="179" spans="1:20">
      <c r="A179" s="3">
        <v>40</v>
      </c>
      <c r="B179" s="3">
        <v>40</v>
      </c>
      <c r="C179" s="3" t="s">
        <v>335</v>
      </c>
      <c r="D179" s="3" t="s">
        <v>135</v>
      </c>
      <c r="E179" s="3"/>
      <c r="F179" s="3">
        <v>1.07</v>
      </c>
      <c r="G179" s="3">
        <v>1261.981</v>
      </c>
      <c r="H179" s="3"/>
      <c r="I179" s="3">
        <v>1261.981</v>
      </c>
      <c r="J179" s="3" t="s">
        <v>136</v>
      </c>
      <c r="K179" s="3"/>
      <c r="L179" s="3"/>
      <c r="M179" s="3"/>
      <c r="N179" s="3"/>
      <c r="O179" s="3"/>
      <c r="P179" s="3"/>
      <c r="Q179" s="3"/>
      <c r="R179" s="3"/>
      <c r="S179" s="3"/>
      <c r="T179" s="3"/>
    </row>
    <row r="180" spans="1:20">
      <c r="A180" s="3">
        <v>41</v>
      </c>
      <c r="B180" s="3">
        <v>41</v>
      </c>
      <c r="C180" s="3" t="s">
        <v>336</v>
      </c>
      <c r="D180" s="3" t="s">
        <v>135</v>
      </c>
      <c r="E180" s="3"/>
      <c r="F180" s="3">
        <v>1.07</v>
      </c>
      <c r="G180" s="3">
        <v>3181.7730000000001</v>
      </c>
      <c r="H180" s="3"/>
      <c r="I180" s="3">
        <v>3181.7730000000001</v>
      </c>
      <c r="J180" s="3" t="s">
        <v>136</v>
      </c>
      <c r="K180" s="3"/>
      <c r="L180" s="3"/>
      <c r="M180" s="3"/>
      <c r="N180" s="3"/>
      <c r="O180" s="3"/>
      <c r="P180" s="3"/>
      <c r="Q180" s="3"/>
      <c r="R180" s="3"/>
      <c r="S180" s="3"/>
      <c r="T180" s="3"/>
    </row>
    <row r="181" spans="1:20">
      <c r="A181" s="3">
        <v>42</v>
      </c>
      <c r="B181" s="3">
        <v>42</v>
      </c>
      <c r="C181" s="3" t="s">
        <v>337</v>
      </c>
      <c r="D181" s="3" t="s">
        <v>135</v>
      </c>
      <c r="E181" s="3"/>
      <c r="F181" s="3">
        <v>1.07</v>
      </c>
      <c r="G181" s="3">
        <v>6653.7920000000004</v>
      </c>
      <c r="H181" s="3"/>
      <c r="I181" s="3">
        <v>6653.7920000000004</v>
      </c>
      <c r="J181" s="3" t="s">
        <v>136</v>
      </c>
      <c r="K181" s="3"/>
      <c r="L181" s="3"/>
      <c r="M181" s="3"/>
      <c r="N181" s="3"/>
      <c r="O181" s="3"/>
      <c r="P181" s="3"/>
      <c r="Q181" s="3"/>
      <c r="R181" s="3"/>
      <c r="S181" s="3"/>
      <c r="T181" s="3"/>
    </row>
    <row r="182" spans="1:20" s="42" customFormat="1">
      <c r="A182" s="46">
        <v>43</v>
      </c>
      <c r="B182" s="46">
        <v>43</v>
      </c>
      <c r="C182" s="46" t="s">
        <v>338</v>
      </c>
      <c r="D182" s="46" t="s">
        <v>135</v>
      </c>
      <c r="E182" s="46"/>
      <c r="F182" s="46">
        <v>1.07</v>
      </c>
      <c r="G182" s="46">
        <v>625478.125</v>
      </c>
      <c r="H182" s="46"/>
      <c r="I182" s="46">
        <v>625478.125</v>
      </c>
      <c r="J182" s="46" t="s">
        <v>118</v>
      </c>
      <c r="K182" s="46">
        <v>910.5</v>
      </c>
      <c r="L182" s="46"/>
      <c r="M182" s="46">
        <v>24.6494</v>
      </c>
      <c r="N182" s="46">
        <v>0.99850000000000005</v>
      </c>
      <c r="O182" s="46">
        <f>M182/N182</f>
        <v>24.686429644466699</v>
      </c>
      <c r="P182" s="46">
        <v>40</v>
      </c>
      <c r="Q182" s="46">
        <f>K182</f>
        <v>910.5</v>
      </c>
      <c r="R182" s="46">
        <f>P182*Q182</f>
        <v>36420</v>
      </c>
      <c r="S182" s="46">
        <f>R182*O182/1000</f>
        <v>899.07976765147714</v>
      </c>
      <c r="T182" s="46"/>
    </row>
    <row r="183" spans="1:20" s="42" customFormat="1">
      <c r="A183" s="46">
        <v>44</v>
      </c>
      <c r="B183" s="46">
        <v>44</v>
      </c>
      <c r="C183" s="46" t="s">
        <v>339</v>
      </c>
      <c r="D183" s="46" t="s">
        <v>135</v>
      </c>
      <c r="E183" s="46"/>
      <c r="F183" s="46">
        <v>1.07</v>
      </c>
      <c r="G183" s="46">
        <v>634233.81299999997</v>
      </c>
      <c r="H183" s="46"/>
      <c r="I183" s="46">
        <v>634233.81299999997</v>
      </c>
      <c r="J183" s="46" t="s">
        <v>118</v>
      </c>
      <c r="K183" s="46">
        <v>924.7</v>
      </c>
      <c r="L183" s="46"/>
      <c r="M183" s="46">
        <v>28.726400000000002</v>
      </c>
      <c r="N183" s="46">
        <v>0.99850000000000005</v>
      </c>
      <c r="O183" s="46">
        <f>M183/N183</f>
        <v>28.769554331497247</v>
      </c>
      <c r="P183" s="46">
        <v>40</v>
      </c>
      <c r="Q183" s="46">
        <f>K183</f>
        <v>924.7</v>
      </c>
      <c r="R183" s="46">
        <f>P183*Q183</f>
        <v>36988</v>
      </c>
      <c r="S183" s="46">
        <f>R183*O183/1000</f>
        <v>1064.1282756134201</v>
      </c>
      <c r="T183" s="46"/>
    </row>
    <row r="184" spans="1:20" s="42" customFormat="1">
      <c r="A184" s="46">
        <v>45</v>
      </c>
      <c r="B184" s="46">
        <v>45</v>
      </c>
      <c r="C184" s="46" t="s">
        <v>340</v>
      </c>
      <c r="D184" s="46" t="s">
        <v>135</v>
      </c>
      <c r="E184" s="46"/>
      <c r="F184" s="46">
        <v>1.07</v>
      </c>
      <c r="G184" s="46">
        <v>413331.46899999998</v>
      </c>
      <c r="H184" s="46"/>
      <c r="I184" s="46">
        <v>413331.46899999998</v>
      </c>
      <c r="J184" s="46" t="s">
        <v>118</v>
      </c>
      <c r="K184" s="46">
        <v>566.1</v>
      </c>
      <c r="L184" s="46"/>
      <c r="M184" s="46">
        <v>27.8216</v>
      </c>
      <c r="N184" s="46">
        <v>0.99850000000000005</v>
      </c>
      <c r="O184" s="46">
        <f>M184/N184</f>
        <v>27.863395092638957</v>
      </c>
      <c r="P184" s="46">
        <v>40</v>
      </c>
      <c r="Q184" s="46">
        <f>K184</f>
        <v>566.1</v>
      </c>
      <c r="R184" s="46">
        <f>P184*Q184</f>
        <v>22644</v>
      </c>
      <c r="S184" s="46">
        <f>R184*O184/1000</f>
        <v>630.93871847771652</v>
      </c>
      <c r="T184" s="46"/>
    </row>
    <row r="185" spans="1:20">
      <c r="A185" s="3">
        <v>46</v>
      </c>
      <c r="B185" s="3">
        <v>46</v>
      </c>
      <c r="C185" s="3" t="s">
        <v>341</v>
      </c>
      <c r="D185" s="3" t="s">
        <v>114</v>
      </c>
      <c r="E185" s="3"/>
      <c r="F185" s="3"/>
      <c r="G185" s="3"/>
      <c r="H185" s="3"/>
      <c r="I185" s="3"/>
      <c r="J185" s="3" t="s">
        <v>154</v>
      </c>
      <c r="K185" s="3"/>
      <c r="L185" s="3"/>
      <c r="M185" s="3"/>
      <c r="N185" s="3"/>
      <c r="O185" s="3"/>
      <c r="P185" s="3"/>
      <c r="Q185" s="3"/>
      <c r="R185" s="3"/>
      <c r="S185" s="3"/>
      <c r="T185" s="3"/>
    </row>
    <row r="186" spans="1:20">
      <c r="A186" s="3">
        <v>47</v>
      </c>
      <c r="B186" s="3">
        <v>47</v>
      </c>
      <c r="C186" s="3" t="s">
        <v>342</v>
      </c>
      <c r="D186" s="3" t="s">
        <v>132</v>
      </c>
      <c r="E186" s="3">
        <v>10</v>
      </c>
      <c r="F186" s="3">
        <v>1.07</v>
      </c>
      <c r="G186" s="3">
        <v>9962.7549999999992</v>
      </c>
      <c r="H186" s="3"/>
      <c r="I186" s="3">
        <v>9962.7549999999992</v>
      </c>
      <c r="J186" s="3" t="s">
        <v>115</v>
      </c>
      <c r="K186" s="3"/>
      <c r="L186" s="3"/>
      <c r="M186" s="3"/>
      <c r="N186" s="3"/>
      <c r="O186" s="3"/>
      <c r="P186" s="3"/>
      <c r="Q186" s="3"/>
      <c r="R186" s="3"/>
      <c r="S186" s="3"/>
      <c r="T186" s="3"/>
    </row>
    <row r="187" spans="1:20" s="42" customFormat="1">
      <c r="A187" s="46">
        <v>48</v>
      </c>
      <c r="B187" s="46">
        <v>48</v>
      </c>
      <c r="C187" s="46" t="s">
        <v>343</v>
      </c>
      <c r="D187" s="46" t="s">
        <v>132</v>
      </c>
      <c r="E187" s="46">
        <v>500</v>
      </c>
      <c r="F187" s="46">
        <v>1.07</v>
      </c>
      <c r="G187" s="46">
        <v>361235.75</v>
      </c>
      <c r="H187" s="46"/>
      <c r="I187" s="46">
        <v>361235.75</v>
      </c>
      <c r="J187" s="46" t="s">
        <v>118</v>
      </c>
      <c r="K187" s="46">
        <v>481.6</v>
      </c>
      <c r="L187" s="46">
        <v>-3.7</v>
      </c>
      <c r="M187" s="46"/>
      <c r="N187" s="46"/>
      <c r="O187" s="46"/>
      <c r="P187" s="46">
        <v>1</v>
      </c>
      <c r="Q187" s="46">
        <f>K187</f>
        <v>481.6</v>
      </c>
      <c r="R187" s="46">
        <f>P187*Q187</f>
        <v>481.6</v>
      </c>
      <c r="S187" s="46">
        <f>R187*O187/1000</f>
        <v>0</v>
      </c>
      <c r="T187" s="46"/>
    </row>
    <row r="188" spans="1:20">
      <c r="A188" s="3">
        <v>49</v>
      </c>
      <c r="B188" s="3">
        <v>49</v>
      </c>
      <c r="C188" s="3" t="s">
        <v>344</v>
      </c>
      <c r="D188" s="3" t="s">
        <v>114</v>
      </c>
      <c r="E188" s="3"/>
      <c r="F188" s="3"/>
      <c r="G188" s="3"/>
      <c r="H188" s="3"/>
      <c r="I188" s="3"/>
      <c r="J188" s="3" t="s">
        <v>154</v>
      </c>
      <c r="K188" s="3"/>
      <c r="L188" s="3"/>
      <c r="M188" s="3"/>
      <c r="N188" s="3"/>
      <c r="O188" s="3"/>
      <c r="P188" s="3"/>
      <c r="Q188" s="3"/>
      <c r="R188" s="3"/>
      <c r="S188" s="3"/>
      <c r="T188" s="3"/>
    </row>
    <row r="189" spans="1:20">
      <c r="A189" s="3">
        <v>50</v>
      </c>
      <c r="B189" s="3">
        <v>50</v>
      </c>
      <c r="C189" s="3" t="s">
        <v>345</v>
      </c>
      <c r="D189" s="3" t="s">
        <v>135</v>
      </c>
      <c r="E189" s="3"/>
      <c r="F189" s="3"/>
      <c r="G189" s="3"/>
      <c r="H189" s="3"/>
      <c r="I189" s="3"/>
      <c r="J189" s="3" t="s">
        <v>154</v>
      </c>
      <c r="K189" s="3"/>
      <c r="L189" s="3"/>
      <c r="M189" s="3"/>
      <c r="N189" s="3"/>
      <c r="O189" s="3"/>
      <c r="P189" s="3"/>
      <c r="Q189" s="3"/>
      <c r="R189" s="3"/>
      <c r="S189" s="3"/>
      <c r="T189" s="3"/>
    </row>
    <row r="190" spans="1:20">
      <c r="A190" s="3">
        <v>51</v>
      </c>
      <c r="B190" s="3">
        <v>51</v>
      </c>
      <c r="C190" s="3" t="s">
        <v>346</v>
      </c>
      <c r="D190" s="3" t="s">
        <v>135</v>
      </c>
      <c r="E190" s="3"/>
      <c r="F190" s="3">
        <v>1.07</v>
      </c>
      <c r="G190" s="3">
        <v>849.822</v>
      </c>
      <c r="H190" s="3"/>
      <c r="I190" s="3">
        <v>849.822</v>
      </c>
      <c r="J190" s="3" t="s">
        <v>136</v>
      </c>
      <c r="K190" s="3"/>
      <c r="L190" s="3"/>
      <c r="M190" s="3"/>
      <c r="N190" s="3"/>
      <c r="O190" s="3"/>
      <c r="P190" s="3"/>
      <c r="Q190" s="3"/>
      <c r="R190" s="3"/>
      <c r="S190" s="3"/>
      <c r="T190" s="3"/>
    </row>
    <row r="191" spans="1:20">
      <c r="A191" s="3">
        <v>52</v>
      </c>
      <c r="B191" s="3">
        <v>52</v>
      </c>
      <c r="C191" s="3" t="s">
        <v>347</v>
      </c>
      <c r="D191" s="3" t="s">
        <v>135</v>
      </c>
      <c r="E191" s="3"/>
      <c r="F191" s="3">
        <v>1.07</v>
      </c>
      <c r="G191" s="3">
        <v>648.21</v>
      </c>
      <c r="H191" s="3"/>
      <c r="I191" s="3">
        <v>648.21</v>
      </c>
      <c r="J191" s="3" t="s">
        <v>136</v>
      </c>
      <c r="K191" s="3"/>
      <c r="L191" s="3"/>
      <c r="M191" s="3"/>
      <c r="N191" s="3"/>
      <c r="O191" s="3"/>
      <c r="P191" s="3"/>
      <c r="Q191" s="3"/>
      <c r="R191" s="3"/>
      <c r="S191" s="3"/>
      <c r="T191" s="3"/>
    </row>
    <row r="192" spans="1:20">
      <c r="A192" s="3">
        <v>53</v>
      </c>
      <c r="B192" s="3">
        <v>53</v>
      </c>
      <c r="C192" s="3" t="s">
        <v>348</v>
      </c>
      <c r="D192" s="3" t="s">
        <v>135</v>
      </c>
      <c r="E192" s="3"/>
      <c r="F192" s="3">
        <v>1.07</v>
      </c>
      <c r="G192" s="3">
        <v>654.92700000000002</v>
      </c>
      <c r="H192" s="3"/>
      <c r="I192" s="3">
        <v>654.92700000000002</v>
      </c>
      <c r="J192" s="3" t="s">
        <v>136</v>
      </c>
      <c r="K192" s="3"/>
      <c r="L192" s="3"/>
      <c r="M192" s="3"/>
      <c r="N192" s="3"/>
      <c r="O192" s="3"/>
      <c r="P192" s="3"/>
      <c r="Q192" s="3"/>
      <c r="R192" s="3"/>
      <c r="S192" s="3"/>
      <c r="T192" s="3"/>
    </row>
    <row r="193" spans="1:20" s="42" customFormat="1">
      <c r="A193" s="46">
        <v>54</v>
      </c>
      <c r="B193" s="46">
        <v>54</v>
      </c>
      <c r="C193" s="46" t="s">
        <v>349</v>
      </c>
      <c r="D193" s="46" t="s">
        <v>135</v>
      </c>
      <c r="E193" s="46"/>
      <c r="F193" s="46">
        <v>1.07</v>
      </c>
      <c r="G193" s="46">
        <v>277309.06300000002</v>
      </c>
      <c r="H193" s="46"/>
      <c r="I193" s="46">
        <v>277309.06300000002</v>
      </c>
      <c r="J193" s="46" t="s">
        <v>118</v>
      </c>
      <c r="K193" s="46">
        <v>345.3</v>
      </c>
      <c r="L193" s="46"/>
      <c r="M193" s="46">
        <v>23.471699999999998</v>
      </c>
      <c r="N193" s="46">
        <v>0.99850000000000005</v>
      </c>
      <c r="O193" s="46">
        <f>M193/N193</f>
        <v>23.50696044066099</v>
      </c>
      <c r="P193" s="46">
        <v>1</v>
      </c>
      <c r="Q193" s="46">
        <f>K193</f>
        <v>345.3</v>
      </c>
      <c r="R193" s="46">
        <f>P193*Q193</f>
        <v>345.3</v>
      </c>
      <c r="S193" s="46">
        <f>R193*O193/1000</f>
        <v>8.1169534401602412</v>
      </c>
      <c r="T193" s="46"/>
    </row>
    <row r="194" spans="1:20">
      <c r="A194" s="3">
        <v>55</v>
      </c>
      <c r="B194" s="3">
        <v>55</v>
      </c>
      <c r="C194" s="3" t="s">
        <v>350</v>
      </c>
      <c r="D194" s="3" t="s">
        <v>135</v>
      </c>
      <c r="E194" s="3"/>
      <c r="F194" s="3">
        <v>1.07</v>
      </c>
      <c r="G194" s="3">
        <v>104018.68</v>
      </c>
      <c r="H194" s="3"/>
      <c r="I194" s="3">
        <v>104018.68</v>
      </c>
      <c r="J194" s="3" t="s">
        <v>118</v>
      </c>
      <c r="K194" s="3">
        <v>64</v>
      </c>
      <c r="L194" s="3"/>
      <c r="M194" s="3"/>
      <c r="N194" s="3"/>
      <c r="O194" s="3"/>
      <c r="P194" s="3"/>
      <c r="Q194" s="3"/>
      <c r="R194" s="3"/>
      <c r="S194" s="3"/>
      <c r="T194" s="3"/>
    </row>
    <row r="195" spans="1:20" s="42" customFormat="1">
      <c r="A195" s="46">
        <v>56</v>
      </c>
      <c r="B195" s="46">
        <v>56</v>
      </c>
      <c r="C195" s="46" t="s">
        <v>351</v>
      </c>
      <c r="D195" s="46" t="s">
        <v>135</v>
      </c>
      <c r="E195" s="46"/>
      <c r="F195" s="46">
        <v>1.07</v>
      </c>
      <c r="G195" s="46">
        <v>189053</v>
      </c>
      <c r="H195" s="46"/>
      <c r="I195" s="46">
        <v>189053</v>
      </c>
      <c r="J195" s="46" t="s">
        <v>118</v>
      </c>
      <c r="K195" s="46">
        <v>202.1</v>
      </c>
      <c r="L195" s="46"/>
      <c r="M195" s="46">
        <v>22.337800000000001</v>
      </c>
      <c r="N195" s="46">
        <v>0.99850000000000005</v>
      </c>
      <c r="O195" s="46">
        <f>M195/N195</f>
        <v>22.371357035553331</v>
      </c>
      <c r="P195" s="46">
        <v>1</v>
      </c>
      <c r="Q195" s="46">
        <f>K195</f>
        <v>202.1</v>
      </c>
      <c r="R195" s="46">
        <f>P195*Q195</f>
        <v>202.1</v>
      </c>
      <c r="S195" s="46">
        <f>R195*O195/1000</f>
        <v>4.5212512568853285</v>
      </c>
      <c r="T195" s="46"/>
    </row>
    <row r="196" spans="1:20">
      <c r="A196" s="3">
        <v>57</v>
      </c>
      <c r="B196" s="3">
        <v>57</v>
      </c>
      <c r="C196" s="3" t="s">
        <v>352</v>
      </c>
      <c r="D196" s="3" t="s">
        <v>135</v>
      </c>
      <c r="E196" s="3"/>
      <c r="F196" s="3">
        <v>1.07</v>
      </c>
      <c r="G196" s="3">
        <v>58617.991999999998</v>
      </c>
      <c r="H196" s="3"/>
      <c r="I196" s="3">
        <v>58617.991999999998</v>
      </c>
      <c r="J196" s="3" t="s">
        <v>115</v>
      </c>
      <c r="K196" s="3"/>
      <c r="L196" s="3"/>
      <c r="M196" s="3"/>
      <c r="N196" s="3"/>
      <c r="O196" s="3"/>
      <c r="P196" s="3"/>
      <c r="Q196" s="3"/>
      <c r="R196" s="3"/>
      <c r="S196" s="3"/>
      <c r="T196" s="3"/>
    </row>
    <row r="197" spans="1:20">
      <c r="A197" s="3">
        <v>58</v>
      </c>
      <c r="B197" s="3">
        <v>58</v>
      </c>
      <c r="C197" s="3" t="s">
        <v>353</v>
      </c>
      <c r="D197" s="3" t="s">
        <v>135</v>
      </c>
      <c r="E197" s="3"/>
      <c r="F197" s="3">
        <v>1.07</v>
      </c>
      <c r="G197" s="3">
        <v>63895.379000000001</v>
      </c>
      <c r="H197" s="3"/>
      <c r="I197" s="3">
        <v>63895.379000000001</v>
      </c>
      <c r="J197" s="3" t="s">
        <v>115</v>
      </c>
      <c r="K197" s="3"/>
      <c r="L197" s="3"/>
      <c r="M197" s="3"/>
      <c r="N197" s="3"/>
      <c r="O197" s="3"/>
      <c r="P197" s="3"/>
      <c r="Q197" s="3"/>
      <c r="R197" s="3"/>
      <c r="S197" s="3"/>
      <c r="T197" s="3"/>
    </row>
    <row r="198" spans="1:20">
      <c r="A198" s="3">
        <v>59</v>
      </c>
      <c r="B198" s="3">
        <v>59</v>
      </c>
      <c r="C198" s="3" t="s">
        <v>354</v>
      </c>
      <c r="D198" s="3" t="s">
        <v>135</v>
      </c>
      <c r="E198" s="3"/>
      <c r="F198" s="3">
        <v>1.07</v>
      </c>
      <c r="G198" s="3">
        <v>58593.237999999998</v>
      </c>
      <c r="H198" s="3"/>
      <c r="I198" s="3">
        <v>58593.237999999998</v>
      </c>
      <c r="J198" s="3" t="s">
        <v>115</v>
      </c>
      <c r="K198" s="3"/>
      <c r="L198" s="3"/>
      <c r="M198" s="3"/>
      <c r="N198" s="3"/>
      <c r="O198" s="3"/>
      <c r="P198" s="3"/>
      <c r="Q198" s="3"/>
      <c r="R198" s="3"/>
      <c r="S198" s="3"/>
      <c r="T198" s="3"/>
    </row>
    <row r="199" spans="1:20">
      <c r="A199" s="3">
        <v>60</v>
      </c>
      <c r="B199" s="3">
        <v>60</v>
      </c>
      <c r="C199" s="3" t="s">
        <v>355</v>
      </c>
      <c r="D199" s="3" t="s">
        <v>135</v>
      </c>
      <c r="E199" s="3"/>
      <c r="F199" s="3">
        <v>1.06</v>
      </c>
      <c r="G199" s="3">
        <v>11979.353999999999</v>
      </c>
      <c r="H199" s="3"/>
      <c r="I199" s="3">
        <v>11979.353999999999</v>
      </c>
      <c r="J199" s="3" t="s">
        <v>136</v>
      </c>
      <c r="K199" s="3"/>
      <c r="L199" s="3"/>
      <c r="M199" s="3"/>
      <c r="N199" s="3"/>
      <c r="O199" s="3"/>
      <c r="P199" s="3"/>
      <c r="Q199" s="3"/>
      <c r="R199" s="3"/>
      <c r="S199" s="3"/>
      <c r="T199" s="3"/>
    </row>
    <row r="200" spans="1:20">
      <c r="A200" s="3">
        <v>61</v>
      </c>
      <c r="B200" s="3">
        <v>61</v>
      </c>
      <c r="C200" s="3" t="s">
        <v>356</v>
      </c>
      <c r="D200" s="3" t="s">
        <v>135</v>
      </c>
      <c r="E200" s="3"/>
      <c r="F200" s="3">
        <v>1.07</v>
      </c>
      <c r="G200" s="3">
        <v>11540.887000000001</v>
      </c>
      <c r="H200" s="3"/>
      <c r="I200" s="3">
        <v>11540.887000000001</v>
      </c>
      <c r="J200" s="3" t="s">
        <v>136</v>
      </c>
      <c r="K200" s="3"/>
      <c r="L200" s="3"/>
      <c r="M200" s="3"/>
      <c r="N200" s="3"/>
      <c r="O200" s="3"/>
      <c r="P200" s="3"/>
      <c r="Q200" s="3"/>
      <c r="R200" s="3"/>
      <c r="S200" s="3"/>
      <c r="T200" s="3"/>
    </row>
    <row r="201" spans="1:20">
      <c r="A201" s="3">
        <v>62</v>
      </c>
      <c r="B201" s="3">
        <v>62</v>
      </c>
      <c r="C201" s="3" t="s">
        <v>357</v>
      </c>
      <c r="D201" s="3" t="s">
        <v>135</v>
      </c>
      <c r="E201" s="3"/>
      <c r="F201" s="3">
        <v>1.06</v>
      </c>
      <c r="G201" s="3">
        <v>12001.456</v>
      </c>
      <c r="H201" s="3"/>
      <c r="I201" s="3">
        <v>12001.456</v>
      </c>
      <c r="J201" s="3" t="s">
        <v>136</v>
      </c>
      <c r="K201" s="3"/>
      <c r="L201" s="3"/>
      <c r="M201" s="3"/>
      <c r="N201" s="3"/>
      <c r="O201" s="3"/>
      <c r="P201" s="3"/>
      <c r="Q201" s="3"/>
      <c r="R201" s="3"/>
      <c r="S201" s="3"/>
      <c r="T201" s="3"/>
    </row>
    <row r="202" spans="1:20">
      <c r="A202" s="3">
        <v>63</v>
      </c>
      <c r="B202" s="3">
        <v>63</v>
      </c>
      <c r="C202" s="3" t="s">
        <v>358</v>
      </c>
      <c r="D202" s="3" t="s">
        <v>135</v>
      </c>
      <c r="E202" s="3"/>
      <c r="F202" s="3">
        <v>1.07</v>
      </c>
      <c r="G202" s="3">
        <v>8558.1290000000008</v>
      </c>
      <c r="H202" s="3"/>
      <c r="I202" s="3">
        <v>8558.1290000000008</v>
      </c>
      <c r="J202" s="3" t="s">
        <v>115</v>
      </c>
      <c r="K202" s="3"/>
      <c r="L202" s="3"/>
      <c r="M202" s="3"/>
      <c r="N202" s="3"/>
      <c r="O202" s="3"/>
      <c r="P202" s="3"/>
      <c r="Q202" s="3"/>
      <c r="R202" s="3"/>
      <c r="S202" s="3"/>
      <c r="T202" s="3"/>
    </row>
    <row r="203" spans="1:20">
      <c r="A203" s="3">
        <v>64</v>
      </c>
      <c r="B203" s="3">
        <v>64</v>
      </c>
      <c r="C203" s="3" t="s">
        <v>359</v>
      </c>
      <c r="D203" s="3" t="s">
        <v>135</v>
      </c>
      <c r="E203" s="3"/>
      <c r="F203" s="3">
        <v>1.06</v>
      </c>
      <c r="G203" s="3">
        <v>13452.909</v>
      </c>
      <c r="H203" s="3"/>
      <c r="I203" s="3">
        <v>13452.909</v>
      </c>
      <c r="J203" s="3" t="s">
        <v>115</v>
      </c>
      <c r="K203" s="3"/>
      <c r="L203" s="3"/>
      <c r="M203" s="3"/>
      <c r="N203" s="3"/>
      <c r="O203" s="3"/>
      <c r="P203" s="3"/>
      <c r="Q203" s="3"/>
      <c r="R203" s="3"/>
      <c r="S203" s="3"/>
      <c r="T203" s="3"/>
    </row>
    <row r="204" spans="1:20">
      <c r="A204" s="3">
        <v>65</v>
      </c>
      <c r="B204" s="3">
        <v>65</v>
      </c>
      <c r="C204" s="3" t="s">
        <v>360</v>
      </c>
      <c r="D204" s="3" t="s">
        <v>135</v>
      </c>
      <c r="E204" s="3"/>
      <c r="F204" s="3">
        <v>1.07</v>
      </c>
      <c r="G204" s="3">
        <v>51325.809000000001</v>
      </c>
      <c r="H204" s="3"/>
      <c r="I204" s="3">
        <v>51325.809000000001</v>
      </c>
      <c r="J204" s="3" t="s">
        <v>115</v>
      </c>
      <c r="K204" s="3"/>
      <c r="L204" s="3"/>
      <c r="M204" s="3"/>
      <c r="N204" s="3"/>
      <c r="O204" s="3"/>
      <c r="P204" s="3"/>
      <c r="Q204" s="3"/>
      <c r="R204" s="3"/>
      <c r="S204" s="3"/>
      <c r="T204" s="3"/>
    </row>
    <row r="205" spans="1:20">
      <c r="A205" s="3">
        <v>66</v>
      </c>
      <c r="B205" s="3">
        <v>66</v>
      </c>
      <c r="C205" s="3" t="s">
        <v>361</v>
      </c>
      <c r="D205" s="3" t="s">
        <v>135</v>
      </c>
      <c r="E205" s="3"/>
      <c r="F205" s="3"/>
      <c r="G205" s="3"/>
      <c r="H205" s="3"/>
      <c r="I205" s="3"/>
      <c r="J205" s="3"/>
      <c r="K205" s="3"/>
      <c r="L205" s="3"/>
      <c r="M205" s="3"/>
      <c r="N205" s="3"/>
      <c r="O205" s="3"/>
      <c r="P205" s="3"/>
      <c r="Q205" s="3"/>
      <c r="R205" s="3"/>
      <c r="S205" s="3"/>
      <c r="T205" s="3"/>
    </row>
    <row r="206" spans="1:20">
      <c r="A206" s="3">
        <v>67</v>
      </c>
      <c r="B206" s="3">
        <v>67</v>
      </c>
      <c r="C206" s="3" t="s">
        <v>362</v>
      </c>
      <c r="D206" s="3" t="s">
        <v>135</v>
      </c>
      <c r="E206" s="3"/>
      <c r="F206" s="3">
        <v>1.06</v>
      </c>
      <c r="G206" s="3">
        <v>13757.155000000001</v>
      </c>
      <c r="H206" s="3"/>
      <c r="I206" s="3">
        <v>13757.155000000001</v>
      </c>
      <c r="J206" s="3" t="s">
        <v>115</v>
      </c>
      <c r="K206" s="3"/>
      <c r="L206" s="3"/>
      <c r="M206" s="3"/>
      <c r="N206" s="3"/>
      <c r="O206" s="3"/>
      <c r="P206" s="3"/>
      <c r="Q206" s="3"/>
      <c r="R206" s="3"/>
      <c r="S206" s="3"/>
      <c r="T206" s="3"/>
    </row>
    <row r="207" spans="1:20">
      <c r="A207" s="3">
        <v>68</v>
      </c>
      <c r="B207" s="3">
        <v>68</v>
      </c>
      <c r="C207" s="3" t="s">
        <v>363</v>
      </c>
      <c r="D207" s="3" t="s">
        <v>135</v>
      </c>
      <c r="E207" s="3"/>
      <c r="F207" s="3">
        <v>1.06</v>
      </c>
      <c r="G207" s="3">
        <v>7968.232</v>
      </c>
      <c r="H207" s="3"/>
      <c r="I207" s="3">
        <v>7968.232</v>
      </c>
      <c r="J207" s="3" t="s">
        <v>136</v>
      </c>
      <c r="K207" s="3"/>
      <c r="L207" s="3"/>
      <c r="M207" s="3"/>
      <c r="N207" s="3"/>
      <c r="O207" s="3"/>
      <c r="P207" s="3"/>
      <c r="Q207" s="3"/>
      <c r="R207" s="3"/>
      <c r="S207" s="3"/>
      <c r="T207" s="3"/>
    </row>
    <row r="208" spans="1:20">
      <c r="A208" s="3">
        <v>69</v>
      </c>
      <c r="B208" s="3">
        <v>69</v>
      </c>
      <c r="C208" s="3" t="s">
        <v>364</v>
      </c>
      <c r="D208" s="3" t="s">
        <v>135</v>
      </c>
      <c r="E208" s="3"/>
      <c r="F208" s="3">
        <v>1.06</v>
      </c>
      <c r="G208" s="3">
        <v>6956.2340000000004</v>
      </c>
      <c r="H208" s="3"/>
      <c r="I208" s="3">
        <v>6956.2340000000004</v>
      </c>
      <c r="J208" s="3" t="s">
        <v>136</v>
      </c>
      <c r="K208" s="3"/>
      <c r="L208" s="3"/>
      <c r="M208" s="3"/>
      <c r="N208" s="3"/>
      <c r="O208" s="3"/>
      <c r="P208" s="3"/>
      <c r="Q208" s="3"/>
      <c r="R208" s="3"/>
      <c r="S208" s="3"/>
      <c r="T208" s="3"/>
    </row>
    <row r="209" spans="1:20">
      <c r="A209" s="3">
        <v>70</v>
      </c>
      <c r="B209" s="3">
        <v>70</v>
      </c>
      <c r="C209" s="3" t="s">
        <v>365</v>
      </c>
      <c r="D209" s="3" t="s">
        <v>135</v>
      </c>
      <c r="E209" s="3"/>
      <c r="F209" s="3">
        <v>1.07</v>
      </c>
      <c r="G209" s="3">
        <v>2471.942</v>
      </c>
      <c r="H209" s="3"/>
      <c r="I209" s="3">
        <v>2471.942</v>
      </c>
      <c r="J209" s="3" t="s">
        <v>136</v>
      </c>
      <c r="K209" s="3"/>
      <c r="L209" s="3"/>
      <c r="M209" s="3"/>
      <c r="N209" s="3"/>
      <c r="O209" s="3"/>
      <c r="P209" s="3"/>
      <c r="Q209" s="3"/>
      <c r="R209" s="3"/>
      <c r="S209" s="3"/>
      <c r="T209" s="3"/>
    </row>
    <row r="210" spans="1:20">
      <c r="A210" s="3">
        <v>71</v>
      </c>
      <c r="B210" s="3">
        <v>71</v>
      </c>
      <c r="C210" s="3" t="s">
        <v>366</v>
      </c>
      <c r="D210" s="3" t="s">
        <v>135</v>
      </c>
      <c r="E210" s="3"/>
      <c r="F210" s="3">
        <v>1.06</v>
      </c>
      <c r="G210" s="3">
        <v>12308.326999999999</v>
      </c>
      <c r="H210" s="3"/>
      <c r="I210" s="3">
        <v>12308.326999999999</v>
      </c>
      <c r="J210" s="3" t="s">
        <v>115</v>
      </c>
      <c r="K210" s="3"/>
      <c r="L210" s="3"/>
      <c r="M210" s="3"/>
      <c r="N210" s="3"/>
      <c r="O210" s="3"/>
      <c r="P210" s="3"/>
      <c r="Q210" s="3"/>
      <c r="R210" s="3"/>
      <c r="S210" s="3"/>
      <c r="T210" s="3"/>
    </row>
    <row r="211" spans="1:20">
      <c r="A211" s="3">
        <v>72</v>
      </c>
      <c r="B211" s="3">
        <v>72</v>
      </c>
      <c r="C211" s="3" t="s">
        <v>367</v>
      </c>
      <c r="D211" s="3" t="s">
        <v>135</v>
      </c>
      <c r="E211" s="3"/>
      <c r="F211" s="3">
        <v>1.07</v>
      </c>
      <c r="G211" s="3">
        <v>57091.586000000003</v>
      </c>
      <c r="H211" s="3"/>
      <c r="I211" s="3">
        <v>57091.586000000003</v>
      </c>
      <c r="J211" s="3" t="s">
        <v>115</v>
      </c>
      <c r="K211" s="3"/>
      <c r="L211" s="3"/>
      <c r="M211" s="3"/>
      <c r="N211" s="3"/>
      <c r="O211" s="3"/>
      <c r="P211" s="3"/>
      <c r="Q211" s="3"/>
      <c r="R211" s="3"/>
      <c r="S211" s="3"/>
      <c r="T211" s="3"/>
    </row>
    <row r="212" spans="1:20">
      <c r="A212" s="3">
        <v>73</v>
      </c>
      <c r="B212" s="3">
        <v>73</v>
      </c>
      <c r="C212" s="3" t="s">
        <v>368</v>
      </c>
      <c r="D212" s="3" t="s">
        <v>135</v>
      </c>
      <c r="E212" s="3"/>
      <c r="F212" s="3">
        <v>1.06</v>
      </c>
      <c r="G212" s="3">
        <v>1061.558</v>
      </c>
      <c r="H212" s="3"/>
      <c r="I212" s="3">
        <v>1061.558</v>
      </c>
      <c r="J212" s="3" t="s">
        <v>136</v>
      </c>
      <c r="K212" s="3"/>
      <c r="L212" s="3"/>
      <c r="M212" s="3"/>
      <c r="N212" s="3"/>
      <c r="O212" s="3"/>
      <c r="P212" s="3"/>
      <c r="Q212" s="3"/>
      <c r="R212" s="3"/>
      <c r="S212" s="3"/>
      <c r="T212" s="3"/>
    </row>
    <row r="213" spans="1:20">
      <c r="A213" s="3">
        <v>74</v>
      </c>
      <c r="B213" s="3">
        <v>74</v>
      </c>
      <c r="C213" s="3" t="s">
        <v>369</v>
      </c>
      <c r="D213" s="3" t="s">
        <v>135</v>
      </c>
      <c r="E213" s="3"/>
      <c r="F213" s="3">
        <v>1.06</v>
      </c>
      <c r="G213" s="3">
        <v>2768.951</v>
      </c>
      <c r="H213" s="3"/>
      <c r="I213" s="3">
        <v>2768.951</v>
      </c>
      <c r="J213" s="3" t="s">
        <v>294</v>
      </c>
      <c r="K213" s="3"/>
      <c r="L213" s="3"/>
      <c r="M213" s="3"/>
      <c r="N213" s="3"/>
      <c r="O213" s="3"/>
      <c r="P213" s="3"/>
      <c r="Q213" s="3"/>
      <c r="R213" s="3"/>
      <c r="S213" s="3"/>
      <c r="T213" s="3"/>
    </row>
    <row r="214" spans="1:20">
      <c r="A214" s="3">
        <v>75</v>
      </c>
      <c r="B214" s="3">
        <v>75</v>
      </c>
      <c r="C214" s="3" t="s">
        <v>370</v>
      </c>
      <c r="D214" s="3" t="s">
        <v>135</v>
      </c>
      <c r="E214" s="3"/>
      <c r="F214" s="3">
        <v>1.06</v>
      </c>
      <c r="G214" s="3">
        <v>6136.9750000000004</v>
      </c>
      <c r="H214" s="3"/>
      <c r="I214" s="3">
        <v>6136.9750000000004</v>
      </c>
      <c r="J214" s="3" t="s">
        <v>115</v>
      </c>
      <c r="K214" s="3"/>
      <c r="L214" s="3"/>
      <c r="M214" s="3"/>
      <c r="N214" s="3"/>
      <c r="O214" s="3"/>
      <c r="P214" s="3"/>
      <c r="Q214" s="3"/>
      <c r="R214" s="3"/>
      <c r="S214" s="3"/>
      <c r="T214" s="3"/>
    </row>
    <row r="215" spans="1:20" s="42" customFormat="1">
      <c r="A215" s="46">
        <v>76</v>
      </c>
      <c r="B215" s="46">
        <v>76</v>
      </c>
      <c r="C215" s="46" t="s">
        <v>371</v>
      </c>
      <c r="D215" s="46" t="s">
        <v>135</v>
      </c>
      <c r="E215" s="46"/>
      <c r="F215" s="46">
        <v>1.06</v>
      </c>
      <c r="G215" s="46">
        <v>634525.06299999997</v>
      </c>
      <c r="H215" s="46"/>
      <c r="I215" s="46">
        <v>634525.06299999997</v>
      </c>
      <c r="J215" s="46" t="s">
        <v>118</v>
      </c>
      <c r="K215" s="46">
        <v>925.2</v>
      </c>
      <c r="L215" s="46"/>
      <c r="M215" s="46">
        <v>22.1374</v>
      </c>
      <c r="N215" s="46">
        <v>0.99850000000000005</v>
      </c>
      <c r="O215" s="46">
        <f>M215/N215</f>
        <v>22.170655983975962</v>
      </c>
      <c r="P215" s="46">
        <v>40</v>
      </c>
      <c r="Q215" s="46">
        <f>K215</f>
        <v>925.2</v>
      </c>
      <c r="R215" s="46">
        <f>P215*Q215</f>
        <v>37008</v>
      </c>
      <c r="S215" s="46">
        <f>R215*O215/1000</f>
        <v>820.49163665498247</v>
      </c>
      <c r="T215" s="46"/>
    </row>
    <row r="216" spans="1:20" s="42" customFormat="1">
      <c r="A216" s="46">
        <v>77</v>
      </c>
      <c r="B216" s="46">
        <v>77</v>
      </c>
      <c r="C216" s="46" t="s">
        <v>372</v>
      </c>
      <c r="D216" s="46" t="s">
        <v>135</v>
      </c>
      <c r="E216" s="46"/>
      <c r="F216" s="46">
        <v>1.06</v>
      </c>
      <c r="G216" s="46">
        <v>650466</v>
      </c>
      <c r="H216" s="46"/>
      <c r="I216" s="46">
        <v>650466</v>
      </c>
      <c r="J216" s="46" t="s">
        <v>118</v>
      </c>
      <c r="K216" s="46">
        <v>951.1</v>
      </c>
      <c r="L216" s="46"/>
      <c r="M216" s="46">
        <v>25.592099999999999</v>
      </c>
      <c r="N216" s="46">
        <v>0.99850000000000005</v>
      </c>
      <c r="O216" s="46">
        <f>M216/N216</f>
        <v>25.630545818728088</v>
      </c>
      <c r="P216" s="46">
        <v>40</v>
      </c>
      <c r="Q216" s="46">
        <f>K216</f>
        <v>951.1</v>
      </c>
      <c r="R216" s="46">
        <f>P216*Q216</f>
        <v>38044</v>
      </c>
      <c r="S216" s="46">
        <f>R216*O216/1000</f>
        <v>975.08848512769146</v>
      </c>
      <c r="T216" s="46"/>
    </row>
    <row r="217" spans="1:20" s="42" customFormat="1">
      <c r="A217" s="46">
        <v>78</v>
      </c>
      <c r="B217" s="46">
        <v>78</v>
      </c>
      <c r="C217" s="46" t="s">
        <v>373</v>
      </c>
      <c r="D217" s="46" t="s">
        <v>135</v>
      </c>
      <c r="E217" s="46"/>
      <c r="F217" s="46">
        <v>1.06</v>
      </c>
      <c r="G217" s="46">
        <v>414328.68800000002</v>
      </c>
      <c r="H217" s="46"/>
      <c r="I217" s="46">
        <v>414328.68800000002</v>
      </c>
      <c r="J217" s="46" t="s">
        <v>118</v>
      </c>
      <c r="K217" s="46">
        <v>567.79999999999995</v>
      </c>
      <c r="L217" s="46"/>
      <c r="M217" s="46">
        <v>25.352499999999999</v>
      </c>
      <c r="N217" s="46">
        <v>0.99850000000000005</v>
      </c>
      <c r="O217" s="46">
        <f>M217/N217</f>
        <v>25.390585878818225</v>
      </c>
      <c r="P217" s="46">
        <v>40</v>
      </c>
      <c r="Q217" s="46">
        <f>K217</f>
        <v>567.79999999999995</v>
      </c>
      <c r="R217" s="46">
        <f>P217*Q217</f>
        <v>22712</v>
      </c>
      <c r="S217" s="46">
        <f>R217*O217/1000</f>
        <v>576.67098647971955</v>
      </c>
      <c r="T217" s="46"/>
    </row>
    <row r="218" spans="1:20">
      <c r="A218" s="3">
        <v>79</v>
      </c>
      <c r="B218" s="3">
        <v>79</v>
      </c>
      <c r="C218" s="3" t="s">
        <v>374</v>
      </c>
      <c r="D218" s="3" t="s">
        <v>114</v>
      </c>
      <c r="E218" s="3"/>
      <c r="F218" s="3">
        <v>1.07</v>
      </c>
      <c r="G218" s="3">
        <v>223.982</v>
      </c>
      <c r="H218" s="3"/>
      <c r="I218" s="3">
        <v>223.982</v>
      </c>
      <c r="J218" s="3" t="s">
        <v>136</v>
      </c>
      <c r="K218" s="3"/>
      <c r="L218" s="3"/>
      <c r="M218" s="3"/>
      <c r="N218" s="3"/>
      <c r="O218" s="3"/>
      <c r="P218" s="3"/>
      <c r="Q218" s="3"/>
      <c r="R218" s="3"/>
      <c r="S218" s="3"/>
      <c r="T218" s="3"/>
    </row>
    <row r="219" spans="1:20">
      <c r="A219" s="3">
        <v>80</v>
      </c>
      <c r="B219" s="3">
        <v>80</v>
      </c>
      <c r="C219" s="3" t="s">
        <v>375</v>
      </c>
      <c r="D219" s="3" t="s">
        <v>132</v>
      </c>
      <c r="E219" s="3">
        <v>10</v>
      </c>
      <c r="F219" s="3">
        <v>1.06</v>
      </c>
      <c r="G219" s="3">
        <v>9715.0390000000007</v>
      </c>
      <c r="H219" s="3"/>
      <c r="I219" s="3">
        <v>9715.0390000000007</v>
      </c>
      <c r="J219" s="3" t="s">
        <v>115</v>
      </c>
      <c r="K219" s="3"/>
      <c r="L219" s="3"/>
      <c r="M219" s="3"/>
      <c r="N219" s="3"/>
      <c r="O219" s="3"/>
      <c r="P219" s="3"/>
      <c r="Q219" s="3"/>
      <c r="R219" s="3"/>
      <c r="S219" s="3"/>
      <c r="T219" s="3"/>
    </row>
    <row r="220" spans="1:20" s="42" customFormat="1">
      <c r="A220" s="46">
        <v>81</v>
      </c>
      <c r="B220" s="46">
        <v>81</v>
      </c>
      <c r="C220" s="46" t="s">
        <v>376</v>
      </c>
      <c r="D220" s="46" t="s">
        <v>132</v>
      </c>
      <c r="E220" s="46">
        <v>500</v>
      </c>
      <c r="F220" s="46">
        <v>1.06</v>
      </c>
      <c r="G220" s="46">
        <v>355364.75</v>
      </c>
      <c r="H220" s="46"/>
      <c r="I220" s="46">
        <v>355364.75</v>
      </c>
      <c r="J220" s="46" t="s">
        <v>118</v>
      </c>
      <c r="K220" s="46">
        <v>472</v>
      </c>
      <c r="L220" s="46">
        <v>-5.6</v>
      </c>
      <c r="M220" s="46"/>
      <c r="N220" s="46"/>
      <c r="O220" s="46"/>
      <c r="P220" s="46">
        <v>1</v>
      </c>
      <c r="Q220" s="46">
        <f>K220</f>
        <v>472</v>
      </c>
      <c r="R220" s="46">
        <f>P220*Q220</f>
        <v>472</v>
      </c>
      <c r="S220" s="46"/>
      <c r="T220" s="46"/>
    </row>
    <row r="221" spans="1:20">
      <c r="A221" s="3">
        <v>82</v>
      </c>
      <c r="B221" s="3">
        <v>82</v>
      </c>
      <c r="C221" s="3" t="s">
        <v>377</v>
      </c>
      <c r="D221" s="3" t="s">
        <v>114</v>
      </c>
      <c r="E221" s="3"/>
      <c r="F221" s="3"/>
      <c r="G221" s="3"/>
      <c r="H221" s="3"/>
      <c r="I221" s="3"/>
      <c r="J221" s="3" t="s">
        <v>154</v>
      </c>
      <c r="K221" s="3"/>
      <c r="L221" s="3"/>
      <c r="M221" s="3"/>
      <c r="N221" s="3"/>
      <c r="O221" s="3"/>
      <c r="P221" s="3"/>
      <c r="Q221" s="3"/>
      <c r="R221" s="3"/>
      <c r="S221" s="3"/>
      <c r="T221" s="3"/>
    </row>
    <row r="222" spans="1:20">
      <c r="A222" s="3">
        <v>83</v>
      </c>
      <c r="B222" s="3">
        <v>83</v>
      </c>
      <c r="C222" s="3" t="s">
        <v>378</v>
      </c>
      <c r="D222" s="3" t="s">
        <v>135</v>
      </c>
      <c r="E222" s="3"/>
      <c r="F222" s="3"/>
      <c r="G222" s="3"/>
      <c r="H222" s="3"/>
      <c r="I222" s="3"/>
      <c r="J222" s="3" t="s">
        <v>154</v>
      </c>
      <c r="K222" s="3"/>
      <c r="L222" s="3"/>
      <c r="M222" s="3"/>
      <c r="N222" s="3"/>
      <c r="O222" s="3"/>
      <c r="P222" s="3"/>
      <c r="Q222" s="3"/>
      <c r="R222" s="3"/>
      <c r="S222" s="3"/>
      <c r="T222" s="3"/>
    </row>
    <row r="223" spans="1:20">
      <c r="A223" s="3">
        <v>84</v>
      </c>
      <c r="B223" s="3">
        <v>84</v>
      </c>
      <c r="C223" s="3" t="s">
        <v>379</v>
      </c>
      <c r="D223" s="3" t="s">
        <v>135</v>
      </c>
      <c r="E223" s="3"/>
      <c r="F223" s="3"/>
      <c r="G223" s="3"/>
      <c r="H223" s="3"/>
      <c r="I223" s="3"/>
      <c r="J223" s="3"/>
      <c r="K223" s="3"/>
      <c r="L223" s="3"/>
      <c r="M223" s="3"/>
      <c r="N223" s="3"/>
      <c r="O223" s="3"/>
      <c r="P223" s="3"/>
      <c r="Q223" s="3"/>
      <c r="R223" s="3"/>
      <c r="S223" s="3"/>
      <c r="T223" s="3"/>
    </row>
    <row r="224" spans="1:20">
      <c r="A224" s="3">
        <v>85</v>
      </c>
      <c r="B224" s="3">
        <v>85</v>
      </c>
      <c r="C224" s="3" t="s">
        <v>380</v>
      </c>
      <c r="D224" s="3" t="s">
        <v>135</v>
      </c>
      <c r="E224" s="3"/>
      <c r="F224" s="3"/>
      <c r="G224" s="3"/>
      <c r="H224" s="3"/>
      <c r="I224" s="3"/>
      <c r="J224" s="3"/>
      <c r="K224" s="3"/>
      <c r="L224" s="3"/>
      <c r="M224" s="3"/>
      <c r="N224" s="3"/>
      <c r="O224" s="3"/>
      <c r="P224" s="3"/>
      <c r="Q224" s="3"/>
      <c r="R224" s="3"/>
      <c r="S224" s="3"/>
      <c r="T224" s="3"/>
    </row>
    <row r="225" spans="1:20">
      <c r="A225" s="3">
        <v>86</v>
      </c>
      <c r="B225" s="3">
        <v>86</v>
      </c>
      <c r="C225" s="3" t="s">
        <v>381</v>
      </c>
      <c r="D225" s="3" t="s">
        <v>135</v>
      </c>
      <c r="E225" s="3"/>
      <c r="F225" s="3"/>
      <c r="G225" s="3"/>
      <c r="H225" s="3"/>
      <c r="I225" s="3"/>
      <c r="J225" s="3" t="s">
        <v>154</v>
      </c>
      <c r="K225" s="3"/>
      <c r="L225" s="3"/>
      <c r="M225" s="3"/>
      <c r="N225" s="3"/>
      <c r="O225" s="3"/>
      <c r="P225" s="3"/>
      <c r="Q225" s="3"/>
      <c r="R225" s="3"/>
      <c r="S225" s="3"/>
      <c r="T225" s="3"/>
    </row>
    <row r="226" spans="1:20" s="42" customFormat="1">
      <c r="A226" s="46">
        <v>87</v>
      </c>
      <c r="B226" s="46">
        <v>87</v>
      </c>
      <c r="C226" s="46" t="s">
        <v>382</v>
      </c>
      <c r="D226" s="46" t="s">
        <v>135</v>
      </c>
      <c r="E226" s="46"/>
      <c r="F226" s="46">
        <v>1.06</v>
      </c>
      <c r="G226" s="46">
        <v>204868.641</v>
      </c>
      <c r="H226" s="46"/>
      <c r="I226" s="46">
        <v>204868.641</v>
      </c>
      <c r="J226" s="46" t="s">
        <v>118</v>
      </c>
      <c r="K226" s="46">
        <v>227.7</v>
      </c>
      <c r="L226" s="46"/>
      <c r="M226" s="46">
        <v>19.7148</v>
      </c>
      <c r="N226" s="46">
        <v>0.99850000000000005</v>
      </c>
      <c r="O226" s="46">
        <f>M226/N226</f>
        <v>19.744416624937404</v>
      </c>
      <c r="P226" s="46">
        <v>1</v>
      </c>
      <c r="Q226" s="46">
        <f>K226</f>
        <v>227.7</v>
      </c>
      <c r="R226" s="46">
        <f>P226*Q226</f>
        <v>227.7</v>
      </c>
      <c r="S226" s="46">
        <f>R226*O226/1000</f>
        <v>4.4958036654982472</v>
      </c>
      <c r="T226" s="46"/>
    </row>
    <row r="227" spans="1:20">
      <c r="A227" s="3">
        <v>88</v>
      </c>
      <c r="B227" s="3">
        <v>88</v>
      </c>
      <c r="C227" s="3" t="s">
        <v>383</v>
      </c>
      <c r="D227" s="3" t="s">
        <v>135</v>
      </c>
      <c r="E227" s="3"/>
      <c r="F227" s="3">
        <v>1.06</v>
      </c>
      <c r="G227" s="3">
        <v>69207.202999999994</v>
      </c>
      <c r="H227" s="3"/>
      <c r="I227" s="3">
        <v>69207.202999999994</v>
      </c>
      <c r="J227" s="3" t="s">
        <v>118</v>
      </c>
      <c r="K227" s="3">
        <v>7.5</v>
      </c>
      <c r="L227" s="3"/>
      <c r="M227" s="3"/>
      <c r="N227" s="3"/>
      <c r="O227" s="3"/>
      <c r="P227" s="3"/>
      <c r="Q227" s="3"/>
      <c r="R227" s="3"/>
      <c r="S227" s="3"/>
      <c r="T227" s="3"/>
    </row>
    <row r="228" spans="1:20">
      <c r="A228" s="3">
        <v>89</v>
      </c>
      <c r="B228" s="3">
        <v>89</v>
      </c>
      <c r="C228" s="3" t="s">
        <v>384</v>
      </c>
      <c r="D228" s="3" t="s">
        <v>135</v>
      </c>
      <c r="E228" s="3"/>
      <c r="F228" s="3">
        <v>1.06</v>
      </c>
      <c r="G228" s="3">
        <v>111798.367</v>
      </c>
      <c r="H228" s="3"/>
      <c r="I228" s="3">
        <v>111798.367</v>
      </c>
      <c r="J228" s="3" t="s">
        <v>118</v>
      </c>
      <c r="K228" s="3">
        <v>76.7</v>
      </c>
      <c r="L228" s="3"/>
      <c r="M228" s="3"/>
      <c r="N228" s="3"/>
      <c r="O228" s="3"/>
      <c r="P228" s="3"/>
      <c r="Q228" s="3"/>
      <c r="R228" s="3"/>
      <c r="S228" s="3"/>
      <c r="T228" s="3"/>
    </row>
    <row r="229" spans="1:20">
      <c r="A229" s="3">
        <v>90</v>
      </c>
      <c r="B229" s="3">
        <v>90</v>
      </c>
      <c r="C229" s="3" t="s">
        <v>385</v>
      </c>
      <c r="D229" s="3" t="s">
        <v>135</v>
      </c>
      <c r="E229" s="3"/>
      <c r="F229" s="3">
        <v>1.06</v>
      </c>
      <c r="G229" s="3">
        <v>45887.491999999998</v>
      </c>
      <c r="H229" s="3"/>
      <c r="I229" s="3">
        <v>45887.491999999998</v>
      </c>
      <c r="J229" s="3" t="s">
        <v>115</v>
      </c>
      <c r="K229" s="3"/>
      <c r="L229" s="3"/>
      <c r="M229" s="3"/>
      <c r="N229" s="3"/>
      <c r="O229" s="3"/>
      <c r="P229" s="3"/>
      <c r="Q229" s="3"/>
      <c r="R229" s="3"/>
      <c r="S229" s="3"/>
      <c r="T229" s="3"/>
    </row>
    <row r="230" spans="1:20">
      <c r="A230" s="3">
        <v>91</v>
      </c>
      <c r="B230" s="3">
        <v>91</v>
      </c>
      <c r="C230" s="3" t="s">
        <v>386</v>
      </c>
      <c r="D230" s="3" t="s">
        <v>135</v>
      </c>
      <c r="E230" s="3"/>
      <c r="F230" s="3">
        <v>1.06</v>
      </c>
      <c r="G230" s="3">
        <v>35967.43</v>
      </c>
      <c r="H230" s="3"/>
      <c r="I230" s="3">
        <v>35967.43</v>
      </c>
      <c r="J230" s="3" t="s">
        <v>115</v>
      </c>
      <c r="K230" s="3"/>
      <c r="L230" s="3"/>
      <c r="M230" s="3"/>
      <c r="N230" s="3"/>
      <c r="O230" s="3"/>
      <c r="P230" s="3"/>
      <c r="Q230" s="3"/>
      <c r="R230" s="3"/>
      <c r="S230" s="3"/>
      <c r="T230" s="3"/>
    </row>
    <row r="231" spans="1:20">
      <c r="A231" s="3">
        <v>92</v>
      </c>
      <c r="B231" s="3">
        <v>92</v>
      </c>
      <c r="C231" s="3" t="s">
        <v>387</v>
      </c>
      <c r="D231" s="3" t="s">
        <v>135</v>
      </c>
      <c r="E231" s="3"/>
      <c r="F231" s="3">
        <v>1.06</v>
      </c>
      <c r="G231" s="3">
        <v>49243.855000000003</v>
      </c>
      <c r="H231" s="3"/>
      <c r="I231" s="3">
        <v>49243.855000000003</v>
      </c>
      <c r="J231" s="3" t="s">
        <v>115</v>
      </c>
      <c r="K231" s="3"/>
      <c r="L231" s="3"/>
      <c r="M231" s="3"/>
      <c r="N231" s="3"/>
      <c r="O231" s="3"/>
      <c r="P231" s="3"/>
      <c r="Q231" s="3"/>
      <c r="R231" s="3"/>
      <c r="S231" s="3"/>
      <c r="T231" s="3"/>
    </row>
    <row r="232" spans="1:20">
      <c r="A232" s="3">
        <v>93</v>
      </c>
      <c r="B232" s="3">
        <v>93</v>
      </c>
      <c r="C232" s="3" t="s">
        <v>388</v>
      </c>
      <c r="D232" s="3" t="s">
        <v>135</v>
      </c>
      <c r="E232" s="3"/>
      <c r="F232" s="3">
        <v>1.06</v>
      </c>
      <c r="G232" s="3">
        <v>4937.8119999999999</v>
      </c>
      <c r="H232" s="3"/>
      <c r="I232" s="3">
        <v>4937.8119999999999</v>
      </c>
      <c r="J232" s="3" t="s">
        <v>115</v>
      </c>
      <c r="K232" s="3"/>
      <c r="L232" s="3"/>
      <c r="M232" s="3"/>
      <c r="N232" s="3"/>
      <c r="O232" s="3"/>
      <c r="P232" s="3"/>
      <c r="Q232" s="3"/>
      <c r="R232" s="3"/>
      <c r="S232" s="3"/>
      <c r="T232" s="3"/>
    </row>
    <row r="233" spans="1:20">
      <c r="A233" s="3">
        <v>94</v>
      </c>
      <c r="B233" s="3">
        <v>94</v>
      </c>
      <c r="C233" s="3" t="s">
        <v>389</v>
      </c>
      <c r="D233" s="3" t="s">
        <v>135</v>
      </c>
      <c r="E233" s="3"/>
      <c r="F233" s="3">
        <v>1.06</v>
      </c>
      <c r="G233" s="3">
        <v>2489.0680000000002</v>
      </c>
      <c r="H233" s="3"/>
      <c r="I233" s="3">
        <v>2489.0680000000002</v>
      </c>
      <c r="J233" s="3" t="s">
        <v>115</v>
      </c>
      <c r="K233" s="3"/>
      <c r="L233" s="3"/>
      <c r="M233" s="3"/>
      <c r="N233" s="3"/>
      <c r="O233" s="3"/>
      <c r="P233" s="3"/>
      <c r="Q233" s="3"/>
      <c r="R233" s="3"/>
      <c r="S233" s="3"/>
      <c r="T233" s="3"/>
    </row>
    <row r="234" spans="1:20">
      <c r="A234" s="3">
        <v>95</v>
      </c>
      <c r="B234" s="3">
        <v>95</v>
      </c>
      <c r="C234" s="3" t="s">
        <v>390</v>
      </c>
      <c r="D234" s="3" t="s">
        <v>135</v>
      </c>
      <c r="E234" s="3"/>
      <c r="F234" s="3">
        <v>1.06</v>
      </c>
      <c r="G234" s="3">
        <v>2355.8110000000001</v>
      </c>
      <c r="H234" s="3"/>
      <c r="I234" s="3">
        <v>2355.8110000000001</v>
      </c>
      <c r="J234" s="3" t="s">
        <v>115</v>
      </c>
      <c r="K234" s="3"/>
      <c r="L234" s="3"/>
      <c r="M234" s="3"/>
      <c r="N234" s="3"/>
      <c r="O234" s="3"/>
      <c r="P234" s="3"/>
      <c r="Q234" s="3"/>
      <c r="R234" s="3"/>
      <c r="S234" s="3"/>
      <c r="T234" s="3"/>
    </row>
    <row r="235" spans="1:20">
      <c r="A235" s="3">
        <v>96</v>
      </c>
      <c r="B235" s="3">
        <v>96</v>
      </c>
      <c r="C235" s="3" t="s">
        <v>391</v>
      </c>
      <c r="D235" s="3" t="s">
        <v>135</v>
      </c>
      <c r="E235" s="3"/>
      <c r="F235" s="3"/>
      <c r="G235" s="3"/>
      <c r="H235" s="3"/>
      <c r="I235" s="3"/>
      <c r="J235" s="3" t="s">
        <v>154</v>
      </c>
      <c r="K235" s="3"/>
      <c r="L235" s="3"/>
      <c r="M235" s="3"/>
      <c r="N235" s="3"/>
      <c r="O235" s="3"/>
      <c r="P235" s="3"/>
      <c r="Q235" s="3"/>
      <c r="R235" s="3"/>
      <c r="S235" s="3"/>
      <c r="T235" s="3"/>
    </row>
    <row r="236" spans="1:20">
      <c r="A236" s="3">
        <v>97</v>
      </c>
      <c r="B236" s="3">
        <v>97</v>
      </c>
      <c r="C236" s="3" t="s">
        <v>392</v>
      </c>
      <c r="D236" s="3" t="s">
        <v>135</v>
      </c>
      <c r="E236" s="3"/>
      <c r="F236" s="3"/>
      <c r="G236" s="3"/>
      <c r="H236" s="3"/>
      <c r="I236" s="3"/>
      <c r="J236" s="3"/>
      <c r="K236" s="3"/>
      <c r="L236" s="3"/>
      <c r="M236" s="3"/>
      <c r="N236" s="3"/>
      <c r="O236" s="3"/>
      <c r="P236" s="3"/>
      <c r="Q236" s="3"/>
      <c r="R236" s="3"/>
      <c r="S236" s="3"/>
      <c r="T236" s="3"/>
    </row>
    <row r="237" spans="1:20">
      <c r="A237" s="3">
        <v>98</v>
      </c>
      <c r="B237" s="3">
        <v>98</v>
      </c>
      <c r="C237" s="3" t="s">
        <v>393</v>
      </c>
      <c r="D237" s="3" t="s">
        <v>135</v>
      </c>
      <c r="E237" s="3"/>
      <c r="F237" s="3">
        <v>1.06</v>
      </c>
      <c r="G237" s="3">
        <v>7596.5820000000003</v>
      </c>
      <c r="H237" s="3"/>
      <c r="I237" s="3">
        <v>7596.5820000000003</v>
      </c>
      <c r="J237" s="3" t="s">
        <v>115</v>
      </c>
      <c r="K237" s="3"/>
      <c r="L237" s="3"/>
      <c r="M237" s="3"/>
      <c r="N237" s="3"/>
      <c r="O237" s="3"/>
      <c r="P237" s="3"/>
      <c r="Q237" s="3"/>
      <c r="R237" s="3"/>
      <c r="S237" s="3"/>
      <c r="T237" s="3"/>
    </row>
    <row r="238" spans="1:20">
      <c r="A238" s="3">
        <v>99</v>
      </c>
      <c r="B238" s="3">
        <v>99</v>
      </c>
      <c r="C238" s="3" t="s">
        <v>394</v>
      </c>
      <c r="D238" s="3" t="s">
        <v>135</v>
      </c>
      <c r="E238" s="3"/>
      <c r="F238" s="3"/>
      <c r="G238" s="3"/>
      <c r="H238" s="3"/>
      <c r="I238" s="3"/>
      <c r="J238" s="3" t="s">
        <v>154</v>
      </c>
      <c r="K238" s="3"/>
      <c r="L238" s="3"/>
      <c r="M238" s="3"/>
      <c r="N238" s="3"/>
      <c r="O238" s="3"/>
      <c r="P238" s="3"/>
      <c r="Q238" s="3"/>
      <c r="R238" s="3"/>
      <c r="S238" s="3"/>
      <c r="T238" s="3"/>
    </row>
    <row r="239" spans="1:20">
      <c r="A239" s="3">
        <v>100</v>
      </c>
      <c r="B239" s="3">
        <v>100</v>
      </c>
      <c r="C239" s="3" t="s">
        <v>395</v>
      </c>
      <c r="D239" s="3" t="s">
        <v>135</v>
      </c>
      <c r="E239" s="3"/>
      <c r="F239" s="3">
        <v>1.06</v>
      </c>
      <c r="G239" s="3">
        <v>827.428</v>
      </c>
      <c r="H239" s="3"/>
      <c r="I239" s="3">
        <v>827.428</v>
      </c>
      <c r="J239" s="3" t="s">
        <v>136</v>
      </c>
      <c r="K239" s="3"/>
      <c r="L239" s="3"/>
      <c r="M239" s="3"/>
      <c r="N239" s="3"/>
      <c r="O239" s="3"/>
      <c r="P239" s="3"/>
      <c r="Q239" s="3"/>
      <c r="R239" s="3"/>
      <c r="S239" s="3"/>
      <c r="T239" s="3"/>
    </row>
    <row r="240" spans="1:20">
      <c r="A240" s="3">
        <v>101</v>
      </c>
      <c r="B240" s="3">
        <v>101</v>
      </c>
      <c r="C240" s="3" t="s">
        <v>396</v>
      </c>
      <c r="D240" s="3" t="s">
        <v>135</v>
      </c>
      <c r="E240" s="3"/>
      <c r="F240" s="3">
        <v>1.06</v>
      </c>
      <c r="G240" s="3">
        <v>3846.509</v>
      </c>
      <c r="H240" s="3"/>
      <c r="I240" s="3">
        <v>3846.509</v>
      </c>
      <c r="J240" s="3" t="s">
        <v>115</v>
      </c>
      <c r="K240" s="3"/>
      <c r="L240" s="3"/>
      <c r="M240" s="3"/>
      <c r="N240" s="3"/>
      <c r="O240" s="3"/>
      <c r="P240" s="3"/>
      <c r="Q240" s="3"/>
      <c r="R240" s="3"/>
      <c r="S240" s="3"/>
      <c r="T240" s="3"/>
    </row>
    <row r="241" spans="1:20">
      <c r="A241" s="3">
        <v>102</v>
      </c>
      <c r="B241" s="3">
        <v>102</v>
      </c>
      <c r="C241" s="3" t="s">
        <v>397</v>
      </c>
      <c r="D241" s="3" t="s">
        <v>135</v>
      </c>
      <c r="E241" s="3"/>
      <c r="F241" s="3">
        <v>1.06</v>
      </c>
      <c r="G241" s="3">
        <v>3106.0990000000002</v>
      </c>
      <c r="H241" s="3"/>
      <c r="I241" s="3">
        <v>3106.0990000000002</v>
      </c>
      <c r="J241" s="3" t="s">
        <v>136</v>
      </c>
      <c r="K241" s="3"/>
      <c r="L241" s="3"/>
      <c r="M241" s="3"/>
      <c r="N241" s="3"/>
      <c r="O241" s="3"/>
      <c r="P241" s="3"/>
      <c r="Q241" s="3"/>
      <c r="R241" s="3"/>
      <c r="S241" s="3"/>
      <c r="T241" s="3"/>
    </row>
    <row r="242" spans="1:20">
      <c r="A242" s="3">
        <v>103</v>
      </c>
      <c r="B242" s="3">
        <v>103</v>
      </c>
      <c r="C242" s="3" t="s">
        <v>398</v>
      </c>
      <c r="D242" s="3" t="s">
        <v>135</v>
      </c>
      <c r="E242" s="3"/>
      <c r="F242" s="3"/>
      <c r="G242" s="3"/>
      <c r="H242" s="3"/>
      <c r="I242" s="3"/>
      <c r="J242" s="3"/>
      <c r="K242" s="3"/>
      <c r="L242" s="3"/>
      <c r="M242" s="3"/>
      <c r="N242" s="3"/>
      <c r="O242" s="3"/>
      <c r="P242" s="3"/>
      <c r="Q242" s="3"/>
      <c r="R242" s="3"/>
      <c r="S242" s="3"/>
      <c r="T242" s="3"/>
    </row>
    <row r="243" spans="1:20">
      <c r="A243" s="3">
        <v>104</v>
      </c>
      <c r="B243" s="3">
        <v>104</v>
      </c>
      <c r="C243" s="3" t="s">
        <v>399</v>
      </c>
      <c r="D243" s="3" t="s">
        <v>135</v>
      </c>
      <c r="E243" s="3"/>
      <c r="F243" s="3">
        <v>1.06</v>
      </c>
      <c r="G243" s="3">
        <v>1401.922</v>
      </c>
      <c r="H243" s="3"/>
      <c r="I243" s="3">
        <v>1401.922</v>
      </c>
      <c r="J243" s="3" t="s">
        <v>115</v>
      </c>
      <c r="K243" s="3"/>
      <c r="L243" s="3"/>
      <c r="M243" s="3"/>
      <c r="N243" s="3"/>
      <c r="O243" s="3"/>
      <c r="P243" s="3"/>
      <c r="Q243" s="3"/>
      <c r="R243" s="3"/>
      <c r="S243" s="3"/>
      <c r="T243" s="3"/>
    </row>
    <row r="244" spans="1:20">
      <c r="A244" s="3">
        <v>105</v>
      </c>
      <c r="B244" s="3">
        <v>105</v>
      </c>
      <c r="C244" s="3" t="s">
        <v>400</v>
      </c>
      <c r="D244" s="3" t="s">
        <v>135</v>
      </c>
      <c r="E244" s="3"/>
      <c r="F244" s="3">
        <v>1.06</v>
      </c>
      <c r="G244" s="3">
        <v>17431.186000000002</v>
      </c>
      <c r="H244" s="3"/>
      <c r="I244" s="3">
        <v>17431.186000000002</v>
      </c>
      <c r="J244" s="3" t="s">
        <v>115</v>
      </c>
      <c r="K244" s="3"/>
      <c r="L244" s="3"/>
      <c r="M244" s="3"/>
      <c r="N244" s="3"/>
      <c r="O244" s="3"/>
      <c r="P244" s="3"/>
      <c r="Q244" s="3"/>
      <c r="R244" s="3"/>
      <c r="S244" s="3"/>
      <c r="T244" s="3"/>
    </row>
    <row r="245" spans="1:20">
      <c r="A245" s="3">
        <v>106</v>
      </c>
      <c r="B245" s="3">
        <v>106</v>
      </c>
      <c r="C245" s="3" t="s">
        <v>401</v>
      </c>
      <c r="D245" s="3" t="s">
        <v>135</v>
      </c>
      <c r="E245" s="3"/>
      <c r="F245" s="3"/>
      <c r="G245" s="3"/>
      <c r="H245" s="3"/>
      <c r="I245" s="3"/>
      <c r="J245" s="3" t="s">
        <v>154</v>
      </c>
      <c r="K245" s="3"/>
      <c r="L245" s="3"/>
      <c r="M245" s="3"/>
      <c r="N245" s="3"/>
      <c r="O245" s="3"/>
      <c r="P245" s="3"/>
      <c r="Q245" s="3"/>
      <c r="R245" s="3"/>
      <c r="S245" s="3"/>
      <c r="T245" s="3"/>
    </row>
    <row r="246" spans="1:20">
      <c r="A246" s="3">
        <v>107</v>
      </c>
      <c r="B246" s="3">
        <v>107</v>
      </c>
      <c r="C246" s="3" t="s">
        <v>402</v>
      </c>
      <c r="D246" s="3" t="s">
        <v>135</v>
      </c>
      <c r="E246" s="3"/>
      <c r="F246" s="3"/>
      <c r="G246" s="3"/>
      <c r="H246" s="3"/>
      <c r="I246" s="3"/>
      <c r="J246" s="3" t="s">
        <v>154</v>
      </c>
      <c r="K246" s="3"/>
      <c r="L246" s="3"/>
      <c r="M246" s="3"/>
      <c r="N246" s="3"/>
      <c r="O246" s="3"/>
      <c r="P246" s="3"/>
      <c r="Q246" s="3"/>
      <c r="R246" s="3"/>
      <c r="S246" s="3"/>
      <c r="T246" s="3"/>
    </row>
    <row r="247" spans="1:20">
      <c r="A247" s="3">
        <v>108</v>
      </c>
      <c r="B247" s="3">
        <v>108</v>
      </c>
      <c r="C247" s="3" t="s">
        <v>403</v>
      </c>
      <c r="D247" s="3" t="s">
        <v>135</v>
      </c>
      <c r="E247" s="3"/>
      <c r="F247" s="3">
        <v>1.05</v>
      </c>
      <c r="G247" s="3">
        <v>3118.125</v>
      </c>
      <c r="H247" s="3"/>
      <c r="I247" s="3">
        <v>3118.125</v>
      </c>
      <c r="J247" s="3" t="s">
        <v>115</v>
      </c>
      <c r="K247" s="3"/>
      <c r="L247" s="3"/>
      <c r="M247" s="3"/>
      <c r="N247" s="3"/>
      <c r="O247" s="3"/>
      <c r="P247" s="3"/>
      <c r="Q247" s="3"/>
      <c r="R247" s="3"/>
      <c r="S247" s="3"/>
      <c r="T247" s="3"/>
    </row>
    <row r="248" spans="1:20" s="42" customFormat="1">
      <c r="A248" s="46">
        <v>109</v>
      </c>
      <c r="B248" s="46">
        <v>109</v>
      </c>
      <c r="C248" s="46" t="s">
        <v>404</v>
      </c>
      <c r="D248" s="46" t="s">
        <v>135</v>
      </c>
      <c r="E248" s="46"/>
      <c r="F248" s="46">
        <v>1.05</v>
      </c>
      <c r="G248" s="46">
        <v>694562.43799999997</v>
      </c>
      <c r="H248" s="46"/>
      <c r="I248" s="46">
        <v>694562.43799999997</v>
      </c>
      <c r="J248" s="46" t="s">
        <v>118</v>
      </c>
      <c r="K248" s="46">
        <v>1022.6</v>
      </c>
      <c r="L248" s="46"/>
      <c r="M248" s="46">
        <v>18.476299999999998</v>
      </c>
      <c r="N248" s="46">
        <v>0.99850000000000005</v>
      </c>
      <c r="O248" s="46">
        <f>M248/N248</f>
        <v>18.504056084126187</v>
      </c>
      <c r="P248" s="46">
        <v>40</v>
      </c>
      <c r="Q248" s="46">
        <f>K248</f>
        <v>1022.6</v>
      </c>
      <c r="R248" s="46">
        <f>P248*Q248</f>
        <v>40904</v>
      </c>
      <c r="S248" s="46">
        <f>R248*O248/1000</f>
        <v>756.88991006509764</v>
      </c>
      <c r="T248" s="46"/>
    </row>
    <row r="249" spans="1:20" s="42" customFormat="1">
      <c r="A249" s="46">
        <v>110</v>
      </c>
      <c r="B249" s="46">
        <v>110</v>
      </c>
      <c r="C249" s="46" t="s">
        <v>405</v>
      </c>
      <c r="D249" s="46" t="s">
        <v>135</v>
      </c>
      <c r="E249" s="46"/>
      <c r="F249" s="46">
        <v>1.05</v>
      </c>
      <c r="G249" s="46">
        <v>622130.75</v>
      </c>
      <c r="H249" s="46"/>
      <c r="I249" s="46">
        <v>622130.75</v>
      </c>
      <c r="J249" s="46" t="s">
        <v>118</v>
      </c>
      <c r="K249" s="46">
        <v>905.1</v>
      </c>
      <c r="L249" s="46"/>
      <c r="M249" s="46">
        <v>20.228200000000001</v>
      </c>
      <c r="N249" s="46">
        <v>0.99850000000000005</v>
      </c>
      <c r="O249" s="46">
        <f>M249/N249</f>
        <v>20.258587881822734</v>
      </c>
      <c r="P249" s="46">
        <v>40</v>
      </c>
      <c r="Q249" s="46">
        <f>K249</f>
        <v>905.1</v>
      </c>
      <c r="R249" s="46">
        <f>P249*Q249</f>
        <v>36204</v>
      </c>
      <c r="S249" s="46">
        <f>R249*O249/1000</f>
        <v>733.44191567351027</v>
      </c>
      <c r="T249" s="46"/>
    </row>
    <row r="250" spans="1:20" s="42" customFormat="1">
      <c r="A250" s="46">
        <v>111</v>
      </c>
      <c r="B250" s="46">
        <v>111</v>
      </c>
      <c r="C250" s="46" t="s">
        <v>406</v>
      </c>
      <c r="D250" s="46" t="s">
        <v>135</v>
      </c>
      <c r="E250" s="46"/>
      <c r="F250" s="46">
        <v>1.05</v>
      </c>
      <c r="G250" s="46">
        <v>387769.90600000002</v>
      </c>
      <c r="H250" s="46"/>
      <c r="I250" s="46">
        <v>387769.90600000002</v>
      </c>
      <c r="J250" s="46" t="s">
        <v>118</v>
      </c>
      <c r="K250" s="46">
        <v>524.6</v>
      </c>
      <c r="L250" s="46"/>
      <c r="M250" s="46">
        <v>23.328600000000002</v>
      </c>
      <c r="N250" s="46">
        <v>0.99850000000000005</v>
      </c>
      <c r="O250" s="46">
        <f>M250/N250</f>
        <v>23.363645468202304</v>
      </c>
      <c r="P250" s="46">
        <v>40</v>
      </c>
      <c r="Q250" s="46">
        <f>K250</f>
        <v>524.6</v>
      </c>
      <c r="R250" s="46">
        <f>P250*Q250</f>
        <v>20984</v>
      </c>
      <c r="S250" s="46">
        <f>R250*O250/1000</f>
        <v>490.26273650475713</v>
      </c>
      <c r="T250" s="46"/>
    </row>
    <row r="251" spans="1:20">
      <c r="A251" s="3">
        <v>112</v>
      </c>
      <c r="B251" s="3">
        <v>112</v>
      </c>
      <c r="C251" s="3" t="s">
        <v>407</v>
      </c>
      <c r="D251" s="3" t="s">
        <v>114</v>
      </c>
      <c r="E251" s="3"/>
      <c r="F251" s="3"/>
      <c r="G251" s="3"/>
      <c r="H251" s="3"/>
      <c r="I251" s="3"/>
      <c r="J251" s="3"/>
      <c r="K251" s="3"/>
      <c r="L251" s="3"/>
      <c r="M251" s="3"/>
      <c r="N251" s="3"/>
      <c r="O251" s="3"/>
      <c r="P251" s="3"/>
      <c r="Q251" s="3"/>
      <c r="R251" s="3"/>
      <c r="S251" s="3"/>
      <c r="T251" s="3"/>
    </row>
    <row r="252" spans="1:20">
      <c r="A252" s="3">
        <v>113</v>
      </c>
      <c r="B252" s="3">
        <v>113</v>
      </c>
      <c r="C252" s="3" t="s">
        <v>408</v>
      </c>
      <c r="D252" s="3" t="s">
        <v>132</v>
      </c>
      <c r="E252" s="3">
        <v>10</v>
      </c>
      <c r="F252" s="3">
        <v>1.05</v>
      </c>
      <c r="G252" s="3">
        <v>9059.2909999999993</v>
      </c>
      <c r="H252" s="3"/>
      <c r="I252" s="3">
        <v>9059.2909999999993</v>
      </c>
      <c r="J252" s="3" t="s">
        <v>115</v>
      </c>
      <c r="K252" s="3"/>
      <c r="L252" s="3"/>
      <c r="M252" s="3"/>
      <c r="N252" s="3"/>
      <c r="O252" s="3"/>
      <c r="P252" s="3"/>
      <c r="Q252" s="3"/>
      <c r="R252" s="3"/>
      <c r="S252" s="3"/>
      <c r="T252" s="3"/>
    </row>
    <row r="253" spans="1:20" s="42" customFormat="1">
      <c r="A253" s="46">
        <v>114</v>
      </c>
      <c r="B253" s="46">
        <v>114</v>
      </c>
      <c r="C253" s="46" t="s">
        <v>409</v>
      </c>
      <c r="D253" s="46" t="s">
        <v>132</v>
      </c>
      <c r="E253" s="46">
        <v>500</v>
      </c>
      <c r="F253" s="46">
        <v>1.06</v>
      </c>
      <c r="G253" s="46">
        <v>338961.5</v>
      </c>
      <c r="H253" s="46"/>
      <c r="I253" s="46">
        <v>338961.5</v>
      </c>
      <c r="J253" s="46" t="s">
        <v>118</v>
      </c>
      <c r="K253" s="46">
        <v>445.4</v>
      </c>
      <c r="L253" s="46">
        <v>-10.9</v>
      </c>
      <c r="M253" s="76"/>
      <c r="N253" s="76"/>
      <c r="O253" s="76"/>
      <c r="P253" s="76">
        <v>1</v>
      </c>
      <c r="Q253" s="76">
        <f>K253</f>
        <v>445.4</v>
      </c>
      <c r="R253" s="76">
        <f>P253*Q253</f>
        <v>445.4</v>
      </c>
      <c r="S253" s="76"/>
      <c r="T253" s="76"/>
    </row>
    <row r="254" spans="1:20">
      <c r="A254" s="3">
        <v>115</v>
      </c>
      <c r="B254" s="3">
        <v>115</v>
      </c>
      <c r="C254" s="3" t="s">
        <v>410</v>
      </c>
      <c r="D254" s="3" t="s">
        <v>114</v>
      </c>
      <c r="E254" s="3"/>
      <c r="F254" s="3"/>
      <c r="G254" s="3"/>
      <c r="H254" s="3"/>
      <c r="I254" s="3"/>
      <c r="J254" s="3"/>
      <c r="K254" s="3"/>
      <c r="L254" s="75"/>
      <c r="M254" s="24"/>
      <c r="N254" s="24"/>
      <c r="O254" s="24"/>
      <c r="P254" s="24"/>
      <c r="Q254" s="24"/>
      <c r="R254" s="24"/>
      <c r="S254" s="24"/>
      <c r="T254" s="24"/>
    </row>
    <row r="255" spans="1:20" ht="60" customHeight="1">
      <c r="A255" s="3">
        <v>116</v>
      </c>
      <c r="B255" s="3">
        <v>116</v>
      </c>
      <c r="C255" s="3" t="s">
        <v>411</v>
      </c>
      <c r="D255" s="3" t="s">
        <v>135</v>
      </c>
      <c r="E255" s="3"/>
      <c r="F255" s="3"/>
      <c r="G255" s="3"/>
      <c r="H255" s="3"/>
      <c r="I255" s="3"/>
      <c r="J255" s="3"/>
      <c r="K255" s="3"/>
      <c r="L255" s="3"/>
      <c r="M255" s="112" t="s">
        <v>412</v>
      </c>
      <c r="N255" s="113"/>
      <c r="O255" s="113"/>
      <c r="P255" s="113"/>
      <c r="Q255" s="113"/>
      <c r="R255" s="113"/>
      <c r="S255" s="113"/>
      <c r="T255" s="114"/>
    </row>
    <row r="256" spans="1:20">
      <c r="A256" s="3">
        <v>117</v>
      </c>
      <c r="B256" s="3">
        <v>117</v>
      </c>
      <c r="C256" s="3" t="s">
        <v>413</v>
      </c>
      <c r="D256" s="3" t="s">
        <v>135</v>
      </c>
      <c r="E256" s="3"/>
      <c r="F256" s="3"/>
      <c r="G256" s="3"/>
      <c r="H256" s="3"/>
      <c r="I256" s="3"/>
      <c r="J256" s="3" t="s">
        <v>154</v>
      </c>
      <c r="K256" s="3"/>
      <c r="L256" s="3"/>
      <c r="M256" s="112"/>
      <c r="N256" s="113"/>
      <c r="O256" s="113"/>
      <c r="P256" s="113"/>
      <c r="Q256" s="113"/>
      <c r="R256" s="113"/>
      <c r="S256" s="113"/>
      <c r="T256" s="114"/>
    </row>
    <row r="257" spans="1:20">
      <c r="A257" s="3">
        <v>118</v>
      </c>
      <c r="B257" s="3">
        <v>118</v>
      </c>
      <c r="C257" s="3" t="s">
        <v>414</v>
      </c>
      <c r="D257" s="3" t="s">
        <v>135</v>
      </c>
      <c r="E257" s="3"/>
      <c r="F257" s="3"/>
      <c r="G257" s="3"/>
      <c r="H257" s="3"/>
      <c r="I257" s="3"/>
      <c r="J257" s="3" t="s">
        <v>154</v>
      </c>
      <c r="K257" s="3"/>
      <c r="L257" s="3"/>
      <c r="M257" s="112"/>
      <c r="N257" s="113"/>
      <c r="O257" s="113"/>
      <c r="P257" s="113"/>
      <c r="Q257" s="113"/>
      <c r="R257" s="113"/>
      <c r="S257" s="113"/>
      <c r="T257" s="114"/>
    </row>
    <row r="258" spans="1:20">
      <c r="A258" s="3">
        <v>119</v>
      </c>
      <c r="B258" s="3">
        <v>119</v>
      </c>
      <c r="C258" s="3" t="s">
        <v>415</v>
      </c>
      <c r="D258" s="3" t="s">
        <v>135</v>
      </c>
      <c r="E258" s="3"/>
      <c r="F258" s="3"/>
      <c r="G258" s="3"/>
      <c r="H258" s="3"/>
      <c r="I258" s="3"/>
      <c r="J258" s="3"/>
      <c r="K258" s="3"/>
      <c r="L258" s="3"/>
      <c r="M258" s="112"/>
      <c r="N258" s="113"/>
      <c r="O258" s="113"/>
      <c r="P258" s="113"/>
      <c r="Q258" s="113"/>
      <c r="R258" s="113"/>
      <c r="S258" s="113"/>
      <c r="T258" s="114"/>
    </row>
    <row r="259" spans="1:20">
      <c r="A259" s="3">
        <v>120</v>
      </c>
      <c r="B259" s="3">
        <v>120</v>
      </c>
      <c r="C259" s="3" t="s">
        <v>416</v>
      </c>
      <c r="D259" s="3" t="s">
        <v>135</v>
      </c>
      <c r="E259" s="3"/>
      <c r="F259" s="3">
        <v>1.06</v>
      </c>
      <c r="G259" s="3">
        <v>5696.848</v>
      </c>
      <c r="H259" s="3"/>
      <c r="I259" s="3">
        <v>5696.848</v>
      </c>
      <c r="J259" s="3" t="s">
        <v>115</v>
      </c>
      <c r="K259" s="3"/>
      <c r="L259" s="3"/>
      <c r="M259" s="112"/>
      <c r="N259" s="113"/>
      <c r="O259" s="113"/>
      <c r="P259" s="113"/>
      <c r="Q259" s="113"/>
      <c r="R259" s="113"/>
      <c r="S259" s="113"/>
      <c r="T259" s="114"/>
    </row>
    <row r="260" spans="1:20">
      <c r="A260" s="3">
        <v>121</v>
      </c>
      <c r="B260" s="3">
        <v>121</v>
      </c>
      <c r="C260" s="3" t="s">
        <v>417</v>
      </c>
      <c r="D260" s="3" t="s">
        <v>114</v>
      </c>
      <c r="E260" s="3"/>
      <c r="F260" s="3"/>
      <c r="G260" s="3"/>
      <c r="H260" s="3"/>
      <c r="I260" s="3"/>
      <c r="J260" s="3" t="s">
        <v>154</v>
      </c>
      <c r="K260" s="3"/>
      <c r="L260" s="3"/>
      <c r="M260" s="112"/>
      <c r="N260" s="113"/>
      <c r="O260" s="113"/>
      <c r="P260" s="113"/>
      <c r="Q260" s="113"/>
      <c r="R260" s="113"/>
      <c r="S260" s="113"/>
      <c r="T260" s="114"/>
    </row>
    <row r="261" spans="1:20">
      <c r="A261" s="3">
        <v>122</v>
      </c>
      <c r="B261" s="3">
        <v>122</v>
      </c>
      <c r="C261" s="3" t="s">
        <v>418</v>
      </c>
      <c r="D261" s="3" t="s">
        <v>132</v>
      </c>
      <c r="E261" s="3">
        <v>10</v>
      </c>
      <c r="F261" s="3">
        <v>1.05</v>
      </c>
      <c r="G261" s="3">
        <v>8606.4359999999997</v>
      </c>
      <c r="H261" s="3"/>
      <c r="I261" s="3">
        <v>8606.4359999999997</v>
      </c>
      <c r="J261" s="3" t="s">
        <v>115</v>
      </c>
      <c r="K261" s="3"/>
      <c r="L261" s="3"/>
      <c r="M261" s="112"/>
      <c r="N261" s="113"/>
      <c r="O261" s="113"/>
      <c r="P261" s="113"/>
      <c r="Q261" s="113"/>
      <c r="R261" s="113"/>
      <c r="S261" s="113"/>
      <c r="T261" s="114"/>
    </row>
    <row r="262" spans="1:20">
      <c r="A262" s="3">
        <v>123</v>
      </c>
      <c r="B262" s="3">
        <v>123</v>
      </c>
      <c r="C262" s="3" t="s">
        <v>419</v>
      </c>
      <c r="D262" s="3" t="s">
        <v>132</v>
      </c>
      <c r="E262" s="3">
        <v>500</v>
      </c>
      <c r="F262" s="3">
        <v>1.05</v>
      </c>
      <c r="G262" s="3">
        <v>338958.65600000002</v>
      </c>
      <c r="H262" s="3"/>
      <c r="I262" s="3">
        <v>338958.65600000002</v>
      </c>
      <c r="J262" s="3" t="s">
        <v>118</v>
      </c>
      <c r="K262" s="3">
        <v>445.4</v>
      </c>
      <c r="L262" s="3">
        <v>-10.9</v>
      </c>
      <c r="M262" s="115"/>
      <c r="N262" s="116"/>
      <c r="O262" s="116"/>
      <c r="P262" s="116"/>
      <c r="Q262" s="116"/>
      <c r="R262" s="116"/>
      <c r="S262" s="116"/>
      <c r="T262" s="117"/>
    </row>
  </sheetData>
  <mergeCells count="2">
    <mergeCell ref="M123:T131"/>
    <mergeCell ref="M255:T26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C76281-276D-469A-A9F9-AAA44E809B93}"/>
</file>

<file path=customXml/itemProps2.xml><?xml version="1.0" encoding="utf-8"?>
<ds:datastoreItem xmlns:ds="http://schemas.openxmlformats.org/officeDocument/2006/customXml" ds:itemID="{7CB4C69D-1BFB-4705-9FF8-110B76EA13C9}"/>
</file>

<file path=customXml/itemProps3.xml><?xml version="1.0" encoding="utf-8"?>
<ds:datastoreItem xmlns:ds="http://schemas.openxmlformats.org/officeDocument/2006/customXml" ds:itemID="{CB356105-B1B0-447C-A749-C5E62B1BD9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2024-10-02T18:09:40Z</dcterms:created>
  <dcterms:modified xsi:type="dcterms:W3CDTF">2024-10-02T20:16:22Z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