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ivotTables/pivotTable1.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pivotTables/pivotTable2.xml" ContentType="application/vnd.openxmlformats-officedocument.spreadsheetml.pivotTable+xml"/>
  <Override PartName="/xl/comments4.xml" ContentType="application/vnd.openxmlformats-officedocument.spreadsheetml.comments+xml"/>
  <Override PartName="/xl/threadedComments/threadedComment4.xml" ContentType="application/vnd.ms-excel.threadedcomments+xml"/>
  <Override PartName="/xl/pivotTables/pivotTable3.xml" ContentType="application/vnd.openxmlformats-officedocument.spreadsheetml.pivotTable+xml"/>
  <Override PartName="/xl/drawings/drawing13.xml" ContentType="application/vnd.openxmlformats-officedocument.drawing+xml"/>
  <Override PartName="/xl/comments5.xml" ContentType="application/vnd.openxmlformats-officedocument.spreadsheetml.comments+xml"/>
  <Override PartName="/xl/threadedComments/threadedComment5.xml" ContentType="application/vnd.ms-excel.threadedcomments+xml"/>
  <Override PartName="/xl/pivotTables/pivotTable4.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G:\USERS\EC\CGillham\Projects\Aerosol Duster petition\Contract\Deliverables\CPSC Web Clearance\"/>
    </mc:Choice>
  </mc:AlternateContent>
  <xr:revisionPtr revIDLastSave="0" documentId="8_{9411D361-79D1-4BE6-90D9-3F08BB65B1D0}" xr6:coauthVersionLast="47" xr6:coauthVersionMax="47" xr10:uidLastSave="{00000000-0000-0000-0000-000000000000}"/>
  <bookViews>
    <workbookView xWindow="-120" yWindow="-120" windowWidth="29040" windowHeight="15840" tabRatio="810" xr2:uid="{00000000-000D-0000-FFFF-FFFF00000000}"/>
  </bookViews>
  <sheets>
    <sheet name="Home" sheetId="66" r:id="rId1"/>
    <sheet name="SOW" sheetId="67" r:id="rId2"/>
    <sheet name="Retailer List" sheetId="68" r:id="rId3"/>
    <sheet name="Analysis Database" sheetId="69" r:id="rId4"/>
    <sheet name="Instore - Product Database" sheetId="41" r:id="rId5"/>
    <sheet name="Online - Product Database" sheetId="24" r:id="rId6"/>
    <sheet name="Select Markets (BOPIS) Database" sheetId="51" r:id="rId7"/>
    <sheet name="Supplier Database" sheetId="38" r:id="rId8"/>
    <sheet name="Pivot3 Suppliers" sheetId="57" state="hidden" r:id="rId9"/>
    <sheet name="Product Substitutes Database" sheetId="40" r:id="rId10"/>
    <sheet name="Trade Interview Deliverable" sheetId="65" r:id="rId11"/>
    <sheet name="Read Me" sheetId="44" state="hidden" r:id="rId12"/>
    <sheet name="Definitions" sheetId="45" r:id="rId13"/>
    <sheet name="Warning Placement Diagram" sheetId="43" r:id="rId14"/>
    <sheet name="AllProds-Updated 062023" sheetId="55" r:id="rId15"/>
    <sheet name="AllProds-PIVOT" sheetId="61" state="hidden" r:id="rId16"/>
    <sheet name="Supplemental Cities" sheetId="48" state="hidden" r:id="rId17"/>
    <sheet name="Pivot2 BRAND SHARES &amp; BITTERANT" sheetId="62" state="hidden" r:id="rId18"/>
    <sheet name="All - Products" sheetId="52" state="hidden" r:id="rId19"/>
    <sheet name="PIVOTS" sheetId="54" state="hidden" r:id="rId20"/>
  </sheets>
  <externalReferences>
    <externalReference r:id="rId21"/>
  </externalReferences>
  <definedNames>
    <definedName name="_Example" localSheetId="3" hidden="1">[1]Variables!$B$1</definedName>
    <definedName name="_Example" hidden="1">[1]Variables!$B$1</definedName>
    <definedName name="_xlnm._FilterDatabase" localSheetId="18" hidden="1">'All - Products'!$B$6:$AB$461</definedName>
    <definedName name="_xlnm._FilterDatabase" localSheetId="14" hidden="1">'AllProds-Updated 062023'!$B$4:$X$364</definedName>
    <definedName name="_xlnm._FilterDatabase" localSheetId="3" hidden="1">'Analysis Database'!$B$15:$F$15</definedName>
    <definedName name="_xlnm._FilterDatabase" localSheetId="4" hidden="1">'Instore - Product Database'!$B$7:$AP$61</definedName>
    <definedName name="_xlnm._FilterDatabase" localSheetId="5" hidden="1">'Online - Product Database'!$B$7:$AF$223</definedName>
    <definedName name="_xlnm._FilterDatabase" localSheetId="9" hidden="1">'Product Substitutes Database'!$B$7:$Q$59</definedName>
    <definedName name="_xlnm._FilterDatabase" localSheetId="2" hidden="1">'Retailer List'!$B$7:$M$114</definedName>
    <definedName name="_xlnm._FilterDatabase" localSheetId="6" hidden="1">'Select Markets (BOPIS) Database'!$B$7:$AF$137</definedName>
    <definedName name="_xlnm._FilterDatabase" localSheetId="7" hidden="1">'Supplier Database'!$B$7:$AD$131</definedName>
    <definedName name="_xlnm._FilterDatabase" localSheetId="10" hidden="1">'Trade Interview Deliverable'!$B$6:$I$175</definedName>
    <definedName name="_Look" localSheetId="3" hidden="1">[1]Variables!$B$4</definedName>
    <definedName name="_Look" hidden="1">[1]Variables!$B$4</definedName>
    <definedName name="_Order1" hidden="1">0</definedName>
    <definedName name="_Series" localSheetId="3" hidden="1">[1]Variables!$B$3</definedName>
    <definedName name="_Series" hidden="1">[1]Variables!$B$3</definedName>
    <definedName name="_Shading" localSheetId="3" hidden="1">[1]Variables!$B$2</definedName>
    <definedName name="_Shading" hidden="1">[1]Variables!$B$2</definedName>
    <definedName name="DATA_01" localSheetId="18" hidden="1">#REF!</definedName>
    <definedName name="DATA_01" localSheetId="3" hidden="1">#REF!</definedName>
    <definedName name="DATA_01" localSheetId="0" hidden="1">#REF!</definedName>
    <definedName name="DATA_01" localSheetId="10" hidden="1">#REF!</definedName>
    <definedName name="DATA_01" hidden="1">#REF!</definedName>
    <definedName name="DATA_02" localSheetId="18" hidden="1">#REF!</definedName>
    <definedName name="DATA_02" localSheetId="3" hidden="1">#REF!</definedName>
    <definedName name="DATA_02" localSheetId="0" hidden="1">#REF!</definedName>
    <definedName name="DATA_02" localSheetId="10" hidden="1">#REF!</definedName>
    <definedName name="DATA_02" hidden="1">#REF!</definedName>
    <definedName name="DATA_03" localSheetId="18" hidden="1">#REF!</definedName>
    <definedName name="DATA_03" localSheetId="3" hidden="1">#REF!</definedName>
    <definedName name="DATA_03" localSheetId="0" hidden="1">#REF!</definedName>
    <definedName name="DATA_03" localSheetId="10" hidden="1">#REF!</definedName>
    <definedName name="DATA_03" hidden="1">#REF!</definedName>
    <definedName name="DATA_04" localSheetId="18" hidden="1">#REF!</definedName>
    <definedName name="DATA_04" localSheetId="3" hidden="1">#REF!</definedName>
    <definedName name="DATA_04" localSheetId="0" hidden="1">#REF!</definedName>
    <definedName name="DATA_04" localSheetId="10" hidden="1">#REF!</definedName>
    <definedName name="DATA_04" hidden="1">#REF!</definedName>
    <definedName name="DATA_05" localSheetId="18" hidden="1">#REF!</definedName>
    <definedName name="DATA_05" localSheetId="3" hidden="1">#REF!</definedName>
    <definedName name="DATA_05" localSheetId="0" hidden="1">#REF!</definedName>
    <definedName name="DATA_05" localSheetId="10" hidden="1">#REF!</definedName>
    <definedName name="DATA_05" hidden="1">#REF!</definedName>
    <definedName name="DATA_06" localSheetId="18" hidden="1">#REF!</definedName>
    <definedName name="DATA_06" localSheetId="3" hidden="1">#REF!</definedName>
    <definedName name="DATA_06" localSheetId="0" hidden="1">#REF!</definedName>
    <definedName name="DATA_06" localSheetId="10" hidden="1">#REF!</definedName>
    <definedName name="DATA_06" hidden="1">#REF!</definedName>
    <definedName name="DATA_07" localSheetId="18" hidden="1">#REF!</definedName>
    <definedName name="DATA_07" localSheetId="3" hidden="1">#REF!</definedName>
    <definedName name="DATA_07" localSheetId="0" hidden="1">#REF!</definedName>
    <definedName name="DATA_07" localSheetId="10" hidden="1">#REF!</definedName>
    <definedName name="DATA_07" hidden="1">#REF!</definedName>
    <definedName name="DATA_08" localSheetId="18" hidden="1">#REF!</definedName>
    <definedName name="DATA_08" localSheetId="3" hidden="1">#REF!</definedName>
    <definedName name="DATA_08" localSheetId="0" hidden="1">#REF!</definedName>
    <definedName name="DATA_08" localSheetId="10" hidden="1">#REF!</definedName>
    <definedName name="DATA_08" hidden="1">#REF!</definedName>
    <definedName name="inflList" hidden="1">"10000000000000000000000000000000000000000000000000000000000000000000000000000000000000000000000000000000000000000000000000000000000000000000000000000000000000000000000000000000000000000000000000000000"</definedName>
    <definedName name="IntroPrintArea" hidden="1">#REF!</definedName>
    <definedName name="_xlnm.Print_Area" localSheetId="3">'Analysis Database'!$A:$J</definedName>
    <definedName name="progress" localSheetId="18" hidden="1">#REF!</definedName>
    <definedName name="progress" localSheetId="3" hidden="1">#REF!</definedName>
    <definedName name="progress" localSheetId="0" hidden="1">#REF!</definedName>
    <definedName name="progress" localSheetId="10" hidden="1">#REF!</definedName>
    <definedName name="progress" hidden="1">#REF!</definedName>
    <definedName name="treeList" hidden="1">"10000000000000000000000000000000000000000000000000000000000000000000000000000000000000000000000000000000000000000000000000000000000000000000000000000000000000000000000000000000000000000000000000000000"</definedName>
  </definedNames>
  <calcPr calcId="191028"/>
  <pivotCaches>
    <pivotCache cacheId="0" r:id="rId22"/>
    <pivotCache cacheId="1" r:id="rId23"/>
    <pivotCache cacheId="2" r:id="rId24"/>
    <pivotCache cacheId="3" r:id="rId2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5" i="65" l="1"/>
  <c r="G175" i="65"/>
  <c r="H174" i="65"/>
  <c r="G174" i="65"/>
  <c r="H173" i="65"/>
  <c r="G173" i="65"/>
  <c r="H172" i="65"/>
  <c r="G172" i="65"/>
  <c r="H171" i="65"/>
  <c r="G171" i="65"/>
  <c r="H170" i="65"/>
  <c r="G170" i="65"/>
  <c r="H169" i="65"/>
  <c r="G169" i="65"/>
  <c r="H168" i="65"/>
  <c r="G168" i="65"/>
  <c r="H167" i="65"/>
  <c r="G167" i="65"/>
  <c r="H166" i="65"/>
  <c r="G166" i="65"/>
  <c r="H165" i="65"/>
  <c r="G165" i="65"/>
  <c r="H164" i="65"/>
  <c r="G164" i="65"/>
  <c r="H163" i="65"/>
  <c r="G163" i="65"/>
  <c r="H162" i="65"/>
  <c r="G162" i="65"/>
  <c r="H161" i="65"/>
  <c r="G161" i="65"/>
  <c r="H160" i="65"/>
  <c r="G160" i="65"/>
  <c r="H159" i="65"/>
  <c r="G159" i="65"/>
  <c r="H158" i="65"/>
  <c r="G158" i="65"/>
  <c r="H157" i="65"/>
  <c r="G157" i="65"/>
  <c r="H156" i="65"/>
  <c r="G156" i="65"/>
  <c r="H155" i="65"/>
  <c r="G155" i="65"/>
  <c r="H154" i="65"/>
  <c r="G154" i="65"/>
  <c r="H153" i="65"/>
  <c r="G153" i="65"/>
  <c r="H152" i="65"/>
  <c r="G152" i="65"/>
  <c r="H151" i="65"/>
  <c r="G151" i="65"/>
  <c r="H150" i="65"/>
  <c r="G150" i="65"/>
  <c r="H149" i="65"/>
  <c r="G149" i="65"/>
  <c r="H148" i="65"/>
  <c r="G148" i="65"/>
  <c r="H147" i="65"/>
  <c r="G147" i="65"/>
  <c r="H146" i="65"/>
  <c r="G146" i="65"/>
  <c r="H145" i="65"/>
  <c r="G145" i="65"/>
  <c r="H144" i="65"/>
  <c r="G144" i="65"/>
  <c r="H143" i="65"/>
  <c r="G143" i="65"/>
  <c r="H142" i="65"/>
  <c r="G142" i="65"/>
  <c r="H141" i="65"/>
  <c r="G141" i="65"/>
  <c r="H140" i="65"/>
  <c r="G140" i="65"/>
  <c r="H139" i="65"/>
  <c r="G139" i="65"/>
  <c r="H138" i="65"/>
  <c r="G138" i="65"/>
  <c r="H137" i="65"/>
  <c r="G137" i="65"/>
  <c r="H136" i="65"/>
  <c r="G136" i="65"/>
  <c r="H135" i="65"/>
  <c r="G135" i="65"/>
  <c r="H134" i="65"/>
  <c r="G134" i="65"/>
  <c r="H133" i="65"/>
  <c r="G133" i="65"/>
  <c r="H132" i="65"/>
  <c r="G132" i="65"/>
  <c r="H131" i="65"/>
  <c r="G131" i="65"/>
  <c r="H130" i="65"/>
  <c r="G130" i="65"/>
  <c r="H129" i="65"/>
  <c r="G129" i="65"/>
  <c r="H128" i="65"/>
  <c r="G128" i="65"/>
  <c r="H127" i="65"/>
  <c r="G127" i="65"/>
  <c r="H126" i="65"/>
  <c r="G126" i="65"/>
  <c r="H125" i="65"/>
  <c r="G125" i="65"/>
  <c r="H124" i="65"/>
  <c r="G124" i="65"/>
  <c r="H123" i="65"/>
  <c r="G123" i="65"/>
  <c r="H122" i="65"/>
  <c r="G122" i="65"/>
  <c r="H121" i="65"/>
  <c r="G121" i="65"/>
  <c r="H120" i="65"/>
  <c r="G120" i="65"/>
  <c r="H119" i="65"/>
  <c r="G119" i="65"/>
  <c r="H118" i="65"/>
  <c r="G118" i="65"/>
  <c r="H117" i="65"/>
  <c r="G117" i="65"/>
  <c r="H116" i="65"/>
  <c r="G116" i="65"/>
  <c r="H115" i="65"/>
  <c r="G115" i="65"/>
  <c r="H114" i="65"/>
  <c r="G114" i="65"/>
  <c r="H113" i="65"/>
  <c r="G113" i="65"/>
  <c r="H112" i="65"/>
  <c r="G112" i="65"/>
  <c r="H111" i="65"/>
  <c r="G111" i="65"/>
  <c r="H110" i="65"/>
  <c r="G110" i="65"/>
  <c r="H109" i="65"/>
  <c r="G109" i="65"/>
  <c r="H108" i="65"/>
  <c r="G108" i="65"/>
  <c r="H107" i="65"/>
  <c r="G107" i="65"/>
  <c r="H106" i="65"/>
  <c r="G106" i="65"/>
  <c r="H105" i="65"/>
  <c r="G105" i="65"/>
  <c r="H104" i="65"/>
  <c r="G104" i="65"/>
  <c r="H103" i="65"/>
  <c r="G103" i="65"/>
  <c r="H102" i="65"/>
  <c r="G102" i="65"/>
  <c r="H101" i="65"/>
  <c r="G101" i="65"/>
  <c r="H100" i="65"/>
  <c r="G100" i="65"/>
  <c r="H99" i="65"/>
  <c r="G99" i="65"/>
  <c r="H98" i="65"/>
  <c r="G98" i="65"/>
  <c r="H97" i="65"/>
  <c r="G97" i="65"/>
  <c r="H96" i="65"/>
  <c r="G96" i="65"/>
  <c r="H95" i="65"/>
  <c r="G95" i="65"/>
  <c r="H94" i="65"/>
  <c r="G94" i="65"/>
  <c r="H93" i="65"/>
  <c r="G93" i="65"/>
  <c r="H92" i="65"/>
  <c r="G92" i="65"/>
  <c r="H91" i="65"/>
  <c r="G91" i="65"/>
  <c r="H90" i="65"/>
  <c r="G90" i="65"/>
  <c r="H89" i="65"/>
  <c r="G89" i="65"/>
  <c r="H88" i="65"/>
  <c r="G88" i="65"/>
  <c r="H87" i="65"/>
  <c r="G87" i="65"/>
  <c r="H86" i="65"/>
  <c r="G86" i="65"/>
  <c r="H85" i="65"/>
  <c r="G85" i="65"/>
  <c r="H84" i="65"/>
  <c r="G84" i="65"/>
  <c r="H83" i="65"/>
  <c r="G83" i="65"/>
  <c r="H82" i="65"/>
  <c r="G82" i="65"/>
  <c r="H81" i="65"/>
  <c r="G81" i="65"/>
  <c r="H80" i="65"/>
  <c r="G80" i="65"/>
  <c r="H79" i="65"/>
  <c r="G79" i="65"/>
  <c r="H78" i="65"/>
  <c r="G78" i="65"/>
  <c r="H77" i="65"/>
  <c r="G77" i="65"/>
  <c r="H76" i="65"/>
  <c r="G76" i="65"/>
  <c r="H75" i="65"/>
  <c r="G75" i="65"/>
  <c r="H74" i="65"/>
  <c r="G74" i="65"/>
  <c r="H73" i="65"/>
  <c r="G73" i="65"/>
  <c r="H72" i="65"/>
  <c r="G72" i="65"/>
  <c r="H71" i="65"/>
  <c r="G71" i="65"/>
  <c r="H70" i="65"/>
  <c r="G70" i="65"/>
  <c r="H69" i="65"/>
  <c r="G69" i="65"/>
  <c r="H68" i="65"/>
  <c r="G68" i="65"/>
  <c r="H67" i="65"/>
  <c r="G67" i="65"/>
  <c r="H66" i="65"/>
  <c r="G66" i="65"/>
  <c r="H65" i="65"/>
  <c r="G65" i="65"/>
  <c r="H64" i="65"/>
  <c r="G64" i="65"/>
  <c r="H63" i="65"/>
  <c r="G63" i="65"/>
  <c r="H62" i="65"/>
  <c r="G62" i="65"/>
  <c r="H61" i="65"/>
  <c r="G61" i="65"/>
  <c r="H60" i="65"/>
  <c r="G60" i="65"/>
  <c r="H59" i="65"/>
  <c r="G59" i="65"/>
  <c r="H58" i="65"/>
  <c r="G58" i="65"/>
  <c r="H57" i="65"/>
  <c r="G57" i="65"/>
  <c r="H56" i="65"/>
  <c r="G56" i="65"/>
  <c r="H55" i="65"/>
  <c r="G55" i="65"/>
  <c r="H54" i="65"/>
  <c r="G54" i="65"/>
  <c r="H53" i="65"/>
  <c r="G53" i="65"/>
  <c r="H52" i="65"/>
  <c r="G52" i="65"/>
  <c r="H51" i="65"/>
  <c r="G51" i="65"/>
  <c r="H50" i="65"/>
  <c r="G50" i="65"/>
  <c r="H49" i="65"/>
  <c r="G49" i="65"/>
  <c r="H48" i="65"/>
  <c r="G48" i="65"/>
  <c r="H47" i="65"/>
  <c r="G47" i="65"/>
  <c r="H46" i="65"/>
  <c r="G46" i="65"/>
  <c r="H45" i="65"/>
  <c r="G45" i="65"/>
  <c r="H44" i="65"/>
  <c r="G44" i="65"/>
  <c r="H43" i="65"/>
  <c r="G43" i="65"/>
  <c r="H42" i="65"/>
  <c r="G42" i="65"/>
  <c r="H41" i="65"/>
  <c r="G41" i="65"/>
  <c r="H40" i="65"/>
  <c r="G40" i="65"/>
  <c r="H39" i="65"/>
  <c r="G39" i="65"/>
  <c r="H38" i="65"/>
  <c r="G38" i="65"/>
  <c r="H37" i="65"/>
  <c r="G37" i="65"/>
  <c r="H36" i="65"/>
  <c r="G36" i="65"/>
  <c r="H35" i="65"/>
  <c r="G35" i="65"/>
  <c r="H34" i="65"/>
  <c r="G34" i="65"/>
  <c r="H33" i="65"/>
  <c r="G33" i="65"/>
  <c r="H32" i="65"/>
  <c r="G32" i="65"/>
  <c r="H31" i="65"/>
  <c r="G31" i="65"/>
  <c r="H30" i="65"/>
  <c r="G30" i="65"/>
  <c r="H29" i="65"/>
  <c r="G29" i="65"/>
  <c r="H28" i="65"/>
  <c r="G28" i="65"/>
  <c r="H27" i="65"/>
  <c r="G27" i="65"/>
  <c r="H26" i="65"/>
  <c r="G26" i="65"/>
  <c r="H25" i="65"/>
  <c r="G25" i="65"/>
  <c r="H24" i="65"/>
  <c r="G24" i="65"/>
  <c r="H23" i="65"/>
  <c r="G23" i="65"/>
  <c r="H22" i="65"/>
  <c r="G22" i="65"/>
  <c r="H21" i="65"/>
  <c r="G21" i="65"/>
  <c r="H20" i="65"/>
  <c r="G20" i="65"/>
  <c r="H19" i="65"/>
  <c r="G19" i="65"/>
  <c r="H18" i="65"/>
  <c r="G18" i="65"/>
  <c r="H17" i="65"/>
  <c r="G17" i="65"/>
  <c r="H16" i="65"/>
  <c r="G16" i="65"/>
  <c r="H15" i="65"/>
  <c r="G15" i="65"/>
  <c r="H14" i="65"/>
  <c r="G14" i="65"/>
  <c r="H13" i="65"/>
  <c r="G13" i="65"/>
  <c r="H12" i="65"/>
  <c r="G12" i="65"/>
  <c r="H11" i="65"/>
  <c r="G11" i="65"/>
  <c r="H10" i="65"/>
  <c r="G10" i="65"/>
  <c r="H9" i="65"/>
  <c r="G9" i="65"/>
  <c r="H8" i="65"/>
  <c r="G8" i="65"/>
  <c r="H7" i="65"/>
  <c r="G7" i="65"/>
  <c r="U23" i="38"/>
  <c r="U24" i="38"/>
  <c r="U25" i="38"/>
  <c r="U26" i="38"/>
  <c r="U27" i="38"/>
  <c r="U28" i="38"/>
  <c r="U29" i="38"/>
  <c r="U30" i="38"/>
  <c r="U31" i="38"/>
  <c r="U32" i="38"/>
  <c r="U33" i="38"/>
  <c r="U34" i="38"/>
  <c r="U35" i="38"/>
  <c r="U36" i="38"/>
  <c r="U37" i="38"/>
  <c r="U38" i="38"/>
  <c r="U39" i="38"/>
  <c r="U40" i="38"/>
  <c r="U41" i="38"/>
  <c r="U42" i="38"/>
  <c r="U43" i="38"/>
  <c r="U44" i="38"/>
  <c r="U45" i="38"/>
  <c r="U46" i="38"/>
  <c r="U47" i="38"/>
  <c r="U48" i="38"/>
  <c r="U49" i="38"/>
  <c r="U50" i="38"/>
  <c r="U51" i="38"/>
  <c r="U52" i="38"/>
  <c r="U53" i="38"/>
  <c r="U54" i="38"/>
  <c r="U55" i="38"/>
  <c r="U56" i="38"/>
  <c r="U57" i="38"/>
  <c r="U58" i="38"/>
  <c r="U59" i="38"/>
  <c r="U60" i="38"/>
  <c r="U61" i="38"/>
  <c r="U62" i="38"/>
  <c r="U63" i="38"/>
  <c r="U64" i="38"/>
  <c r="U65" i="38"/>
  <c r="U66" i="38"/>
  <c r="U67" i="38"/>
  <c r="U68" i="38"/>
  <c r="U69" i="38"/>
  <c r="U70" i="38"/>
  <c r="U71" i="38"/>
  <c r="U72" i="38"/>
  <c r="U73" i="38"/>
  <c r="U74" i="38"/>
  <c r="U75" i="38"/>
  <c r="U77" i="38"/>
  <c r="U78" i="38"/>
  <c r="U79" i="38"/>
  <c r="U80" i="38"/>
  <c r="U81" i="38"/>
  <c r="U82" i="38"/>
  <c r="U83" i="38"/>
  <c r="U84" i="38"/>
  <c r="U85" i="38"/>
  <c r="U87" i="38"/>
  <c r="U88" i="38"/>
  <c r="U89" i="38"/>
  <c r="U90" i="38"/>
  <c r="U91" i="38"/>
  <c r="U92" i="38"/>
  <c r="U93" i="38"/>
  <c r="U94" i="38"/>
  <c r="U95" i="38"/>
  <c r="U96" i="38"/>
  <c r="U97" i="38"/>
  <c r="U98" i="38"/>
  <c r="U99" i="38"/>
  <c r="U100" i="38"/>
  <c r="U101" i="38"/>
  <c r="U102" i="38"/>
  <c r="U103" i="38"/>
  <c r="U104" i="38"/>
  <c r="U105" i="38"/>
  <c r="U106" i="38"/>
  <c r="U107" i="38"/>
  <c r="U108" i="38"/>
  <c r="U109" i="38"/>
  <c r="U110" i="38"/>
  <c r="U111" i="38"/>
  <c r="U112" i="38"/>
  <c r="U113" i="38"/>
  <c r="U115" i="38"/>
  <c r="U116" i="38"/>
  <c r="U117" i="38"/>
  <c r="U118" i="38"/>
  <c r="U120" i="38"/>
  <c r="U121" i="38"/>
  <c r="U122" i="38"/>
  <c r="U123" i="38"/>
  <c r="U124" i="38"/>
  <c r="U125" i="38"/>
  <c r="U126" i="38"/>
  <c r="U9" i="38"/>
  <c r="U10" i="38"/>
  <c r="U11" i="38"/>
  <c r="U12" i="38"/>
  <c r="U13" i="38"/>
  <c r="U14" i="38"/>
  <c r="U15" i="38"/>
  <c r="U16" i="38"/>
  <c r="U17" i="38"/>
  <c r="U18" i="38"/>
  <c r="U19" i="38"/>
  <c r="U20" i="38"/>
  <c r="U21" i="38"/>
  <c r="U22" i="38"/>
  <c r="U8" i="38"/>
  <c r="J8" i="62"/>
  <c r="Q8" i="62"/>
  <c r="J9" i="62"/>
  <c r="Q9" i="62"/>
  <c r="J10" i="62"/>
  <c r="Q10" i="62"/>
  <c r="J11" i="62"/>
  <c r="Q11" i="62"/>
  <c r="J12" i="62"/>
  <c r="Q12" i="62"/>
  <c r="J13" i="62"/>
  <c r="Q13" i="62"/>
  <c r="D14" i="62"/>
  <c r="J14" i="62"/>
  <c r="Q14" i="62"/>
  <c r="J15" i="62"/>
  <c r="Q15" i="62"/>
  <c r="J16" i="62"/>
  <c r="Q16" i="62"/>
  <c r="J17" i="62"/>
  <c r="Q17" i="62"/>
  <c r="J18" i="62"/>
  <c r="Q18" i="62"/>
  <c r="J19" i="62"/>
  <c r="Q19" i="62"/>
  <c r="J20" i="62"/>
  <c r="Q20" i="62"/>
  <c r="J21" i="62"/>
  <c r="Q21" i="62"/>
  <c r="J22" i="62"/>
  <c r="Q22" i="62"/>
  <c r="J23" i="62"/>
  <c r="Q23" i="62"/>
  <c r="J24" i="62"/>
  <c r="Q24" i="62"/>
  <c r="J25" i="62"/>
  <c r="Q25" i="62"/>
  <c r="J26" i="62"/>
  <c r="Q26" i="62"/>
  <c r="J27" i="62"/>
  <c r="Q27" i="62"/>
  <c r="J28" i="62"/>
  <c r="Q28" i="62"/>
  <c r="J29" i="62"/>
  <c r="Q29" i="62"/>
  <c r="J30" i="62"/>
  <c r="Q30" i="62"/>
  <c r="J31" i="62"/>
  <c r="Q31" i="62"/>
  <c r="J32" i="62"/>
  <c r="Q32" i="62"/>
  <c r="J33" i="62"/>
  <c r="Q33" i="62"/>
  <c r="J34" i="62"/>
  <c r="Q34" i="62"/>
  <c r="J35" i="62"/>
  <c r="Q35" i="62"/>
  <c r="J36" i="62"/>
  <c r="Q36" i="62"/>
  <c r="J37" i="62"/>
  <c r="Q37" i="62"/>
  <c r="J38" i="62"/>
  <c r="Q38" i="62"/>
  <c r="J39" i="62"/>
  <c r="Q39" i="62"/>
  <c r="J40" i="62"/>
  <c r="Q40" i="62"/>
  <c r="J41" i="62"/>
  <c r="Q41" i="62"/>
  <c r="J42" i="62"/>
  <c r="Q42" i="62"/>
  <c r="J43" i="62"/>
  <c r="Q43" i="62"/>
  <c r="J44" i="62"/>
  <c r="Q44" i="62"/>
  <c r="J45" i="62"/>
  <c r="Q45" i="62"/>
  <c r="J46" i="62"/>
  <c r="Q46" i="62"/>
  <c r="J47" i="62"/>
  <c r="Q47" i="62"/>
  <c r="J48" i="62"/>
  <c r="Q48" i="62"/>
  <c r="J49" i="62"/>
  <c r="Q49" i="62"/>
  <c r="J50" i="62"/>
  <c r="Q50" i="62"/>
  <c r="J51" i="62"/>
  <c r="Q51" i="62"/>
  <c r="J52" i="62"/>
  <c r="Q52" i="62"/>
  <c r="J53" i="62"/>
  <c r="Q53" i="62"/>
  <c r="J54" i="62"/>
  <c r="Q54" i="62"/>
  <c r="J55" i="62"/>
  <c r="Q55" i="62"/>
  <c r="J56" i="62"/>
  <c r="Q56" i="62"/>
  <c r="J57" i="62"/>
  <c r="Q57" i="62"/>
  <c r="J58" i="62"/>
  <c r="Q58" i="62"/>
  <c r="J59" i="62"/>
  <c r="Q59" i="62"/>
  <c r="J60" i="62"/>
  <c r="Q60" i="62"/>
  <c r="J61" i="62"/>
  <c r="Q61" i="62"/>
  <c r="E62" i="62"/>
  <c r="J62" i="62"/>
  <c r="Q62" i="62"/>
  <c r="J63" i="62"/>
  <c r="Q63" i="62"/>
  <c r="J64" i="62"/>
  <c r="Q64" i="62"/>
  <c r="J65" i="62"/>
  <c r="Q65" i="62"/>
  <c r="J66" i="62"/>
  <c r="Q66" i="62"/>
  <c r="Q121" i="62" s="1"/>
  <c r="Q122" i="62" s="1"/>
  <c r="J67" i="62"/>
  <c r="Q67" i="62"/>
  <c r="J68" i="62"/>
  <c r="Q68" i="62"/>
  <c r="J69" i="62"/>
  <c r="Q69" i="62"/>
  <c r="J70" i="62"/>
  <c r="Q70" i="62"/>
  <c r="J71" i="62"/>
  <c r="Q71" i="62"/>
  <c r="J72" i="62"/>
  <c r="Q72" i="62"/>
  <c r="J73" i="62"/>
  <c r="Q73" i="62"/>
  <c r="J74" i="62"/>
  <c r="Q74" i="62"/>
  <c r="J75" i="62"/>
  <c r="Q75" i="62"/>
  <c r="J76" i="62"/>
  <c r="Q76" i="62"/>
  <c r="J77" i="62"/>
  <c r="Q77" i="62"/>
  <c r="J78" i="62"/>
  <c r="Q78" i="62"/>
  <c r="J79" i="62"/>
  <c r="Q79" i="62"/>
  <c r="J80" i="62"/>
  <c r="Q80" i="62"/>
  <c r="J81" i="62"/>
  <c r="Q81" i="62"/>
  <c r="J82" i="62"/>
  <c r="Q82" i="62"/>
  <c r="J83" i="62"/>
  <c r="Q83" i="62"/>
  <c r="J84" i="62"/>
  <c r="Q84" i="62"/>
  <c r="J85" i="62"/>
  <c r="Q85" i="62"/>
  <c r="J86" i="62"/>
  <c r="Q86" i="62"/>
  <c r="J87" i="62"/>
  <c r="Q87" i="62"/>
  <c r="J88" i="62"/>
  <c r="Q88" i="62"/>
  <c r="J89" i="62"/>
  <c r="Q89" i="62"/>
  <c r="J90" i="62"/>
  <c r="Q90" i="62"/>
  <c r="J91" i="62"/>
  <c r="Q91" i="62"/>
  <c r="J92" i="62"/>
  <c r="Q92" i="62"/>
  <c r="Q93" i="62"/>
  <c r="Q94" i="62"/>
  <c r="Q95" i="62"/>
  <c r="Q96" i="62"/>
  <c r="Q97" i="62"/>
  <c r="Q98" i="62"/>
  <c r="Q99" i="62"/>
  <c r="Q100" i="62"/>
  <c r="Q101" i="62"/>
  <c r="Q102" i="62"/>
  <c r="Q103" i="62"/>
  <c r="Q104" i="62"/>
  <c r="Q105" i="62"/>
  <c r="Q106" i="62"/>
  <c r="Q107" i="62"/>
  <c r="Q108" i="62"/>
  <c r="Q109" i="62"/>
  <c r="Q110" i="62"/>
  <c r="Q111" i="62"/>
  <c r="Q112" i="62"/>
  <c r="Q113" i="62"/>
  <c r="Q114" i="62"/>
  <c r="Q115" i="62"/>
  <c r="Q116" i="62"/>
  <c r="Q117" i="62"/>
  <c r="Z204" i="55"/>
  <c r="S245" i="55"/>
  <c r="S244" i="55"/>
  <c r="S242" i="55"/>
  <c r="S241" i="55"/>
  <c r="S240" i="55"/>
  <c r="S239" i="55"/>
  <c r="S56" i="55"/>
  <c r="S158" i="55"/>
  <c r="S179" i="55"/>
  <c r="S211" i="55"/>
  <c r="S9" i="55"/>
  <c r="J96" i="62" l="1"/>
  <c r="J97" i="62" s="1"/>
  <c r="P5" i="55"/>
  <c r="Q5" i="55" s="1"/>
  <c r="P6" i="55"/>
  <c r="Q6" i="55" s="1"/>
  <c r="P7" i="55"/>
  <c r="Q7" i="55" s="1"/>
  <c r="P8" i="55"/>
  <c r="Q8" i="55" s="1"/>
  <c r="P9" i="55"/>
  <c r="Q9" i="55" s="1"/>
  <c r="P10" i="55"/>
  <c r="Q10" i="55" s="1"/>
  <c r="P11" i="55"/>
  <c r="Q11" i="55" s="1"/>
  <c r="P12" i="55"/>
  <c r="Q12" i="55" s="1"/>
  <c r="P13" i="55"/>
  <c r="Q13" i="55" s="1"/>
  <c r="P14" i="55"/>
  <c r="Q14" i="55" s="1"/>
  <c r="P15" i="55"/>
  <c r="Q15" i="55" s="1"/>
  <c r="P16" i="55"/>
  <c r="Q16" i="55" s="1"/>
  <c r="P17" i="55"/>
  <c r="Q17" i="55" s="1"/>
  <c r="P18" i="55"/>
  <c r="Q18" i="55" s="1"/>
  <c r="P19" i="55"/>
  <c r="Q19" i="55" s="1"/>
  <c r="P20" i="55"/>
  <c r="Q20" i="55" s="1"/>
  <c r="P21" i="55"/>
  <c r="Q21" i="55" s="1"/>
  <c r="P22" i="55"/>
  <c r="Q22" i="55" s="1"/>
  <c r="P23" i="55"/>
  <c r="Q23" i="55" s="1"/>
  <c r="P24" i="55"/>
  <c r="Q24" i="55" s="1"/>
  <c r="P25" i="55"/>
  <c r="Q25" i="55" s="1"/>
  <c r="P26" i="55"/>
  <c r="Q26" i="55" s="1"/>
  <c r="P27" i="55"/>
  <c r="Q27" i="55" s="1"/>
  <c r="P28" i="55"/>
  <c r="Q28" i="55" s="1"/>
  <c r="P29" i="55"/>
  <c r="Q29" i="55" s="1"/>
  <c r="P30" i="55"/>
  <c r="Q30" i="55" s="1"/>
  <c r="P31" i="55"/>
  <c r="Q31" i="55" s="1"/>
  <c r="P32" i="55"/>
  <c r="Q32" i="55" s="1"/>
  <c r="P33" i="55"/>
  <c r="Q33" i="55" s="1"/>
  <c r="P34" i="55"/>
  <c r="Q34" i="55" s="1"/>
  <c r="P35" i="55"/>
  <c r="Q35" i="55" s="1"/>
  <c r="P36" i="55"/>
  <c r="Q36" i="55" s="1"/>
  <c r="P37" i="55"/>
  <c r="Q37" i="55" s="1"/>
  <c r="P38" i="55"/>
  <c r="Q38" i="55" s="1"/>
  <c r="P39" i="55"/>
  <c r="Q39" i="55" s="1"/>
  <c r="P40" i="55"/>
  <c r="Q40" i="55" s="1"/>
  <c r="P41" i="55"/>
  <c r="Q41" i="55" s="1"/>
  <c r="P42" i="55"/>
  <c r="Q42" i="55" s="1"/>
  <c r="P43" i="55"/>
  <c r="Q43" i="55" s="1"/>
  <c r="P44" i="55"/>
  <c r="Q44" i="55" s="1"/>
  <c r="P45" i="55"/>
  <c r="Q45" i="55" s="1"/>
  <c r="P46" i="55"/>
  <c r="Q46" i="55" s="1"/>
  <c r="P47" i="55"/>
  <c r="Q47" i="55" s="1"/>
  <c r="P48" i="55"/>
  <c r="Q48" i="55" s="1"/>
  <c r="P49" i="55"/>
  <c r="Q49" i="55" s="1"/>
  <c r="P50" i="55"/>
  <c r="Q50" i="55" s="1"/>
  <c r="P51" i="55"/>
  <c r="Q51" i="55" s="1"/>
  <c r="P52" i="55"/>
  <c r="Q52" i="55" s="1"/>
  <c r="P53" i="55"/>
  <c r="Q53" i="55" s="1"/>
  <c r="P54" i="55"/>
  <c r="Q54" i="55" s="1"/>
  <c r="P55" i="55"/>
  <c r="Q55" i="55" s="1"/>
  <c r="P56" i="55"/>
  <c r="Q56" i="55" s="1"/>
  <c r="P57" i="55"/>
  <c r="Q57" i="55" s="1"/>
  <c r="P58" i="55"/>
  <c r="Q58" i="55" s="1"/>
  <c r="P59" i="55"/>
  <c r="Q59" i="55" s="1"/>
  <c r="P60" i="55"/>
  <c r="Q60" i="55" s="1"/>
  <c r="P61" i="55"/>
  <c r="Q61" i="55" s="1"/>
  <c r="P62" i="55"/>
  <c r="Q62" i="55" s="1"/>
  <c r="P63" i="55"/>
  <c r="Q63" i="55" s="1"/>
  <c r="P64" i="55"/>
  <c r="Q64" i="55" s="1"/>
  <c r="P65" i="55"/>
  <c r="Q65" i="55" s="1"/>
  <c r="P66" i="55"/>
  <c r="Q66" i="55" s="1"/>
  <c r="P67" i="55"/>
  <c r="Q67" i="55" s="1"/>
  <c r="P68" i="55"/>
  <c r="Q68" i="55" s="1"/>
  <c r="P69" i="55"/>
  <c r="Q69" i="55" s="1"/>
  <c r="P70" i="55"/>
  <c r="Q70" i="55" s="1"/>
  <c r="P71" i="55"/>
  <c r="Q71" i="55" s="1"/>
  <c r="P72" i="55"/>
  <c r="Q72" i="55" s="1"/>
  <c r="P73" i="55"/>
  <c r="Q73" i="55" s="1"/>
  <c r="P74" i="55"/>
  <c r="Q74" i="55" s="1"/>
  <c r="P75" i="55"/>
  <c r="Q75" i="55" s="1"/>
  <c r="P76" i="55"/>
  <c r="Q76" i="55" s="1"/>
  <c r="P77" i="55"/>
  <c r="Q77" i="55" s="1"/>
  <c r="P78" i="55"/>
  <c r="Q78" i="55" s="1"/>
  <c r="P79" i="55"/>
  <c r="Q79" i="55" s="1"/>
  <c r="P80" i="55"/>
  <c r="Q80" i="55" s="1"/>
  <c r="P81" i="55"/>
  <c r="Q81" i="55" s="1"/>
  <c r="P82" i="55"/>
  <c r="Q82" i="55" s="1"/>
  <c r="P83" i="55"/>
  <c r="Q83" i="55" s="1"/>
  <c r="P84" i="55"/>
  <c r="Q84" i="55" s="1"/>
  <c r="P85" i="55"/>
  <c r="Q85" i="55" s="1"/>
  <c r="P86" i="55"/>
  <c r="Q86" i="55" s="1"/>
  <c r="P87" i="55"/>
  <c r="Q87" i="55" s="1"/>
  <c r="P88" i="55"/>
  <c r="Q88" i="55" s="1"/>
  <c r="P89" i="55"/>
  <c r="Q89" i="55" s="1"/>
  <c r="P90" i="55"/>
  <c r="Q90" i="55" s="1"/>
  <c r="P91" i="55"/>
  <c r="Q91" i="55" s="1"/>
  <c r="P92" i="55"/>
  <c r="Q92" i="55" s="1"/>
  <c r="P93" i="55"/>
  <c r="Q93" i="55" s="1"/>
  <c r="P94" i="55"/>
  <c r="Q94" i="55" s="1"/>
  <c r="P95" i="55"/>
  <c r="Q95" i="55" s="1"/>
  <c r="P96" i="55"/>
  <c r="Q96" i="55" s="1"/>
  <c r="P97" i="55"/>
  <c r="Q97" i="55" s="1"/>
  <c r="P98" i="55"/>
  <c r="Q98" i="55" s="1"/>
  <c r="P99" i="55"/>
  <c r="Q99" i="55" s="1"/>
  <c r="P100" i="55"/>
  <c r="Q100" i="55" s="1"/>
  <c r="P101" i="55"/>
  <c r="Q101" i="55" s="1"/>
  <c r="P102" i="55"/>
  <c r="Q102" i="55" s="1"/>
  <c r="P103" i="55"/>
  <c r="Q103" i="55" s="1"/>
  <c r="P104" i="55"/>
  <c r="Q104" i="55" s="1"/>
  <c r="P105" i="55"/>
  <c r="Q105" i="55" s="1"/>
  <c r="P106" i="55"/>
  <c r="Q106" i="55" s="1"/>
  <c r="P107" i="55"/>
  <c r="Q107" i="55" s="1"/>
  <c r="P108" i="55"/>
  <c r="Q108" i="55" s="1"/>
  <c r="P109" i="55"/>
  <c r="Q109" i="55" s="1"/>
  <c r="P110" i="55"/>
  <c r="Q110" i="55" s="1"/>
  <c r="P111" i="55"/>
  <c r="Q111" i="55" s="1"/>
  <c r="P112" i="55"/>
  <c r="Q112" i="55" s="1"/>
  <c r="P113" i="55"/>
  <c r="Q113" i="55" s="1"/>
  <c r="P114" i="55"/>
  <c r="Q114" i="55" s="1"/>
  <c r="P115" i="55"/>
  <c r="Q115" i="55" s="1"/>
  <c r="P116" i="55"/>
  <c r="Q116" i="55" s="1"/>
  <c r="P117" i="55"/>
  <c r="Q117" i="55" s="1"/>
  <c r="P118" i="55"/>
  <c r="Q118" i="55" s="1"/>
  <c r="P119" i="55"/>
  <c r="Q119" i="55" s="1"/>
  <c r="P120" i="55"/>
  <c r="Q120" i="55" s="1"/>
  <c r="P121" i="55"/>
  <c r="Q121" i="55" s="1"/>
  <c r="P122" i="55"/>
  <c r="Q122" i="55" s="1"/>
  <c r="P123" i="55"/>
  <c r="Q123" i="55" s="1"/>
  <c r="P125" i="55"/>
  <c r="Q125" i="55" s="1"/>
  <c r="P126" i="55"/>
  <c r="Q126" i="55" s="1"/>
  <c r="P127" i="55"/>
  <c r="Q127" i="55" s="1"/>
  <c r="P128" i="55"/>
  <c r="Q128" i="55" s="1"/>
  <c r="P129" i="55"/>
  <c r="Q129" i="55" s="1"/>
  <c r="P130" i="55"/>
  <c r="Q130" i="55" s="1"/>
  <c r="P131" i="55"/>
  <c r="Q131" i="55" s="1"/>
  <c r="P132" i="55"/>
  <c r="Q132" i="55" s="1"/>
  <c r="P133" i="55"/>
  <c r="Q133" i="55" s="1"/>
  <c r="P134" i="55"/>
  <c r="Q134" i="55" s="1"/>
  <c r="P135" i="55"/>
  <c r="Q135" i="55" s="1"/>
  <c r="P136" i="55"/>
  <c r="Q136" i="55" s="1"/>
  <c r="P137" i="55"/>
  <c r="Q137" i="55" s="1"/>
  <c r="P138" i="55"/>
  <c r="Q138" i="55" s="1"/>
  <c r="P139" i="55"/>
  <c r="Q139" i="55" s="1"/>
  <c r="P140" i="55"/>
  <c r="Q140" i="55" s="1"/>
  <c r="P141" i="55"/>
  <c r="Q141" i="55" s="1"/>
  <c r="P142" i="55"/>
  <c r="Q142" i="55" s="1"/>
  <c r="P143" i="55"/>
  <c r="Q143" i="55" s="1"/>
  <c r="P144" i="55"/>
  <c r="Q144" i="55" s="1"/>
  <c r="P145" i="55"/>
  <c r="Q145" i="55" s="1"/>
  <c r="P146" i="55"/>
  <c r="Q146" i="55" s="1"/>
  <c r="P147" i="55"/>
  <c r="Q147" i="55" s="1"/>
  <c r="P148" i="55"/>
  <c r="Q148" i="55" s="1"/>
  <c r="P149" i="55"/>
  <c r="Q149" i="55" s="1"/>
  <c r="P150" i="55"/>
  <c r="Q150" i="55" s="1"/>
  <c r="P151" i="55"/>
  <c r="Q151" i="55" s="1"/>
  <c r="P152" i="55"/>
  <c r="Q152" i="55" s="1"/>
  <c r="P153" i="55"/>
  <c r="Q153" i="55" s="1"/>
  <c r="P154" i="55"/>
  <c r="Q154" i="55" s="1"/>
  <c r="P155" i="55"/>
  <c r="Q155" i="55" s="1"/>
  <c r="P156" i="55"/>
  <c r="Q156" i="55" s="1"/>
  <c r="P157" i="55"/>
  <c r="Q157" i="55" s="1"/>
  <c r="P158" i="55"/>
  <c r="Q158" i="55" s="1"/>
  <c r="P159" i="55"/>
  <c r="Q159" i="55" s="1"/>
  <c r="P160" i="55"/>
  <c r="Q160" i="55" s="1"/>
  <c r="P161" i="55"/>
  <c r="Q161" i="55" s="1"/>
  <c r="P162" i="55"/>
  <c r="Q162" i="55" s="1"/>
  <c r="P163" i="55"/>
  <c r="Q163" i="55" s="1"/>
  <c r="P164" i="55"/>
  <c r="Q164" i="55" s="1"/>
  <c r="P165" i="55"/>
  <c r="Q165" i="55" s="1"/>
  <c r="P166" i="55"/>
  <c r="Q166" i="55" s="1"/>
  <c r="P167" i="55"/>
  <c r="Q167" i="55" s="1"/>
  <c r="P168" i="55"/>
  <c r="Q168" i="55" s="1"/>
  <c r="P169" i="55"/>
  <c r="Q169" i="55" s="1"/>
  <c r="P170" i="55"/>
  <c r="Q170" i="55" s="1"/>
  <c r="P171" i="55"/>
  <c r="Q171" i="55" s="1"/>
  <c r="P172" i="55"/>
  <c r="Q172" i="55" s="1"/>
  <c r="P173" i="55"/>
  <c r="Q173" i="55" s="1"/>
  <c r="P174" i="55"/>
  <c r="Q174" i="55" s="1"/>
  <c r="P175" i="55"/>
  <c r="Q175" i="55" s="1"/>
  <c r="P176" i="55"/>
  <c r="Q176" i="55" s="1"/>
  <c r="P177" i="55"/>
  <c r="Q177" i="55" s="1"/>
  <c r="P178" i="55"/>
  <c r="Q178" i="55" s="1"/>
  <c r="P179" i="55"/>
  <c r="Q179" i="55" s="1"/>
  <c r="P180" i="55"/>
  <c r="Q180" i="55" s="1"/>
  <c r="P181" i="55"/>
  <c r="Q181" i="55" s="1"/>
  <c r="P182" i="55"/>
  <c r="Q182" i="55" s="1"/>
  <c r="P183" i="55"/>
  <c r="Q183" i="55" s="1"/>
  <c r="P184" i="55"/>
  <c r="Q184" i="55" s="1"/>
  <c r="P185" i="55"/>
  <c r="Q185" i="55" s="1"/>
  <c r="P186" i="55"/>
  <c r="Q186" i="55" s="1"/>
  <c r="P187" i="55"/>
  <c r="Q187" i="55" s="1"/>
  <c r="P188" i="55"/>
  <c r="Q188" i="55" s="1"/>
  <c r="P189" i="55"/>
  <c r="Q189" i="55" s="1"/>
  <c r="P190" i="55"/>
  <c r="Q190" i="55" s="1"/>
  <c r="P191" i="55"/>
  <c r="Q191" i="55" s="1"/>
  <c r="P192" i="55"/>
  <c r="Q192" i="55" s="1"/>
  <c r="P193" i="55"/>
  <c r="Q193" i="55" s="1"/>
  <c r="P194" i="55"/>
  <c r="Q194" i="55" s="1"/>
  <c r="P195" i="55"/>
  <c r="Q195" i="55" s="1"/>
  <c r="P196" i="55"/>
  <c r="Q196" i="55" s="1"/>
  <c r="P197" i="55"/>
  <c r="Q197" i="55" s="1"/>
  <c r="P198" i="55"/>
  <c r="Q198" i="55" s="1"/>
  <c r="P199" i="55"/>
  <c r="Q199" i="55" s="1"/>
  <c r="P200" i="55"/>
  <c r="Q200" i="55" s="1"/>
  <c r="P201" i="55"/>
  <c r="Q201" i="55" s="1"/>
  <c r="P202" i="55"/>
  <c r="Q202" i="55" s="1"/>
  <c r="P203" i="55"/>
  <c r="Q203" i="55" s="1"/>
  <c r="P204" i="55"/>
  <c r="Q204" i="55" s="1"/>
  <c r="P205" i="55"/>
  <c r="Q205" i="55" s="1"/>
  <c r="P206" i="55"/>
  <c r="Q206" i="55" s="1"/>
  <c r="P207" i="55"/>
  <c r="Q207" i="55" s="1"/>
  <c r="P208" i="55"/>
  <c r="Q208" i="55" s="1"/>
  <c r="P209" i="55"/>
  <c r="Q209" i="55" s="1"/>
  <c r="P210" i="55"/>
  <c r="Q210" i="55" s="1"/>
  <c r="P211" i="55"/>
  <c r="Q211" i="55" s="1"/>
  <c r="P212" i="55"/>
  <c r="Q212" i="55" s="1"/>
  <c r="P213" i="55"/>
  <c r="Q213" i="55" s="1"/>
  <c r="P214" i="55"/>
  <c r="Q214" i="55" s="1"/>
  <c r="P215" i="55"/>
  <c r="Q215" i="55" s="1"/>
  <c r="P216" i="55"/>
  <c r="Q216" i="55" s="1"/>
  <c r="P217" i="55"/>
  <c r="Q217" i="55" s="1"/>
  <c r="P218" i="55"/>
  <c r="Q218" i="55" s="1"/>
  <c r="P219" i="55"/>
  <c r="Q219" i="55" s="1"/>
  <c r="P220" i="55"/>
  <c r="Q220" i="55" s="1"/>
  <c r="P221" i="55"/>
  <c r="Q221" i="55" s="1"/>
  <c r="P222" i="55"/>
  <c r="Q222" i="55" s="1"/>
  <c r="P223" i="55"/>
  <c r="Q223" i="55" s="1"/>
  <c r="P224" i="55"/>
  <c r="Q224" i="55" s="1"/>
  <c r="P225" i="55"/>
  <c r="Q225" i="55" s="1"/>
  <c r="P227" i="55"/>
  <c r="Q227" i="55" s="1"/>
  <c r="P228" i="55"/>
  <c r="Q228" i="55" s="1"/>
  <c r="P229" i="55"/>
  <c r="Q229" i="55" s="1"/>
  <c r="P230" i="55"/>
  <c r="Q230" i="55" s="1"/>
  <c r="P231" i="55"/>
  <c r="Q231" i="55" s="1"/>
  <c r="P232" i="55"/>
  <c r="Q232" i="55" s="1"/>
  <c r="P233" i="55"/>
  <c r="Q233" i="55" s="1"/>
  <c r="P234" i="55"/>
  <c r="Q234" i="55" s="1"/>
  <c r="P235" i="55"/>
  <c r="Q235" i="55" s="1"/>
  <c r="E236" i="55"/>
  <c r="F236" i="55"/>
  <c r="G236" i="55"/>
  <c r="H236" i="55"/>
  <c r="I236" i="55"/>
  <c r="P236" i="55"/>
  <c r="Q236" i="55" s="1"/>
  <c r="E237" i="55"/>
  <c r="F237" i="55"/>
  <c r="G237" i="55"/>
  <c r="H237" i="55"/>
  <c r="I237" i="55"/>
  <c r="P237" i="55"/>
  <c r="Q237" i="55" s="1"/>
  <c r="E238" i="55"/>
  <c r="F238" i="55"/>
  <c r="G238" i="55"/>
  <c r="H238" i="55"/>
  <c r="I238" i="55"/>
  <c r="P238" i="55"/>
  <c r="Q238" i="55" s="1"/>
  <c r="E239" i="55"/>
  <c r="F239" i="55"/>
  <c r="G239" i="55"/>
  <c r="H239" i="55"/>
  <c r="I239" i="55"/>
  <c r="P239" i="55"/>
  <c r="Q239" i="55" s="1"/>
  <c r="E240" i="55"/>
  <c r="F240" i="55"/>
  <c r="G240" i="55"/>
  <c r="H240" i="55"/>
  <c r="I240" i="55"/>
  <c r="P240" i="55"/>
  <c r="Q240" i="55" s="1"/>
  <c r="E241" i="55"/>
  <c r="F241" i="55"/>
  <c r="G241" i="55"/>
  <c r="H241" i="55"/>
  <c r="I241" i="55"/>
  <c r="P241" i="55"/>
  <c r="Q241" i="55" s="1"/>
  <c r="E242" i="55"/>
  <c r="F242" i="55"/>
  <c r="G242" i="55"/>
  <c r="H242" i="55"/>
  <c r="I242" i="55"/>
  <c r="P242" i="55"/>
  <c r="Q242" i="55" s="1"/>
  <c r="E243" i="55"/>
  <c r="F243" i="55"/>
  <c r="G243" i="55"/>
  <c r="H243" i="55"/>
  <c r="I243" i="55"/>
  <c r="P243" i="55"/>
  <c r="Q243" i="55" s="1"/>
  <c r="E244" i="55"/>
  <c r="F244" i="55"/>
  <c r="G244" i="55"/>
  <c r="H244" i="55"/>
  <c r="I244" i="55"/>
  <c r="P244" i="55"/>
  <c r="Q244" i="55" s="1"/>
  <c r="E245" i="55"/>
  <c r="F245" i="55"/>
  <c r="G245" i="55"/>
  <c r="H245" i="55"/>
  <c r="I245" i="55"/>
  <c r="P245" i="55"/>
  <c r="Q245" i="55" s="1"/>
  <c r="F351" i="55"/>
  <c r="F352" i="55" s="1"/>
  <c r="H351" i="55"/>
  <c r="H352" i="55" s="1"/>
  <c r="I351" i="55"/>
  <c r="I352" i="55" s="1"/>
  <c r="J351" i="55"/>
  <c r="N351" i="55"/>
  <c r="P352" i="55"/>
  <c r="T114" i="38"/>
  <c r="U114" i="38" s="1"/>
  <c r="X113" i="38"/>
  <c r="Y113" i="38"/>
  <c r="W113" i="38"/>
  <c r="O113" i="38"/>
  <c r="O114" i="38" s="1"/>
  <c r="E113" i="38"/>
  <c r="E114" i="38" s="1"/>
  <c r="F113" i="38"/>
  <c r="F114" i="38" s="1"/>
  <c r="G113" i="38"/>
  <c r="G114" i="38" s="1"/>
  <c r="H113" i="38"/>
  <c r="H114" i="38" s="1"/>
  <c r="I113" i="38"/>
  <c r="I114" i="38" s="1"/>
  <c r="D113" i="38"/>
  <c r="D114" i="38" s="1"/>
  <c r="P42" i="41"/>
  <c r="Q42" i="41" s="1"/>
  <c r="S39" i="41"/>
  <c r="S40" i="41"/>
  <c r="S41" i="41"/>
  <c r="S43" i="41"/>
  <c r="S44" i="41"/>
  <c r="S45" i="41"/>
  <c r="S46" i="41"/>
  <c r="S47" i="41"/>
  <c r="S48" i="41"/>
  <c r="S49" i="41"/>
  <c r="S50" i="41"/>
  <c r="S51" i="41"/>
  <c r="S52" i="41"/>
  <c r="S53" i="41"/>
  <c r="S54" i="41"/>
  <c r="S55" i="41"/>
  <c r="S56" i="41"/>
  <c r="S57" i="41"/>
  <c r="S58" i="41"/>
  <c r="S59" i="41"/>
  <c r="S60" i="41"/>
  <c r="S61" i="41"/>
  <c r="S38" i="41"/>
  <c r="P39" i="41"/>
  <c r="Q39" i="41" s="1"/>
  <c r="P40" i="41"/>
  <c r="Q40" i="41" s="1"/>
  <c r="P41" i="41"/>
  <c r="Q41" i="41" s="1"/>
  <c r="P43" i="41"/>
  <c r="Q43" i="41" s="1"/>
  <c r="P44" i="41"/>
  <c r="Q44" i="41" s="1"/>
  <c r="P45" i="41"/>
  <c r="Q45" i="41" s="1"/>
  <c r="P46" i="41"/>
  <c r="Q46" i="41" s="1"/>
  <c r="P47" i="41"/>
  <c r="Q47" i="41" s="1"/>
  <c r="P48" i="41"/>
  <c r="Q48" i="41" s="1"/>
  <c r="P49" i="41"/>
  <c r="Q49" i="41" s="1"/>
  <c r="P50" i="41"/>
  <c r="Q50" i="41" s="1"/>
  <c r="P51" i="41"/>
  <c r="Q51" i="41" s="1"/>
  <c r="P52" i="41"/>
  <c r="Q52" i="41" s="1"/>
  <c r="P53" i="41"/>
  <c r="Q53" i="41" s="1"/>
  <c r="P54" i="41"/>
  <c r="Q54" i="41" s="1"/>
  <c r="P55" i="41"/>
  <c r="Q55" i="41" s="1"/>
  <c r="P56" i="41"/>
  <c r="Q56" i="41" s="1"/>
  <c r="P57" i="41"/>
  <c r="Q57" i="41" s="1"/>
  <c r="P58" i="41"/>
  <c r="Q58" i="41" s="1"/>
  <c r="P59" i="41"/>
  <c r="Q59" i="41" s="1"/>
  <c r="P60" i="41"/>
  <c r="Q60" i="41" s="1"/>
  <c r="P61" i="41"/>
  <c r="Q61" i="41" s="1"/>
  <c r="D40" i="41"/>
  <c r="D41" i="41"/>
  <c r="D42" i="41"/>
  <c r="D43" i="41"/>
  <c r="D44" i="41"/>
  <c r="D45" i="41"/>
  <c r="D46" i="41"/>
  <c r="D47" i="41"/>
  <c r="D48" i="41"/>
  <c r="D49" i="41"/>
  <c r="D50" i="41"/>
  <c r="D51" i="41"/>
  <c r="D52" i="41"/>
  <c r="D53" i="41"/>
  <c r="D54" i="41"/>
  <c r="D55" i="41"/>
  <c r="D56" i="41"/>
  <c r="D57" i="41"/>
  <c r="D58" i="41"/>
  <c r="D59" i="41"/>
  <c r="D60" i="41"/>
  <c r="D61" i="41"/>
  <c r="E40" i="41"/>
  <c r="F40" i="41"/>
  <c r="G40" i="41"/>
  <c r="H40" i="41"/>
  <c r="E41" i="41"/>
  <c r="F41" i="41"/>
  <c r="G41" i="41"/>
  <c r="H41" i="41"/>
  <c r="E42" i="41"/>
  <c r="F42" i="41"/>
  <c r="G42" i="41"/>
  <c r="H42" i="41"/>
  <c r="E43" i="41"/>
  <c r="F43" i="41"/>
  <c r="G43" i="41"/>
  <c r="H43" i="41"/>
  <c r="E44" i="41"/>
  <c r="F44" i="41"/>
  <c r="G44" i="41"/>
  <c r="H44" i="41"/>
  <c r="E45" i="41"/>
  <c r="F45" i="41"/>
  <c r="G45" i="41"/>
  <c r="H45" i="41"/>
  <c r="E46" i="41"/>
  <c r="F46" i="41"/>
  <c r="G46" i="41"/>
  <c r="H46" i="41"/>
  <c r="E47" i="41"/>
  <c r="F47" i="41"/>
  <c r="G47" i="41"/>
  <c r="H47" i="41"/>
  <c r="E48" i="41"/>
  <c r="F48" i="41"/>
  <c r="G48" i="41"/>
  <c r="H48" i="41"/>
  <c r="E49" i="41"/>
  <c r="F49" i="41"/>
  <c r="G49" i="41"/>
  <c r="H49" i="41"/>
  <c r="E50" i="41"/>
  <c r="F50" i="41"/>
  <c r="G50" i="41"/>
  <c r="H50" i="41"/>
  <c r="E51" i="41"/>
  <c r="F51" i="41"/>
  <c r="G51" i="41"/>
  <c r="H51" i="41"/>
  <c r="E52" i="41"/>
  <c r="F52" i="41"/>
  <c r="G52" i="41"/>
  <c r="H52" i="41"/>
  <c r="E53" i="41"/>
  <c r="F53" i="41"/>
  <c r="G53" i="41"/>
  <c r="H53" i="41"/>
  <c r="E54" i="41"/>
  <c r="F54" i="41"/>
  <c r="G54" i="41"/>
  <c r="H54" i="41"/>
  <c r="E55" i="41"/>
  <c r="F55" i="41"/>
  <c r="G55" i="41"/>
  <c r="H55" i="41"/>
  <c r="E56" i="41"/>
  <c r="F56" i="41"/>
  <c r="G56" i="41"/>
  <c r="H56" i="41"/>
  <c r="E57" i="41"/>
  <c r="F57" i="41"/>
  <c r="G57" i="41"/>
  <c r="H57" i="41"/>
  <c r="E58" i="41"/>
  <c r="F58" i="41"/>
  <c r="G58" i="41"/>
  <c r="H58" i="41"/>
  <c r="E59" i="41"/>
  <c r="F59" i="41"/>
  <c r="G59" i="41"/>
  <c r="H59" i="41"/>
  <c r="E60" i="41"/>
  <c r="F60" i="41"/>
  <c r="G60" i="41"/>
  <c r="H60" i="41"/>
  <c r="E61" i="41"/>
  <c r="F61" i="41"/>
  <c r="G61" i="41"/>
  <c r="H61" i="41"/>
  <c r="E39" i="41"/>
  <c r="F39" i="41"/>
  <c r="G39" i="41"/>
  <c r="H39" i="41"/>
  <c r="D39" i="41"/>
  <c r="P38" i="41"/>
  <c r="Q38" i="41" s="1"/>
  <c r="D35" i="41"/>
  <c r="E35" i="41"/>
  <c r="F35" i="41"/>
  <c r="G35" i="41"/>
  <c r="H35" i="41"/>
  <c r="D36" i="41"/>
  <c r="E36" i="41"/>
  <c r="F36" i="41"/>
  <c r="G36" i="41"/>
  <c r="H36" i="41"/>
  <c r="D37" i="41"/>
  <c r="E37" i="41"/>
  <c r="F37" i="41"/>
  <c r="G37" i="41"/>
  <c r="H37" i="41"/>
  <c r="E38" i="41"/>
  <c r="F38" i="41"/>
  <c r="G38" i="41"/>
  <c r="H38" i="41"/>
  <c r="D38" i="41"/>
  <c r="P37" i="41"/>
  <c r="Q37" i="41" s="1"/>
  <c r="P36" i="41"/>
  <c r="Q36" i="41" s="1"/>
  <c r="P35" i="41"/>
  <c r="Q35" i="41" s="1"/>
  <c r="P27" i="52"/>
  <c r="Q27" i="52" s="1"/>
  <c r="P31" i="52"/>
  <c r="Q31" i="52" s="1"/>
  <c r="P35" i="52"/>
  <c r="Q35" i="52" s="1"/>
  <c r="P39" i="52"/>
  <c r="Q39" i="52" s="1"/>
  <c r="P178" i="52"/>
  <c r="Q178" i="52" s="1"/>
  <c r="P398" i="52"/>
  <c r="Q398" i="52" s="1"/>
  <c r="P399" i="52"/>
  <c r="Q399" i="52" s="1"/>
  <c r="P43" i="52"/>
  <c r="Q43" i="52" s="1"/>
  <c r="P11" i="52"/>
  <c r="Q11" i="52" s="1"/>
  <c r="P15" i="52"/>
  <c r="Q15" i="52" s="1"/>
  <c r="P19" i="52"/>
  <c r="Q19" i="52" s="1"/>
  <c r="P151" i="52"/>
  <c r="Q151" i="52" s="1"/>
  <c r="P283" i="52"/>
  <c r="Q283" i="52" s="1"/>
  <c r="P295" i="52"/>
  <c r="Q295" i="52" s="1"/>
  <c r="P298" i="52"/>
  <c r="Q298" i="52" s="1"/>
  <c r="P336" i="52"/>
  <c r="Q336" i="52" s="1"/>
  <c r="P350" i="52"/>
  <c r="Q350" i="52" s="1"/>
  <c r="P400" i="52"/>
  <c r="Q400" i="52" s="1"/>
  <c r="P434" i="52"/>
  <c r="Q434" i="52" s="1"/>
  <c r="P435" i="52"/>
  <c r="Q435" i="52" s="1"/>
  <c r="P47" i="52"/>
  <c r="Q47" i="52" s="1"/>
  <c r="P51" i="52"/>
  <c r="Q51" i="52" s="1"/>
  <c r="P346" i="52"/>
  <c r="Q346" i="52" s="1"/>
  <c r="P348" i="52"/>
  <c r="Q348" i="52" s="1"/>
  <c r="P190" i="52"/>
  <c r="Q190" i="52" s="1"/>
  <c r="P12" i="52"/>
  <c r="Q12" i="52" s="1"/>
  <c r="P16" i="52"/>
  <c r="Q16" i="52" s="1"/>
  <c r="S16" i="52"/>
  <c r="P196" i="52"/>
  <c r="Q196" i="52" s="1"/>
  <c r="P199" i="52"/>
  <c r="Q199" i="52" s="1"/>
  <c r="P304" i="52"/>
  <c r="Q304" i="52" s="1"/>
  <c r="P20" i="52"/>
  <c r="Q20" i="52" s="1"/>
  <c r="P23" i="52"/>
  <c r="Q23" i="52" s="1"/>
  <c r="P332" i="52"/>
  <c r="Q332" i="52" s="1"/>
  <c r="P352" i="52"/>
  <c r="Q352" i="52" s="1"/>
  <c r="P354" i="52"/>
  <c r="Q354" i="52" s="1"/>
  <c r="P356" i="52"/>
  <c r="Q356" i="52" s="1"/>
  <c r="P280" i="52"/>
  <c r="Q280" i="52" s="1"/>
  <c r="P334" i="52"/>
  <c r="Q334" i="52" s="1"/>
  <c r="P358" i="52"/>
  <c r="Q358" i="52" s="1"/>
  <c r="P378" i="52"/>
  <c r="Q378" i="52" s="1"/>
  <c r="P380" i="52"/>
  <c r="Q380" i="52" s="1"/>
  <c r="H360" i="52"/>
  <c r="P360" i="52"/>
  <c r="Q360" i="52" s="1"/>
  <c r="P307" i="52"/>
  <c r="Q307" i="52" s="1"/>
  <c r="P55" i="52"/>
  <c r="Q55" i="52" s="1"/>
  <c r="P59" i="52"/>
  <c r="Q59" i="52" s="1"/>
  <c r="P63" i="52"/>
  <c r="Q63" i="52" s="1"/>
  <c r="P229" i="52"/>
  <c r="Q229" i="52" s="1"/>
  <c r="P286" i="52"/>
  <c r="Q286" i="52" s="1"/>
  <c r="P382" i="52"/>
  <c r="Q382" i="52" s="1"/>
  <c r="P44" i="52"/>
  <c r="Q44" i="52" s="1"/>
  <c r="H226" i="52"/>
  <c r="P226" i="52"/>
  <c r="Q226" i="52" s="1"/>
  <c r="P310" i="52"/>
  <c r="Q310" i="52" s="1"/>
  <c r="P67" i="52"/>
  <c r="Q67" i="52" s="1"/>
  <c r="P7" i="52"/>
  <c r="Q7" i="52" s="1"/>
  <c r="P24" i="52"/>
  <c r="Q24" i="52" s="1"/>
  <c r="S24" i="52"/>
  <c r="P71" i="52"/>
  <c r="Q71" i="52" s="1"/>
  <c r="P75" i="52"/>
  <c r="Q75" i="52" s="1"/>
  <c r="P80" i="52"/>
  <c r="Q80" i="52" s="1"/>
  <c r="P84" i="52"/>
  <c r="Q84" i="52" s="1"/>
  <c r="P88" i="52"/>
  <c r="Q88" i="52" s="1"/>
  <c r="P92" i="52"/>
  <c r="Q92" i="52" s="1"/>
  <c r="P96" i="52"/>
  <c r="Q96" i="52" s="1"/>
  <c r="P100" i="52"/>
  <c r="Q100" i="52" s="1"/>
  <c r="P202" i="52"/>
  <c r="Q202" i="52" s="1"/>
  <c r="P206" i="52"/>
  <c r="Q206" i="52" s="1"/>
  <c r="P214" i="52"/>
  <c r="Q214" i="52" s="1"/>
  <c r="P233" i="52"/>
  <c r="Q233" i="52" s="1"/>
  <c r="P236" i="52"/>
  <c r="Q236" i="52" s="1"/>
  <c r="P239" i="52"/>
  <c r="Q239" i="52" s="1"/>
  <c r="P242" i="52"/>
  <c r="Q242" i="52" s="1"/>
  <c r="P289" i="52"/>
  <c r="Q289" i="52" s="1"/>
  <c r="P292" i="52"/>
  <c r="Q292" i="52" s="1"/>
  <c r="P342" i="52"/>
  <c r="Q342" i="52" s="1"/>
  <c r="P344" i="52"/>
  <c r="Q344" i="52" s="1"/>
  <c r="P362" i="52"/>
  <c r="Q362" i="52" s="1"/>
  <c r="P364" i="52"/>
  <c r="Q364" i="52" s="1"/>
  <c r="P384" i="52"/>
  <c r="Q384" i="52" s="1"/>
  <c r="P386" i="52"/>
  <c r="Q386" i="52" s="1"/>
  <c r="P401" i="52"/>
  <c r="Q401" i="52" s="1"/>
  <c r="P402" i="52"/>
  <c r="Q402" i="52" s="1"/>
  <c r="P403" i="52"/>
  <c r="Q403" i="52" s="1"/>
  <c r="P404" i="52"/>
  <c r="Q404" i="52" s="1"/>
  <c r="P405" i="52"/>
  <c r="Q405" i="52" s="1"/>
  <c r="P406" i="52"/>
  <c r="Q406" i="52" s="1"/>
  <c r="P407" i="52"/>
  <c r="Q407" i="52" s="1"/>
  <c r="P408" i="52"/>
  <c r="Q408" i="52" s="1"/>
  <c r="P409" i="52"/>
  <c r="Q409" i="52" s="1"/>
  <c r="P410" i="52"/>
  <c r="Q410" i="52" s="1"/>
  <c r="P411" i="52"/>
  <c r="Q411" i="52" s="1"/>
  <c r="S411" i="52"/>
  <c r="P416" i="52"/>
  <c r="Q416" i="52" s="1"/>
  <c r="P423" i="52"/>
  <c r="Q423" i="52" s="1"/>
  <c r="P424" i="52"/>
  <c r="Q424" i="52" s="1"/>
  <c r="P425" i="52"/>
  <c r="Q425" i="52" s="1"/>
  <c r="P426" i="52"/>
  <c r="Q426" i="52" s="1"/>
  <c r="P427" i="52"/>
  <c r="Q427" i="52" s="1"/>
  <c r="P428" i="52"/>
  <c r="Q428" i="52" s="1"/>
  <c r="P429" i="52"/>
  <c r="Q429" i="52" s="1"/>
  <c r="P430" i="52"/>
  <c r="Q430" i="52" s="1"/>
  <c r="P431" i="52"/>
  <c r="Q431" i="52" s="1"/>
  <c r="P432" i="52"/>
  <c r="Q432" i="52" s="1"/>
  <c r="S432" i="52"/>
  <c r="P447" i="52"/>
  <c r="Q447" i="52" s="1"/>
  <c r="P448" i="52"/>
  <c r="Q448" i="52" s="1"/>
  <c r="P449" i="52"/>
  <c r="Q449" i="52" s="1"/>
  <c r="P450" i="52"/>
  <c r="Q450" i="52" s="1"/>
  <c r="P451" i="52"/>
  <c r="Q451" i="52" s="1"/>
  <c r="P452" i="52"/>
  <c r="Q452" i="52" s="1"/>
  <c r="P453" i="52"/>
  <c r="Q453" i="52" s="1"/>
  <c r="P454" i="52"/>
  <c r="Q454" i="52" s="1"/>
  <c r="P455" i="52"/>
  <c r="Q455" i="52" s="1"/>
  <c r="P456" i="52"/>
  <c r="Q456" i="52" s="1"/>
  <c r="P461" i="52"/>
  <c r="Q461" i="52" s="1"/>
  <c r="D316" i="52"/>
  <c r="E316" i="52"/>
  <c r="P316" i="52"/>
  <c r="Q316" i="52" s="1"/>
  <c r="S316" i="52"/>
  <c r="D333" i="52"/>
  <c r="E333" i="52"/>
  <c r="P333" i="52"/>
  <c r="Q333" i="52" s="1"/>
  <c r="S333" i="52"/>
  <c r="D372" i="52"/>
  <c r="E372" i="52"/>
  <c r="P372" i="52"/>
  <c r="Q372" i="52" s="1"/>
  <c r="S372" i="52"/>
  <c r="P28" i="52"/>
  <c r="Q28" i="52" s="1"/>
  <c r="P32" i="52"/>
  <c r="Q32" i="52" s="1"/>
  <c r="P36" i="52"/>
  <c r="Q36" i="52" s="1"/>
  <c r="P52" i="52"/>
  <c r="Q52" i="52" s="1"/>
  <c r="P68" i="52"/>
  <c r="Q68" i="52" s="1"/>
  <c r="Q8" i="52"/>
  <c r="Q13" i="52"/>
  <c r="Q17" i="52"/>
  <c r="Q21" i="52"/>
  <c r="Q25" i="52"/>
  <c r="Q29" i="52"/>
  <c r="Q33" i="52"/>
  <c r="Q37" i="52"/>
  <c r="Q40" i="52"/>
  <c r="Q45" i="52"/>
  <c r="Q48" i="52"/>
  <c r="Q53" i="52"/>
  <c r="Q56" i="52"/>
  <c r="P187" i="52"/>
  <c r="Q187" i="52" s="1"/>
  <c r="S187" i="52"/>
  <c r="P9" i="52"/>
  <c r="Q9" i="52" s="1"/>
  <c r="P46" i="52"/>
  <c r="Q46" i="52" s="1"/>
  <c r="P111" i="52"/>
  <c r="Q111" i="52" s="1"/>
  <c r="S111" i="52"/>
  <c r="P136" i="52"/>
  <c r="Q136" i="52" s="1"/>
  <c r="S136" i="52"/>
  <c r="P163" i="52"/>
  <c r="Q163" i="52" s="1"/>
  <c r="S163" i="52"/>
  <c r="P245" i="52"/>
  <c r="Q245" i="52" s="1"/>
  <c r="P104" i="52"/>
  <c r="Q104" i="52" s="1"/>
  <c r="P107" i="52"/>
  <c r="Q107" i="52" s="1"/>
  <c r="P112" i="52"/>
  <c r="Q112" i="52" s="1"/>
  <c r="P115" i="52"/>
  <c r="Q115" i="52" s="1"/>
  <c r="Q305" i="52"/>
  <c r="Q308" i="52"/>
  <c r="Q311" i="52"/>
  <c r="Q313" i="52"/>
  <c r="P118" i="52"/>
  <c r="Q118" i="52" s="1"/>
  <c r="P121" i="52"/>
  <c r="Q121" i="52" s="1"/>
  <c r="P124" i="52"/>
  <c r="Q124" i="52" s="1"/>
  <c r="P127" i="52"/>
  <c r="Q127" i="52" s="1"/>
  <c r="P368" i="52"/>
  <c r="Q368" i="52" s="1"/>
  <c r="P370" i="52"/>
  <c r="Q370" i="52" s="1"/>
  <c r="P433" i="52"/>
  <c r="Q433" i="52" s="1"/>
  <c r="P457" i="52"/>
  <c r="Q457" i="52" s="1"/>
  <c r="P458" i="52"/>
  <c r="Q458" i="52" s="1"/>
  <c r="P459" i="52"/>
  <c r="Q459" i="52" s="1"/>
  <c r="P460" i="52"/>
  <c r="Q460" i="52" s="1"/>
  <c r="Q256" i="52"/>
  <c r="Q108" i="52"/>
  <c r="Q113" i="52"/>
  <c r="Q116" i="52"/>
  <c r="Q119" i="52"/>
  <c r="Q122" i="52"/>
  <c r="Q125" i="52"/>
  <c r="Q128" i="52"/>
  <c r="Q130" i="52"/>
  <c r="Q133" i="52"/>
  <c r="P131" i="52"/>
  <c r="Q131" i="52" s="1"/>
  <c r="P248" i="52"/>
  <c r="Q248" i="52" s="1"/>
  <c r="P251" i="52"/>
  <c r="Q251" i="52" s="1"/>
  <c r="P134" i="52"/>
  <c r="Q134" i="52" s="1"/>
  <c r="P137" i="52"/>
  <c r="Q137" i="52" s="1"/>
  <c r="P254" i="52"/>
  <c r="Q254" i="52" s="1"/>
  <c r="P257" i="52"/>
  <c r="Q257" i="52" s="1"/>
  <c r="Q138" i="52"/>
  <c r="Q139" i="52"/>
  <c r="Q142" i="52"/>
  <c r="Q145" i="52"/>
  <c r="Q148" i="52"/>
  <c r="Q152" i="52"/>
  <c r="P140" i="52"/>
  <c r="Q140" i="52" s="1"/>
  <c r="P143" i="52"/>
  <c r="Q143" i="52" s="1"/>
  <c r="P146" i="52"/>
  <c r="Q146" i="52" s="1"/>
  <c r="P259" i="52"/>
  <c r="Q259" i="52" s="1"/>
  <c r="P149" i="52"/>
  <c r="Q149" i="52" s="1"/>
  <c r="P262" i="52"/>
  <c r="Q262" i="52" s="1"/>
  <c r="P265" i="52"/>
  <c r="Q265" i="52" s="1"/>
  <c r="P324" i="52"/>
  <c r="Q324" i="52" s="1"/>
  <c r="P326" i="52"/>
  <c r="Q326" i="52" s="1"/>
  <c r="P328" i="52"/>
  <c r="Q328" i="52" s="1"/>
  <c r="P330" i="52"/>
  <c r="Q330" i="52" s="1"/>
  <c r="P268" i="52"/>
  <c r="Q268" i="52" s="1"/>
  <c r="P271" i="52"/>
  <c r="Q271" i="52" s="1"/>
  <c r="Q272" i="52"/>
  <c r="Q274" i="52"/>
  <c r="Q277" i="52"/>
  <c r="Q281" i="52"/>
  <c r="P314" i="52"/>
  <c r="Q314" i="52" s="1"/>
  <c r="P155" i="52"/>
  <c r="Q155" i="52" s="1"/>
  <c r="P373" i="52"/>
  <c r="Q373" i="52" s="1"/>
  <c r="P374" i="52"/>
  <c r="Q374" i="52" s="1"/>
  <c r="P388" i="52"/>
  <c r="Q388" i="52" s="1"/>
  <c r="P389" i="52"/>
  <c r="Q389" i="52" s="1"/>
  <c r="P436" i="52"/>
  <c r="Q436" i="52" s="1"/>
  <c r="P437" i="52"/>
  <c r="Q437" i="52" s="1"/>
  <c r="P438" i="52"/>
  <c r="Q438" i="52" s="1"/>
  <c r="P439" i="52"/>
  <c r="Q439" i="52" s="1"/>
  <c r="P440" i="52"/>
  <c r="Q440" i="52" s="1"/>
  <c r="P158" i="52"/>
  <c r="Q158" i="52" s="1"/>
  <c r="P160" i="52"/>
  <c r="Q160" i="52" s="1"/>
  <c r="P164" i="52"/>
  <c r="Q164" i="52" s="1"/>
  <c r="P166" i="52"/>
  <c r="Q166" i="52" s="1"/>
  <c r="P169" i="52"/>
  <c r="Q169" i="52" s="1"/>
  <c r="P194" i="52"/>
  <c r="Q194" i="52" s="1"/>
  <c r="P338" i="52"/>
  <c r="Q338" i="52" s="1"/>
  <c r="P376" i="52"/>
  <c r="Q376" i="52" s="1"/>
  <c r="P390" i="52"/>
  <c r="Q390" i="52" s="1"/>
  <c r="P391" i="52"/>
  <c r="Q391" i="52" s="1"/>
  <c r="P417" i="52"/>
  <c r="Q417" i="52" s="1"/>
  <c r="P418" i="52"/>
  <c r="Q418" i="52" s="1"/>
  <c r="P441" i="52"/>
  <c r="Q441" i="52" s="1"/>
  <c r="P442" i="52"/>
  <c r="Q442" i="52" s="1"/>
  <c r="P26" i="52"/>
  <c r="Q26" i="52" s="1"/>
  <c r="P30" i="52"/>
  <c r="Q30" i="52" s="1"/>
  <c r="P60" i="52"/>
  <c r="Q60" i="52" s="1"/>
  <c r="P64" i="52"/>
  <c r="Q64" i="52" s="1"/>
  <c r="P93" i="52"/>
  <c r="Q93" i="52" s="1"/>
  <c r="S93" i="52"/>
  <c r="P97" i="52"/>
  <c r="Q97" i="52" s="1"/>
  <c r="S97" i="52"/>
  <c r="P126" i="52"/>
  <c r="Q126" i="52" s="1"/>
  <c r="S126" i="52"/>
  <c r="P150" i="52"/>
  <c r="Q150" i="52" s="1"/>
  <c r="S150" i="52"/>
  <c r="P153" i="52"/>
  <c r="Q153" i="52" s="1"/>
  <c r="S153" i="52"/>
  <c r="P170" i="52"/>
  <c r="Q170" i="52" s="1"/>
  <c r="S170" i="52"/>
  <c r="P188" i="52"/>
  <c r="Q188" i="52" s="1"/>
  <c r="S188" i="52"/>
  <c r="P191" i="52"/>
  <c r="Q191" i="52" s="1"/>
  <c r="S191" i="52"/>
  <c r="P212" i="52"/>
  <c r="Q212" i="52" s="1"/>
  <c r="S212" i="52"/>
  <c r="P216" i="52"/>
  <c r="Q216" i="52" s="1"/>
  <c r="S216" i="52"/>
  <c r="P237" i="52"/>
  <c r="Q237" i="52" s="1"/>
  <c r="S237" i="52"/>
  <c r="P240" i="52"/>
  <c r="Q240" i="52" s="1"/>
  <c r="S240" i="52"/>
  <c r="P255" i="52"/>
  <c r="Q255" i="52" s="1"/>
  <c r="S255" i="52"/>
  <c r="P258" i="52"/>
  <c r="Q258" i="52" s="1"/>
  <c r="S258" i="52"/>
  <c r="D275" i="52"/>
  <c r="E275" i="52"/>
  <c r="P275" i="52"/>
  <c r="Q275" i="52" s="1"/>
  <c r="S275" i="52"/>
  <c r="D306" i="52"/>
  <c r="E306" i="52"/>
  <c r="P306" i="52"/>
  <c r="Q306" i="52" s="1"/>
  <c r="S306" i="52"/>
  <c r="D322" i="52"/>
  <c r="E322" i="52"/>
  <c r="P322" i="52"/>
  <c r="Q322" i="52" s="1"/>
  <c r="S322" i="52"/>
  <c r="D325" i="52"/>
  <c r="E325" i="52"/>
  <c r="P325" i="52"/>
  <c r="Q325" i="52" s="1"/>
  <c r="S325" i="52"/>
  <c r="D339" i="52"/>
  <c r="E339" i="52"/>
  <c r="P339" i="52"/>
  <c r="Q339" i="52" s="1"/>
  <c r="S339" i="52"/>
  <c r="D340" i="52"/>
  <c r="E340" i="52"/>
  <c r="P340" i="52"/>
  <c r="Q340" i="52" s="1"/>
  <c r="S340" i="52"/>
  <c r="D351" i="52"/>
  <c r="E351" i="52"/>
  <c r="P351" i="52"/>
  <c r="Q351" i="52" s="1"/>
  <c r="S351" i="52"/>
  <c r="D365" i="52"/>
  <c r="E365" i="52"/>
  <c r="P365" i="52"/>
  <c r="Q365" i="52" s="1"/>
  <c r="S365" i="52"/>
  <c r="D379" i="52"/>
  <c r="E379" i="52"/>
  <c r="P379" i="52"/>
  <c r="Q379" i="52" s="1"/>
  <c r="S379" i="52"/>
  <c r="D381" i="52"/>
  <c r="E381" i="52"/>
  <c r="P381" i="52"/>
  <c r="Q381" i="52" s="1"/>
  <c r="S381" i="52"/>
  <c r="P81" i="52"/>
  <c r="Q81" i="52" s="1"/>
  <c r="P85" i="52"/>
  <c r="Q85" i="52" s="1"/>
  <c r="P89" i="52"/>
  <c r="Q89" i="52" s="1"/>
  <c r="P94" i="52"/>
  <c r="Q94" i="52" s="1"/>
  <c r="P98" i="52"/>
  <c r="Q98" i="52" s="1"/>
  <c r="P412" i="52"/>
  <c r="Q412" i="52" s="1"/>
  <c r="P172" i="52"/>
  <c r="Q172" i="52" s="1"/>
  <c r="P175" i="52"/>
  <c r="Q175" i="52" s="1"/>
  <c r="P392" i="52"/>
  <c r="Q392" i="52" s="1"/>
  <c r="P393" i="52"/>
  <c r="Q393" i="52" s="1"/>
  <c r="P394" i="52"/>
  <c r="Q394" i="52" s="1"/>
  <c r="P395" i="52"/>
  <c r="Q395" i="52" s="1"/>
  <c r="P396" i="52"/>
  <c r="Q396" i="52" s="1"/>
  <c r="P34" i="52"/>
  <c r="Q34" i="52" s="1"/>
  <c r="P38" i="52"/>
  <c r="Q38" i="52" s="1"/>
  <c r="P41" i="52"/>
  <c r="Q41" i="52" s="1"/>
  <c r="P70" i="52"/>
  <c r="Q70" i="52" s="1"/>
  <c r="S70" i="52"/>
  <c r="P73" i="52"/>
  <c r="Q73" i="52" s="1"/>
  <c r="S73" i="52"/>
  <c r="P77" i="52"/>
  <c r="Q77" i="52" s="1"/>
  <c r="S77" i="52"/>
  <c r="P101" i="52"/>
  <c r="Q101" i="52" s="1"/>
  <c r="S101" i="52"/>
  <c r="P105" i="52"/>
  <c r="Q105" i="52" s="1"/>
  <c r="S105" i="52"/>
  <c r="P109" i="52"/>
  <c r="Q109" i="52" s="1"/>
  <c r="S109" i="52"/>
  <c r="P129" i="52"/>
  <c r="Q129" i="52" s="1"/>
  <c r="S129" i="52"/>
  <c r="P132" i="52"/>
  <c r="Q132" i="52" s="1"/>
  <c r="S132" i="52"/>
  <c r="P135" i="52"/>
  <c r="Q135" i="52" s="1"/>
  <c r="S135" i="52"/>
  <c r="P156" i="52"/>
  <c r="Q156" i="52" s="1"/>
  <c r="S156" i="52"/>
  <c r="P159" i="52"/>
  <c r="Q159" i="52" s="1"/>
  <c r="S159" i="52"/>
  <c r="P161" i="52"/>
  <c r="Q161" i="52" s="1"/>
  <c r="S161" i="52"/>
  <c r="P173" i="52"/>
  <c r="Q173" i="52" s="1"/>
  <c r="S173" i="52"/>
  <c r="P176" i="52"/>
  <c r="Q176" i="52" s="1"/>
  <c r="S176" i="52"/>
  <c r="P195" i="52"/>
  <c r="Q195" i="52" s="1"/>
  <c r="S195" i="52"/>
  <c r="P198" i="52"/>
  <c r="Q198" i="52" s="1"/>
  <c r="S198" i="52"/>
  <c r="P201" i="52"/>
  <c r="Q201" i="52" s="1"/>
  <c r="S201" i="52"/>
  <c r="P218" i="52"/>
  <c r="Q218" i="52" s="1"/>
  <c r="S218" i="52"/>
  <c r="P221" i="52"/>
  <c r="Q221" i="52" s="1"/>
  <c r="S221" i="52"/>
  <c r="P224" i="52"/>
  <c r="Q224" i="52" s="1"/>
  <c r="S224" i="52"/>
  <c r="P243" i="52"/>
  <c r="Q243" i="52" s="1"/>
  <c r="S243" i="52"/>
  <c r="P246" i="52"/>
  <c r="Q246" i="52" s="1"/>
  <c r="S246" i="52"/>
  <c r="P249" i="52"/>
  <c r="Q249" i="52" s="1"/>
  <c r="S249" i="52"/>
  <c r="P261" i="52"/>
  <c r="Q261" i="52" s="1"/>
  <c r="S261" i="52"/>
  <c r="P264" i="52"/>
  <c r="Q264" i="52" s="1"/>
  <c r="S264" i="52"/>
  <c r="P267" i="52"/>
  <c r="Q267" i="52" s="1"/>
  <c r="S267" i="52"/>
  <c r="D278" i="52"/>
  <c r="E278" i="52"/>
  <c r="P278" i="52"/>
  <c r="Q278" i="52" s="1"/>
  <c r="S278" i="52"/>
  <c r="D282" i="52"/>
  <c r="E282" i="52"/>
  <c r="P282" i="52"/>
  <c r="Q282" i="52" s="1"/>
  <c r="S282" i="52"/>
  <c r="D284" i="52"/>
  <c r="E284" i="52"/>
  <c r="P284" i="52"/>
  <c r="Q284" i="52" s="1"/>
  <c r="S284" i="52"/>
  <c r="D293" i="52"/>
  <c r="E293" i="52"/>
  <c r="P293" i="52"/>
  <c r="Q293" i="52" s="1"/>
  <c r="S293" i="52"/>
  <c r="D296" i="52"/>
  <c r="E296" i="52"/>
  <c r="P296" i="52"/>
  <c r="Q296" i="52" s="1"/>
  <c r="S296" i="52"/>
  <c r="D299" i="52"/>
  <c r="E299" i="52"/>
  <c r="P299" i="52"/>
  <c r="Q299" i="52" s="1"/>
  <c r="S299" i="52"/>
  <c r="D309" i="52"/>
  <c r="E309" i="52"/>
  <c r="P309" i="52"/>
  <c r="Q309" i="52" s="1"/>
  <c r="S309" i="52"/>
  <c r="D312" i="52"/>
  <c r="E312" i="52"/>
  <c r="P312" i="52"/>
  <c r="Q312" i="52" s="1"/>
  <c r="S312" i="52"/>
  <c r="D315" i="52"/>
  <c r="E315" i="52"/>
  <c r="P315" i="52"/>
  <c r="Q315" i="52" s="1"/>
  <c r="S315" i="52"/>
  <c r="D327" i="52"/>
  <c r="E327" i="52"/>
  <c r="P327" i="52"/>
  <c r="Q327" i="52" s="1"/>
  <c r="S327" i="52"/>
  <c r="D329" i="52"/>
  <c r="E329" i="52"/>
  <c r="P329" i="52"/>
  <c r="Q329" i="52" s="1"/>
  <c r="S329" i="52"/>
  <c r="D331" i="52"/>
  <c r="E331" i="52"/>
  <c r="P331" i="52"/>
  <c r="Q331" i="52" s="1"/>
  <c r="S331" i="52"/>
  <c r="D343" i="52"/>
  <c r="E343" i="52"/>
  <c r="P343" i="52"/>
  <c r="Q343" i="52" s="1"/>
  <c r="S343" i="52"/>
  <c r="D345" i="52"/>
  <c r="E345" i="52"/>
  <c r="P345" i="52"/>
  <c r="Q345" i="52" s="1"/>
  <c r="S345" i="52"/>
  <c r="D347" i="52"/>
  <c r="E347" i="52"/>
  <c r="P347" i="52"/>
  <c r="Q347" i="52" s="1"/>
  <c r="S347" i="52"/>
  <c r="D353" i="52"/>
  <c r="E353" i="52"/>
  <c r="P353" i="52"/>
  <c r="Q353" i="52" s="1"/>
  <c r="S353" i="52"/>
  <c r="D355" i="52"/>
  <c r="E355" i="52"/>
  <c r="P355" i="52"/>
  <c r="Q355" i="52" s="1"/>
  <c r="S355" i="52"/>
  <c r="D357" i="52"/>
  <c r="E357" i="52"/>
  <c r="P357" i="52"/>
  <c r="Q357" i="52" s="1"/>
  <c r="S357" i="52"/>
  <c r="D367" i="52"/>
  <c r="E367" i="52"/>
  <c r="P367" i="52"/>
  <c r="Q367" i="52" s="1"/>
  <c r="S367" i="52"/>
  <c r="D369" i="52"/>
  <c r="E369" i="52"/>
  <c r="P369" i="52"/>
  <c r="Q369" i="52" s="1"/>
  <c r="S369" i="52"/>
  <c r="D371" i="52"/>
  <c r="E371" i="52"/>
  <c r="P371" i="52"/>
  <c r="Q371" i="52" s="1"/>
  <c r="S371" i="52"/>
  <c r="D383" i="52"/>
  <c r="E383" i="52"/>
  <c r="P383" i="52"/>
  <c r="Q383" i="52" s="1"/>
  <c r="S383" i="52"/>
  <c r="D385" i="52"/>
  <c r="E385" i="52"/>
  <c r="P385" i="52"/>
  <c r="Q385" i="52" s="1"/>
  <c r="S385" i="52"/>
  <c r="D387" i="52"/>
  <c r="E387" i="52"/>
  <c r="P387" i="52"/>
  <c r="Q387" i="52" s="1"/>
  <c r="S387" i="52"/>
  <c r="Q167" i="52"/>
  <c r="Q184" i="52"/>
  <c r="P279" i="52"/>
  <c r="Q279" i="52" s="1"/>
  <c r="P443" i="52"/>
  <c r="Q443" i="52" s="1"/>
  <c r="P341" i="52"/>
  <c r="Q341" i="52" s="1"/>
  <c r="P397" i="52"/>
  <c r="Q397" i="52" s="1"/>
  <c r="P49" i="52"/>
  <c r="Q49" i="52" s="1"/>
  <c r="P317" i="52"/>
  <c r="Q317" i="52" s="1"/>
  <c r="P276" i="52"/>
  <c r="Q276" i="52" s="1"/>
  <c r="P318" i="52"/>
  <c r="Q318" i="52" s="1"/>
  <c r="P320" i="52"/>
  <c r="Q320" i="52" s="1"/>
  <c r="P323" i="52"/>
  <c r="Q323" i="52" s="1"/>
  <c r="P413" i="52"/>
  <c r="Q413" i="52" s="1"/>
  <c r="P414" i="52"/>
  <c r="Q414" i="52" s="1"/>
  <c r="P415" i="52"/>
  <c r="Q415" i="52" s="1"/>
  <c r="P57" i="52"/>
  <c r="Q57" i="52" s="1"/>
  <c r="P62" i="52"/>
  <c r="Q62" i="52" s="1"/>
  <c r="P66" i="52"/>
  <c r="Q66" i="52" s="1"/>
  <c r="P74" i="52"/>
  <c r="Q74" i="52" s="1"/>
  <c r="Q290" i="52"/>
  <c r="Q294" i="52"/>
  <c r="Q297" i="52"/>
  <c r="Q300" i="52"/>
  <c r="Q301" i="52"/>
  <c r="P182" i="52"/>
  <c r="Q182" i="52" s="1"/>
  <c r="P419" i="52"/>
  <c r="Q419" i="52" s="1"/>
  <c r="P420" i="52"/>
  <c r="Q420" i="52" s="1"/>
  <c r="P421" i="52"/>
  <c r="Q421" i="52" s="1"/>
  <c r="Q285" i="52"/>
  <c r="P302" i="52"/>
  <c r="Q302" i="52" s="1"/>
  <c r="P422" i="52"/>
  <c r="Q422" i="52" s="1"/>
  <c r="P102" i="52"/>
  <c r="Q102" i="52" s="1"/>
  <c r="P106" i="52"/>
  <c r="Q106" i="52" s="1"/>
  <c r="P110" i="52"/>
  <c r="Q110" i="52" s="1"/>
  <c r="P114" i="52"/>
  <c r="Q114" i="52" s="1"/>
  <c r="P444" i="52"/>
  <c r="Q444" i="52" s="1"/>
  <c r="P445" i="52"/>
  <c r="Q445" i="52" s="1"/>
  <c r="P446" i="52"/>
  <c r="Q446" i="52" s="1"/>
  <c r="P14" i="52"/>
  <c r="Q14" i="52" s="1"/>
  <c r="P18" i="52"/>
  <c r="Q18" i="52" s="1"/>
  <c r="P22" i="52"/>
  <c r="Q22" i="52" s="1"/>
  <c r="P50" i="52"/>
  <c r="Q50" i="52" s="1"/>
  <c r="P54" i="52"/>
  <c r="Q54" i="52" s="1"/>
  <c r="P58" i="52"/>
  <c r="Q58" i="52" s="1"/>
  <c r="P82" i="52"/>
  <c r="Q82" i="52" s="1"/>
  <c r="S82" i="52"/>
  <c r="P86" i="52"/>
  <c r="Q86" i="52" s="1"/>
  <c r="S86" i="52"/>
  <c r="P90" i="52"/>
  <c r="Q90" i="52" s="1"/>
  <c r="S90" i="52"/>
  <c r="P117" i="52"/>
  <c r="Q117" i="52" s="1"/>
  <c r="S117" i="52"/>
  <c r="P120" i="52"/>
  <c r="Q120" i="52" s="1"/>
  <c r="S120" i="52"/>
  <c r="P123" i="52"/>
  <c r="Q123" i="52" s="1"/>
  <c r="S123" i="52"/>
  <c r="P141" i="52"/>
  <c r="Q141" i="52" s="1"/>
  <c r="S141" i="52"/>
  <c r="P144" i="52"/>
  <c r="Q144" i="52" s="1"/>
  <c r="S144" i="52"/>
  <c r="P147" i="52"/>
  <c r="Q147" i="52" s="1"/>
  <c r="S147" i="52"/>
  <c r="P168" i="52"/>
  <c r="Q168" i="52" s="1"/>
  <c r="S168" i="52"/>
  <c r="P180" i="52"/>
  <c r="Q180" i="52" s="1"/>
  <c r="S180" i="52"/>
  <c r="P183" i="52"/>
  <c r="Q183" i="52" s="1"/>
  <c r="S183" i="52"/>
  <c r="P185" i="52"/>
  <c r="Q185" i="52" s="1"/>
  <c r="S185" i="52"/>
  <c r="P204" i="52"/>
  <c r="Q204" i="52" s="1"/>
  <c r="S204" i="52"/>
  <c r="P207" i="52"/>
  <c r="Q207" i="52" s="1"/>
  <c r="S207" i="52"/>
  <c r="P209" i="52"/>
  <c r="Q209" i="52" s="1"/>
  <c r="S209" i="52"/>
  <c r="P228" i="52"/>
  <c r="Q228" i="52" s="1"/>
  <c r="S228" i="52"/>
  <c r="P231" i="52"/>
  <c r="Q231" i="52" s="1"/>
  <c r="S231" i="52"/>
  <c r="P234" i="52"/>
  <c r="Q234" i="52" s="1"/>
  <c r="S234" i="52"/>
  <c r="P252" i="52"/>
  <c r="Q252" i="52" s="1"/>
  <c r="S252" i="52"/>
  <c r="D270" i="52"/>
  <c r="E270" i="52"/>
  <c r="P270" i="52"/>
  <c r="Q270" i="52" s="1"/>
  <c r="S270" i="52"/>
  <c r="D273" i="52"/>
  <c r="E273" i="52"/>
  <c r="P273" i="52"/>
  <c r="Q273" i="52" s="1"/>
  <c r="S273" i="52"/>
  <c r="D288" i="52"/>
  <c r="E288" i="52"/>
  <c r="P288" i="52"/>
  <c r="Q288" i="52" s="1"/>
  <c r="S288" i="52"/>
  <c r="D303" i="52"/>
  <c r="E303" i="52"/>
  <c r="P303" i="52"/>
  <c r="Q303" i="52" s="1"/>
  <c r="S303" i="52"/>
  <c r="D319" i="52"/>
  <c r="E319" i="52"/>
  <c r="P319" i="52"/>
  <c r="Q319" i="52" s="1"/>
  <c r="S319" i="52"/>
  <c r="D321" i="52"/>
  <c r="E321" i="52"/>
  <c r="P321" i="52"/>
  <c r="Q321" i="52" s="1"/>
  <c r="S321" i="52"/>
  <c r="D335" i="52"/>
  <c r="E335" i="52"/>
  <c r="P335" i="52"/>
  <c r="Q335" i="52" s="1"/>
  <c r="S335" i="52"/>
  <c r="D337" i="52"/>
  <c r="E337" i="52"/>
  <c r="P337" i="52"/>
  <c r="Q337" i="52" s="1"/>
  <c r="S337" i="52"/>
  <c r="D359" i="52"/>
  <c r="E359" i="52"/>
  <c r="P359" i="52"/>
  <c r="Q359" i="52" s="1"/>
  <c r="S359" i="52"/>
  <c r="D361" i="52"/>
  <c r="E361" i="52"/>
  <c r="P361" i="52"/>
  <c r="Q361" i="52" s="1"/>
  <c r="S361" i="52"/>
  <c r="D363" i="52"/>
  <c r="E363" i="52"/>
  <c r="P363" i="52"/>
  <c r="Q363" i="52" s="1"/>
  <c r="S363" i="52"/>
  <c r="D375" i="52"/>
  <c r="E375" i="52"/>
  <c r="P375" i="52"/>
  <c r="Q375" i="52" s="1"/>
  <c r="S375" i="52"/>
  <c r="D377" i="52"/>
  <c r="E377" i="52"/>
  <c r="P377" i="52"/>
  <c r="Q377" i="52" s="1"/>
  <c r="S377" i="52"/>
  <c r="P186" i="52"/>
  <c r="Q186" i="52" s="1"/>
  <c r="P210" i="52"/>
  <c r="Q210" i="52" s="1"/>
  <c r="P213" i="52"/>
  <c r="Q213" i="52" s="1"/>
  <c r="P219" i="52"/>
  <c r="Q219" i="52" s="1"/>
  <c r="P222" i="52"/>
  <c r="Q222" i="52" s="1"/>
  <c r="P225" i="52"/>
  <c r="Q225" i="52" s="1"/>
  <c r="D291" i="52"/>
  <c r="E291" i="52"/>
  <c r="P291" i="52"/>
  <c r="Q291" i="52" s="1"/>
  <c r="S291" i="52"/>
  <c r="D349" i="52"/>
  <c r="E349" i="52"/>
  <c r="P349" i="52"/>
  <c r="Q349" i="52" s="1"/>
  <c r="S349" i="52"/>
  <c r="P10" i="52"/>
  <c r="Q10" i="52" s="1"/>
  <c r="P42" i="52"/>
  <c r="Q42" i="52" s="1"/>
  <c r="U137" i="51"/>
  <c r="R137" i="51"/>
  <c r="S137" i="51" s="1"/>
  <c r="H137" i="51"/>
  <c r="E137" i="51"/>
  <c r="D137" i="51"/>
  <c r="U136" i="51"/>
  <c r="R136" i="51"/>
  <c r="S136" i="51" s="1"/>
  <c r="H136" i="51"/>
  <c r="E136" i="51"/>
  <c r="D136" i="51"/>
  <c r="U135" i="51"/>
  <c r="R135" i="51"/>
  <c r="S135" i="51" s="1"/>
  <c r="H135" i="51"/>
  <c r="E135" i="51"/>
  <c r="D135" i="51"/>
  <c r="U133" i="51"/>
  <c r="R133" i="51"/>
  <c r="S133" i="51" s="1"/>
  <c r="H133" i="51"/>
  <c r="E133" i="51"/>
  <c r="D133" i="51"/>
  <c r="U134" i="51"/>
  <c r="R134" i="51"/>
  <c r="S134" i="51" s="1"/>
  <c r="H134" i="51"/>
  <c r="E134" i="51"/>
  <c r="D134" i="51"/>
  <c r="U132" i="51"/>
  <c r="R132" i="51"/>
  <c r="S132" i="51" s="1"/>
  <c r="H132" i="51"/>
  <c r="E132" i="51"/>
  <c r="D132" i="51"/>
  <c r="U131" i="51"/>
  <c r="R131" i="51"/>
  <c r="S131" i="51" s="1"/>
  <c r="H131" i="51"/>
  <c r="E131" i="51"/>
  <c r="D131" i="51"/>
  <c r="U130" i="51"/>
  <c r="R130" i="51"/>
  <c r="S130" i="51" s="1"/>
  <c r="H130" i="51"/>
  <c r="E130" i="51"/>
  <c r="D130" i="51"/>
  <c r="U129" i="51"/>
  <c r="R129" i="51"/>
  <c r="S129" i="51" s="1"/>
  <c r="H129" i="51"/>
  <c r="E129" i="51"/>
  <c r="D129" i="51"/>
  <c r="U128" i="51"/>
  <c r="R128" i="51"/>
  <c r="S128" i="51" s="1"/>
  <c r="H128" i="51"/>
  <c r="E128" i="51"/>
  <c r="D128" i="51"/>
  <c r="U127" i="51"/>
  <c r="R127" i="51"/>
  <c r="S127" i="51" s="1"/>
  <c r="H127" i="51"/>
  <c r="E127" i="51"/>
  <c r="D127" i="51"/>
  <c r="U126" i="51"/>
  <c r="R126" i="51"/>
  <c r="S126" i="51" s="1"/>
  <c r="H126" i="51"/>
  <c r="E126" i="51"/>
  <c r="D126" i="51"/>
  <c r="U125" i="51"/>
  <c r="R125" i="51"/>
  <c r="S125" i="51" s="1"/>
  <c r="H125" i="51"/>
  <c r="E125" i="51"/>
  <c r="D125" i="51"/>
  <c r="U124" i="51"/>
  <c r="R124" i="51"/>
  <c r="S124" i="51" s="1"/>
  <c r="H124" i="51"/>
  <c r="E124" i="51"/>
  <c r="D124" i="51"/>
  <c r="U123" i="51"/>
  <c r="R123" i="51"/>
  <c r="S123" i="51" s="1"/>
  <c r="H123" i="51"/>
  <c r="E123" i="51"/>
  <c r="D123" i="51"/>
  <c r="U122" i="51"/>
  <c r="R122" i="51"/>
  <c r="S122" i="51" s="1"/>
  <c r="H122" i="51"/>
  <c r="E122" i="51"/>
  <c r="D122" i="51"/>
  <c r="U121" i="51"/>
  <c r="R121" i="51"/>
  <c r="S121" i="51" s="1"/>
  <c r="H121" i="51"/>
  <c r="E121" i="51"/>
  <c r="D121" i="51"/>
  <c r="U120" i="51"/>
  <c r="R120" i="51"/>
  <c r="S120" i="51" s="1"/>
  <c r="H120" i="51"/>
  <c r="E120" i="51"/>
  <c r="D120" i="51"/>
  <c r="U119" i="51"/>
  <c r="R119" i="51"/>
  <c r="S119" i="51" s="1"/>
  <c r="H119" i="51"/>
  <c r="E119" i="51"/>
  <c r="D119" i="51"/>
  <c r="U118" i="51"/>
  <c r="R118" i="51"/>
  <c r="S118" i="51" s="1"/>
  <c r="H118" i="51"/>
  <c r="E118" i="51"/>
  <c r="D118" i="51"/>
  <c r="U117" i="51"/>
  <c r="R117" i="51"/>
  <c r="S117" i="51" s="1"/>
  <c r="H117" i="51"/>
  <c r="E117" i="51"/>
  <c r="D117" i="51"/>
  <c r="U116" i="51"/>
  <c r="R116" i="51"/>
  <c r="S116" i="51" s="1"/>
  <c r="H116" i="51"/>
  <c r="E116" i="51"/>
  <c r="D116" i="51"/>
  <c r="U115" i="51"/>
  <c r="R115" i="51"/>
  <c r="S115" i="51" s="1"/>
  <c r="H115" i="51"/>
  <c r="E115" i="51"/>
  <c r="D115" i="51"/>
  <c r="U113" i="51"/>
  <c r="R113" i="51"/>
  <c r="S113" i="51" s="1"/>
  <c r="H113" i="51"/>
  <c r="E113" i="51"/>
  <c r="D113" i="51"/>
  <c r="U114" i="51"/>
  <c r="R114" i="51"/>
  <c r="S114" i="51" s="1"/>
  <c r="H114" i="51"/>
  <c r="E114" i="51"/>
  <c r="D114" i="51"/>
  <c r="U112" i="51"/>
  <c r="R112" i="51"/>
  <c r="S112" i="51" s="1"/>
  <c r="H112" i="51"/>
  <c r="E112" i="51"/>
  <c r="D112" i="51"/>
  <c r="U111" i="51"/>
  <c r="R111" i="51"/>
  <c r="S111" i="51" s="1"/>
  <c r="H111" i="51"/>
  <c r="E111" i="51"/>
  <c r="D111" i="51"/>
  <c r="U110" i="51"/>
  <c r="R110" i="51"/>
  <c r="S110" i="51" s="1"/>
  <c r="H110" i="51"/>
  <c r="E110" i="51"/>
  <c r="D110" i="51"/>
  <c r="U109" i="51"/>
  <c r="R109" i="51"/>
  <c r="S109" i="51" s="1"/>
  <c r="H109" i="51"/>
  <c r="E109" i="51"/>
  <c r="D109" i="51"/>
  <c r="U108" i="51"/>
  <c r="R108" i="51"/>
  <c r="S108" i="51" s="1"/>
  <c r="H108" i="51"/>
  <c r="E108" i="51"/>
  <c r="D108" i="51"/>
  <c r="U107" i="51"/>
  <c r="R107" i="51"/>
  <c r="S107" i="51" s="1"/>
  <c r="H107" i="51"/>
  <c r="E107" i="51"/>
  <c r="D107" i="51"/>
  <c r="U105" i="51"/>
  <c r="R105" i="51"/>
  <c r="S105" i="51" s="1"/>
  <c r="H105" i="51"/>
  <c r="E105" i="51"/>
  <c r="D105" i="51"/>
  <c r="U106" i="51"/>
  <c r="R106" i="51"/>
  <c r="S106" i="51" s="1"/>
  <c r="H106" i="51"/>
  <c r="E106" i="51"/>
  <c r="D106" i="51"/>
  <c r="U104" i="51"/>
  <c r="R104" i="51"/>
  <c r="S104" i="51" s="1"/>
  <c r="H104" i="51"/>
  <c r="E104" i="51"/>
  <c r="D104" i="51"/>
  <c r="U103" i="51"/>
  <c r="R103" i="51"/>
  <c r="S103" i="51" s="1"/>
  <c r="H103" i="51"/>
  <c r="E103" i="51"/>
  <c r="D103" i="51"/>
  <c r="U102" i="51"/>
  <c r="R102" i="51"/>
  <c r="S102" i="51" s="1"/>
  <c r="H102" i="51"/>
  <c r="E102" i="51"/>
  <c r="D102" i="51"/>
  <c r="U101" i="51"/>
  <c r="R101" i="51"/>
  <c r="S101" i="51" s="1"/>
  <c r="H101" i="51"/>
  <c r="E101" i="51"/>
  <c r="D101" i="51"/>
  <c r="U100" i="51"/>
  <c r="R100" i="51"/>
  <c r="S100" i="51" s="1"/>
  <c r="H100" i="51"/>
  <c r="E100" i="51"/>
  <c r="D100" i="51"/>
  <c r="U99" i="51"/>
  <c r="R99" i="51"/>
  <c r="S99" i="51" s="1"/>
  <c r="H99" i="51"/>
  <c r="E99" i="51"/>
  <c r="D99" i="51"/>
  <c r="U98" i="51"/>
  <c r="R98" i="51"/>
  <c r="S98" i="51" s="1"/>
  <c r="H98" i="51"/>
  <c r="E98" i="51"/>
  <c r="D98" i="51"/>
  <c r="U97" i="51"/>
  <c r="R97" i="51"/>
  <c r="S97" i="51" s="1"/>
  <c r="H97" i="51"/>
  <c r="E97" i="51"/>
  <c r="D97" i="51"/>
  <c r="U96" i="51"/>
  <c r="R96" i="51"/>
  <c r="S96" i="51" s="1"/>
  <c r="H96" i="51"/>
  <c r="E96" i="51"/>
  <c r="D96" i="51"/>
  <c r="U95" i="51"/>
  <c r="R95" i="51"/>
  <c r="S95" i="51" s="1"/>
  <c r="H95" i="51"/>
  <c r="E95" i="51"/>
  <c r="D95" i="51"/>
  <c r="U94" i="51"/>
  <c r="R94" i="51"/>
  <c r="S94" i="51" s="1"/>
  <c r="H94" i="51"/>
  <c r="E94" i="51"/>
  <c r="D94" i="51"/>
  <c r="U93" i="51"/>
  <c r="R93" i="51"/>
  <c r="S93" i="51" s="1"/>
  <c r="H93" i="51"/>
  <c r="E93" i="51"/>
  <c r="D93" i="51"/>
  <c r="U92" i="51"/>
  <c r="R92" i="51"/>
  <c r="S92" i="51" s="1"/>
  <c r="H92" i="51"/>
  <c r="E92" i="51"/>
  <c r="D92" i="51"/>
  <c r="U91" i="51"/>
  <c r="R91" i="51"/>
  <c r="S91" i="51" s="1"/>
  <c r="H91" i="51"/>
  <c r="E91" i="51"/>
  <c r="D91" i="51"/>
  <c r="U90" i="51"/>
  <c r="R90" i="51"/>
  <c r="S90" i="51" s="1"/>
  <c r="H90" i="51"/>
  <c r="E90" i="51"/>
  <c r="D90" i="51"/>
  <c r="U89" i="51"/>
  <c r="R89" i="51"/>
  <c r="S89" i="51" s="1"/>
  <c r="H89" i="51"/>
  <c r="E89" i="51"/>
  <c r="D89" i="51"/>
  <c r="U88" i="51"/>
  <c r="R88" i="51"/>
  <c r="S88" i="51" s="1"/>
  <c r="H88" i="51"/>
  <c r="E88" i="51"/>
  <c r="D88" i="51"/>
  <c r="U87" i="51"/>
  <c r="R87" i="51"/>
  <c r="S87" i="51" s="1"/>
  <c r="H87" i="51"/>
  <c r="E87" i="51"/>
  <c r="D87" i="51"/>
  <c r="U86" i="51"/>
  <c r="R86" i="51"/>
  <c r="S86" i="51" s="1"/>
  <c r="H86" i="51"/>
  <c r="E86" i="51"/>
  <c r="D86" i="51"/>
  <c r="U85" i="51"/>
  <c r="R85" i="51"/>
  <c r="S85" i="51" s="1"/>
  <c r="U84" i="51"/>
  <c r="R84" i="51"/>
  <c r="S84" i="51" s="1"/>
  <c r="U83" i="51"/>
  <c r="R83" i="51"/>
  <c r="S83" i="51" s="1"/>
  <c r="U81" i="51"/>
  <c r="R81" i="51"/>
  <c r="S81" i="51" s="1"/>
  <c r="U82" i="51"/>
  <c r="R82" i="51"/>
  <c r="S82" i="51" s="1"/>
  <c r="U80" i="51"/>
  <c r="R80" i="51"/>
  <c r="S80" i="51" s="1"/>
  <c r="U79" i="51"/>
  <c r="R79" i="51"/>
  <c r="S79" i="51" s="1"/>
  <c r="U78" i="51"/>
  <c r="R78" i="51"/>
  <c r="S78" i="51" s="1"/>
  <c r="U77" i="51"/>
  <c r="R77" i="51"/>
  <c r="S77" i="51" s="1"/>
  <c r="U75" i="51"/>
  <c r="R75" i="51"/>
  <c r="S75" i="51" s="1"/>
  <c r="U76" i="51"/>
  <c r="R76" i="51"/>
  <c r="S76" i="51" s="1"/>
  <c r="U74" i="51"/>
  <c r="R74" i="51"/>
  <c r="S74" i="51" s="1"/>
  <c r="U73" i="51"/>
  <c r="R73" i="51"/>
  <c r="S73" i="51" s="1"/>
  <c r="U72" i="51"/>
  <c r="R72" i="51"/>
  <c r="S72" i="51" s="1"/>
  <c r="U71" i="51"/>
  <c r="R71" i="51"/>
  <c r="S71" i="51" s="1"/>
  <c r="U70" i="51"/>
  <c r="R70" i="51"/>
  <c r="S70" i="51" s="1"/>
  <c r="U69" i="51"/>
  <c r="R69" i="51"/>
  <c r="S69" i="51" s="1"/>
  <c r="U67" i="51"/>
  <c r="R67" i="51"/>
  <c r="S67" i="51" s="1"/>
  <c r="U68" i="51"/>
  <c r="R68" i="51"/>
  <c r="S68" i="51" s="1"/>
  <c r="U66" i="51"/>
  <c r="R66" i="51"/>
  <c r="S66" i="51" s="1"/>
  <c r="U65" i="51"/>
  <c r="R65" i="51"/>
  <c r="S65" i="51" s="1"/>
  <c r="U64" i="51"/>
  <c r="R64" i="51"/>
  <c r="S64" i="51" s="1"/>
  <c r="U63" i="51"/>
  <c r="R63" i="51"/>
  <c r="S63" i="51" s="1"/>
  <c r="U62" i="51"/>
  <c r="R62" i="51"/>
  <c r="S62" i="51" s="1"/>
  <c r="U61" i="51"/>
  <c r="R61" i="51"/>
  <c r="S61" i="51" s="1"/>
  <c r="U59" i="51"/>
  <c r="R59" i="51"/>
  <c r="S59" i="51" s="1"/>
  <c r="U60" i="51"/>
  <c r="R60" i="51"/>
  <c r="S60" i="51" s="1"/>
  <c r="U58" i="51"/>
  <c r="R58" i="51"/>
  <c r="S58" i="51" s="1"/>
  <c r="U57" i="51"/>
  <c r="R57" i="51"/>
  <c r="S57" i="51" s="1"/>
  <c r="U56" i="51"/>
  <c r="R56" i="51"/>
  <c r="S56" i="51" s="1"/>
  <c r="U55" i="51"/>
  <c r="R55" i="51"/>
  <c r="S55" i="51" s="1"/>
  <c r="U54" i="51"/>
  <c r="R54" i="51"/>
  <c r="S54" i="51" s="1"/>
  <c r="U53" i="51"/>
  <c r="R53" i="51"/>
  <c r="S53" i="51" s="1"/>
  <c r="U52" i="51"/>
  <c r="R52" i="51"/>
  <c r="S52" i="51" s="1"/>
  <c r="U51" i="51"/>
  <c r="R51" i="51"/>
  <c r="S51" i="51" s="1"/>
  <c r="U50" i="51"/>
  <c r="R50" i="51"/>
  <c r="S50" i="51" s="1"/>
  <c r="U49" i="51"/>
  <c r="R49" i="51"/>
  <c r="S49" i="51" s="1"/>
  <c r="U48" i="51"/>
  <c r="R48" i="51"/>
  <c r="S48" i="51" s="1"/>
  <c r="U46" i="51"/>
  <c r="R46" i="51"/>
  <c r="S46" i="51" s="1"/>
  <c r="U47" i="51"/>
  <c r="R47" i="51"/>
  <c r="S47" i="51" s="1"/>
  <c r="U45" i="51"/>
  <c r="R45" i="51"/>
  <c r="S45" i="51" s="1"/>
  <c r="U44" i="51"/>
  <c r="R44" i="51"/>
  <c r="S44" i="51" s="1"/>
  <c r="U43" i="51"/>
  <c r="R43" i="51"/>
  <c r="S43" i="51" s="1"/>
  <c r="U42" i="51"/>
  <c r="R42" i="51"/>
  <c r="S42" i="51" s="1"/>
  <c r="U41" i="51"/>
  <c r="R41" i="51"/>
  <c r="S41" i="51" s="1"/>
  <c r="U40" i="51"/>
  <c r="R40" i="51"/>
  <c r="S40" i="51" s="1"/>
  <c r="U39" i="51"/>
  <c r="R39" i="51"/>
  <c r="S39" i="51" s="1"/>
  <c r="U38" i="51"/>
  <c r="R38" i="51"/>
  <c r="S38" i="51" s="1"/>
  <c r="U37" i="51"/>
  <c r="R37" i="51"/>
  <c r="S37" i="51" s="1"/>
  <c r="U36" i="51"/>
  <c r="R36" i="51"/>
  <c r="S36" i="51" s="1"/>
  <c r="U35" i="51"/>
  <c r="R35" i="51"/>
  <c r="S35" i="51" s="1"/>
  <c r="U34" i="51"/>
  <c r="R34" i="51"/>
  <c r="S34" i="51" s="1"/>
  <c r="U33" i="51"/>
  <c r="R33" i="51"/>
  <c r="S33" i="51" s="1"/>
  <c r="U32" i="51"/>
  <c r="R32" i="51"/>
  <c r="S32" i="51" s="1"/>
  <c r="U31" i="51"/>
  <c r="R31" i="51"/>
  <c r="S31" i="51" s="1"/>
  <c r="U29" i="51"/>
  <c r="R29" i="51"/>
  <c r="S29" i="51" s="1"/>
  <c r="U30" i="51"/>
  <c r="R30" i="51"/>
  <c r="S30" i="51" s="1"/>
  <c r="U28" i="51"/>
  <c r="R28" i="51"/>
  <c r="S28" i="51" s="1"/>
  <c r="U27" i="51"/>
  <c r="R27" i="51"/>
  <c r="S27" i="51" s="1"/>
  <c r="U26" i="51"/>
  <c r="R26" i="51"/>
  <c r="S26" i="51" s="1"/>
  <c r="U25" i="51"/>
  <c r="R25" i="51"/>
  <c r="S25" i="51" s="1"/>
  <c r="U24" i="51"/>
  <c r="R24" i="51"/>
  <c r="S24" i="51" s="1"/>
  <c r="U23" i="51"/>
  <c r="R23" i="51"/>
  <c r="S23" i="51" s="1"/>
  <c r="R21" i="51"/>
  <c r="S21" i="51" s="1"/>
  <c r="R22" i="51"/>
  <c r="S22" i="51" s="1"/>
  <c r="R20" i="51"/>
  <c r="S20" i="51" s="1"/>
  <c r="R19" i="51"/>
  <c r="S19" i="51" s="1"/>
  <c r="R18" i="51"/>
  <c r="S18" i="51" s="1"/>
  <c r="R17" i="51"/>
  <c r="S17" i="51" s="1"/>
  <c r="R16" i="51"/>
  <c r="S16" i="51" s="1"/>
  <c r="R15" i="51"/>
  <c r="S15" i="51" s="1"/>
  <c r="R14" i="51"/>
  <c r="S14" i="51" s="1"/>
  <c r="R12" i="51"/>
  <c r="S12" i="51" s="1"/>
  <c r="R13" i="51"/>
  <c r="S13" i="51" s="1"/>
  <c r="R11" i="51"/>
  <c r="S11" i="51" s="1"/>
  <c r="R10" i="51"/>
  <c r="S10" i="51" s="1"/>
  <c r="R9" i="51"/>
  <c r="S9" i="51" s="1"/>
  <c r="R8" i="51"/>
  <c r="S8" i="51" s="1"/>
  <c r="R161" i="24" l="1"/>
  <c r="S161" i="24" s="1"/>
  <c r="R12" i="24"/>
  <c r="S12" i="24" s="1"/>
  <c r="R59" i="24"/>
  <c r="S59" i="24" s="1"/>
  <c r="R182" i="24"/>
  <c r="S182" i="24" s="1"/>
  <c r="P23" i="41" l="1"/>
  <c r="Q23" i="41" s="1"/>
  <c r="P8" i="41"/>
  <c r="Q8" i="41" s="1"/>
  <c r="P9" i="41"/>
  <c r="Q9" i="41" s="1"/>
  <c r="P12" i="41"/>
  <c r="Q12" i="41" s="1"/>
  <c r="P11" i="41"/>
  <c r="Q11" i="41" s="1"/>
  <c r="P13" i="41"/>
  <c r="Q13" i="41" s="1"/>
  <c r="P14" i="41"/>
  <c r="Q14" i="41" s="1"/>
  <c r="P15" i="41"/>
  <c r="Q15" i="41" s="1"/>
  <c r="P16" i="41"/>
  <c r="Q16" i="41" s="1"/>
  <c r="P17" i="41"/>
  <c r="Q17" i="41" s="1"/>
  <c r="P18" i="41"/>
  <c r="Q18" i="41" s="1"/>
  <c r="P22" i="41"/>
  <c r="Q22" i="41" s="1"/>
  <c r="P20" i="41"/>
  <c r="Q20" i="41" s="1"/>
  <c r="P21" i="41"/>
  <c r="Q21" i="41" s="1"/>
  <c r="P19" i="41"/>
  <c r="Q19" i="41" s="1"/>
  <c r="P26" i="41"/>
  <c r="Q26" i="41" s="1"/>
  <c r="P28" i="41"/>
  <c r="Q28" i="41" s="1"/>
  <c r="P27" i="41"/>
  <c r="Q27" i="41" s="1"/>
  <c r="P31" i="41"/>
  <c r="Q31" i="41" s="1"/>
  <c r="P34" i="41"/>
  <c r="Q34" i="41" s="1"/>
  <c r="P33" i="41"/>
  <c r="Q33" i="41" s="1"/>
  <c r="P32" i="41"/>
  <c r="Q32" i="41" s="1"/>
  <c r="P29" i="41"/>
  <c r="Q29" i="41" s="1"/>
  <c r="P30" i="41"/>
  <c r="Q30" i="41" s="1"/>
  <c r="P24" i="41"/>
  <c r="Q24" i="41" s="1"/>
  <c r="S10" i="41"/>
  <c r="P10" i="41"/>
  <c r="Q10" i="41" s="1"/>
  <c r="R9" i="24"/>
  <c r="S9" i="24" s="1"/>
  <c r="R10" i="24"/>
  <c r="S10" i="24" s="1"/>
  <c r="R11" i="24"/>
  <c r="S11" i="24" s="1"/>
  <c r="R8" i="24"/>
  <c r="S8" i="24" s="1"/>
  <c r="R24" i="24"/>
  <c r="S24" i="24" s="1"/>
  <c r="R25" i="24"/>
  <c r="S25" i="24" s="1"/>
  <c r="R51" i="24"/>
  <c r="S51" i="24" s="1"/>
  <c r="R26" i="24"/>
  <c r="S26" i="24" s="1"/>
  <c r="R27" i="24"/>
  <c r="S27" i="24" s="1"/>
  <c r="R54" i="24"/>
  <c r="S54" i="24" s="1"/>
  <c r="R28" i="24"/>
  <c r="S28" i="24" s="1"/>
  <c r="R36" i="24"/>
  <c r="S36" i="24" s="1"/>
  <c r="R17" i="24"/>
  <c r="S17" i="24" s="1"/>
  <c r="R33" i="24"/>
  <c r="S33" i="24" s="1"/>
  <c r="R29" i="24"/>
  <c r="S29" i="24" s="1"/>
  <c r="R37" i="24"/>
  <c r="S37" i="24" s="1"/>
  <c r="R30" i="24"/>
  <c r="S30" i="24" s="1"/>
  <c r="R18" i="24"/>
  <c r="S18" i="24" s="1"/>
  <c r="R14" i="24"/>
  <c r="S14" i="24" s="1"/>
  <c r="R31" i="24"/>
  <c r="S31" i="24" s="1"/>
  <c r="R34" i="24"/>
  <c r="S34" i="24" s="1"/>
  <c r="R52" i="24"/>
  <c r="S52" i="24" s="1"/>
  <c r="R15" i="24"/>
  <c r="S15" i="24" s="1"/>
  <c r="R47" i="24"/>
  <c r="S47" i="24" s="1"/>
  <c r="R19" i="24"/>
  <c r="S19" i="24" s="1"/>
  <c r="R53" i="24"/>
  <c r="S53" i="24" s="1"/>
  <c r="R13" i="24"/>
  <c r="S13" i="24" s="1"/>
  <c r="R38" i="24"/>
  <c r="S38" i="24" s="1"/>
  <c r="R40" i="24"/>
  <c r="S40" i="24" s="1"/>
  <c r="R48" i="24"/>
  <c r="S48" i="24" s="1"/>
  <c r="R43" i="24"/>
  <c r="S43" i="24" s="1"/>
  <c r="R20" i="24"/>
  <c r="S20" i="24" s="1"/>
  <c r="R55" i="24"/>
  <c r="S55" i="24" s="1"/>
  <c r="R49" i="24"/>
  <c r="S49" i="24" s="1"/>
  <c r="R21" i="24"/>
  <c r="S21" i="24" s="1"/>
  <c r="R35" i="24"/>
  <c r="S35" i="24" s="1"/>
  <c r="R32" i="24"/>
  <c r="S32" i="24" s="1"/>
  <c r="R50" i="24"/>
  <c r="S50" i="24" s="1"/>
  <c r="R16" i="24"/>
  <c r="S16" i="24" s="1"/>
  <c r="R41" i="24"/>
  <c r="S41" i="24" s="1"/>
  <c r="R39" i="24"/>
  <c r="S39" i="24" s="1"/>
  <c r="R22" i="24"/>
  <c r="S22" i="24" s="1"/>
  <c r="R42" i="24"/>
  <c r="S42" i="24" s="1"/>
  <c r="R23" i="24"/>
  <c r="S23" i="24" s="1"/>
  <c r="R44" i="24"/>
  <c r="S44" i="24" s="1"/>
  <c r="R57" i="24"/>
  <c r="S57" i="24" s="1"/>
  <c r="R45" i="24"/>
  <c r="S45" i="24" s="1"/>
  <c r="R46" i="24"/>
  <c r="S46" i="24" s="1"/>
  <c r="R56" i="24"/>
  <c r="S56" i="24" s="1"/>
  <c r="R58" i="24"/>
  <c r="S58" i="24" s="1"/>
  <c r="R60" i="24"/>
  <c r="S60" i="24" s="1"/>
  <c r="R61" i="24"/>
  <c r="S61" i="24" s="1"/>
  <c r="R62" i="24"/>
  <c r="S62" i="24" s="1"/>
  <c r="R63" i="24"/>
  <c r="S63" i="24" s="1"/>
  <c r="R64" i="24"/>
  <c r="S64" i="24" s="1"/>
  <c r="R65" i="24"/>
  <c r="S65" i="24" s="1"/>
  <c r="R66" i="24"/>
  <c r="S66" i="24" s="1"/>
  <c r="R67" i="24"/>
  <c r="S67" i="24" s="1"/>
  <c r="R68" i="24"/>
  <c r="S68" i="24" s="1"/>
  <c r="R69" i="24"/>
  <c r="S69" i="24" s="1"/>
  <c r="R70" i="24"/>
  <c r="S70" i="24" s="1"/>
  <c r="R71" i="24"/>
  <c r="S71" i="24" s="1"/>
  <c r="R72" i="24"/>
  <c r="S72" i="24" s="1"/>
  <c r="R86" i="24"/>
  <c r="S86" i="24" s="1"/>
  <c r="R73" i="24"/>
  <c r="S73" i="24" s="1"/>
  <c r="R83" i="24"/>
  <c r="S83" i="24" s="1"/>
  <c r="R87" i="24"/>
  <c r="S87" i="24" s="1"/>
  <c r="R89" i="24"/>
  <c r="S89" i="24" s="1"/>
  <c r="R80" i="24"/>
  <c r="S80" i="24" s="1"/>
  <c r="R81" i="24"/>
  <c r="S81" i="24" s="1"/>
  <c r="R82" i="24"/>
  <c r="S82" i="24" s="1"/>
  <c r="R79" i="24"/>
  <c r="S79" i="24" s="1"/>
  <c r="R88" i="24"/>
  <c r="S88" i="24" s="1"/>
  <c r="R74" i="24"/>
  <c r="S74" i="24" s="1"/>
  <c r="R75" i="24"/>
  <c r="S75" i="24" s="1"/>
  <c r="R76" i="24"/>
  <c r="S76" i="24" s="1"/>
  <c r="R77" i="24"/>
  <c r="S77" i="24" s="1"/>
  <c r="R84" i="24"/>
  <c r="S84" i="24" s="1"/>
  <c r="R85" i="24"/>
  <c r="S85" i="24" s="1"/>
  <c r="R78" i="24"/>
  <c r="S78" i="24" s="1"/>
  <c r="R90" i="24"/>
  <c r="S90" i="24" s="1"/>
  <c r="R91" i="24"/>
  <c r="S91" i="24" s="1"/>
  <c r="R95" i="24"/>
  <c r="S95" i="24" s="1"/>
  <c r="R92" i="24"/>
  <c r="S92" i="24" s="1"/>
  <c r="R93" i="24"/>
  <c r="S93" i="24" s="1"/>
  <c r="R94" i="24"/>
  <c r="S94" i="24" s="1"/>
  <c r="R96" i="24"/>
  <c r="S96" i="24" s="1"/>
  <c r="R97" i="24"/>
  <c r="S97" i="24" s="1"/>
  <c r="R98" i="24"/>
  <c r="S98" i="24" s="1"/>
  <c r="R100" i="24"/>
  <c r="S100" i="24" s="1"/>
  <c r="R101" i="24"/>
  <c r="S101" i="24" s="1"/>
  <c r="R99" i="24"/>
  <c r="S99" i="24" s="1"/>
  <c r="R103" i="24"/>
  <c r="S103" i="24" s="1"/>
  <c r="R104" i="24"/>
  <c r="S104" i="24" s="1"/>
  <c r="R105" i="24"/>
  <c r="S105" i="24" s="1"/>
  <c r="R102" i="24"/>
  <c r="S102" i="24" s="1"/>
  <c r="R106" i="24"/>
  <c r="S106" i="24" s="1"/>
  <c r="R108" i="24"/>
  <c r="S108" i="24" s="1"/>
  <c r="R107" i="24"/>
  <c r="S107" i="24" s="1"/>
  <c r="R109" i="24"/>
  <c r="S109" i="24" s="1"/>
  <c r="R111" i="24"/>
  <c r="S111" i="24" s="1"/>
  <c r="R110" i="24"/>
  <c r="S110" i="24" s="1"/>
  <c r="R114" i="24"/>
  <c r="S114" i="24" s="1"/>
  <c r="R112" i="24"/>
  <c r="S112" i="24" s="1"/>
  <c r="R113" i="24"/>
  <c r="S113" i="24" s="1"/>
  <c r="R115" i="24"/>
  <c r="S115" i="24" s="1"/>
  <c r="R116" i="24"/>
  <c r="S116" i="24" s="1"/>
  <c r="R119" i="24"/>
  <c r="S119" i="24" s="1"/>
  <c r="R117" i="24"/>
  <c r="S117" i="24" s="1"/>
  <c r="R118" i="24"/>
  <c r="S118" i="24" s="1"/>
  <c r="R130" i="24"/>
  <c r="S130" i="24" s="1"/>
  <c r="R124" i="24"/>
  <c r="S124" i="24" s="1"/>
  <c r="R131" i="24"/>
  <c r="S131" i="24" s="1"/>
  <c r="R125" i="24"/>
  <c r="S125" i="24" s="1"/>
  <c r="R128" i="24"/>
  <c r="S128" i="24" s="1"/>
  <c r="R129" i="24"/>
  <c r="S129" i="24" s="1"/>
  <c r="R126" i="24"/>
  <c r="S126" i="24" s="1"/>
  <c r="R123" i="24"/>
  <c r="S123" i="24" s="1"/>
  <c r="R120" i="24"/>
  <c r="S120" i="24" s="1"/>
  <c r="R121" i="24"/>
  <c r="S121" i="24" s="1"/>
  <c r="R122" i="24"/>
  <c r="S122" i="24" s="1"/>
  <c r="R132" i="24"/>
  <c r="S132" i="24" s="1"/>
  <c r="R142" i="24"/>
  <c r="S142" i="24" s="1"/>
  <c r="R143" i="24"/>
  <c r="S143" i="24" s="1"/>
  <c r="R144" i="24"/>
  <c r="S144" i="24" s="1"/>
  <c r="R145" i="24"/>
  <c r="S145" i="24" s="1"/>
  <c r="R146" i="24"/>
  <c r="S146" i="24" s="1"/>
  <c r="R140" i="24"/>
  <c r="S140" i="24" s="1"/>
  <c r="R138" i="24"/>
  <c r="S138" i="24" s="1"/>
  <c r="R136" i="24"/>
  <c r="S136" i="24" s="1"/>
  <c r="R148" i="24"/>
  <c r="S148" i="24" s="1"/>
  <c r="R139" i="24"/>
  <c r="S139" i="24" s="1"/>
  <c r="R141" i="24"/>
  <c r="S141" i="24" s="1"/>
  <c r="R133" i="24"/>
  <c r="S133" i="24" s="1"/>
  <c r="R134" i="24"/>
  <c r="S134" i="24" s="1"/>
  <c r="R147" i="24"/>
  <c r="S147" i="24" s="1"/>
  <c r="R149" i="24"/>
  <c r="S149" i="24" s="1"/>
  <c r="R137" i="24"/>
  <c r="S137" i="24" s="1"/>
  <c r="R135" i="24"/>
  <c r="S135" i="24" s="1"/>
  <c r="R150" i="24"/>
  <c r="S150" i="24" s="1"/>
  <c r="R151" i="24"/>
  <c r="S151" i="24" s="1"/>
  <c r="R152" i="24"/>
  <c r="S152" i="24" s="1"/>
  <c r="R153" i="24"/>
  <c r="S153" i="24" s="1"/>
  <c r="R163" i="24"/>
  <c r="S163" i="24" s="1"/>
  <c r="R154" i="24"/>
  <c r="S154" i="24" s="1"/>
  <c r="R155" i="24"/>
  <c r="S155" i="24" s="1"/>
  <c r="R162" i="24"/>
  <c r="S162" i="24" s="1"/>
  <c r="R156" i="24"/>
  <c r="S156" i="24" s="1"/>
  <c r="R157" i="24"/>
  <c r="S157" i="24" s="1"/>
  <c r="R158" i="24"/>
  <c r="S158" i="24" s="1"/>
  <c r="R159" i="24"/>
  <c r="S159" i="24" s="1"/>
  <c r="R164" i="24"/>
  <c r="S164" i="24" s="1"/>
  <c r="R165" i="24"/>
  <c r="S165" i="24" s="1"/>
  <c r="R160" i="24"/>
  <c r="S160" i="24" s="1"/>
  <c r="R167" i="24"/>
  <c r="S167" i="24" s="1"/>
  <c r="R168" i="24"/>
  <c r="S168" i="24" s="1"/>
  <c r="R166" i="24"/>
  <c r="S166" i="24" s="1"/>
  <c r="R169" i="24"/>
  <c r="S169" i="24" s="1"/>
  <c r="R170" i="24"/>
  <c r="S170" i="24" s="1"/>
  <c r="R171" i="24"/>
  <c r="S171" i="24" s="1"/>
  <c r="R172" i="24"/>
  <c r="S172" i="24" s="1"/>
  <c r="R173" i="24"/>
  <c r="S173" i="24" s="1"/>
  <c r="R174" i="24"/>
  <c r="S174" i="24" s="1"/>
  <c r="R186" i="24"/>
  <c r="S186" i="24" s="1"/>
  <c r="R191" i="24"/>
  <c r="S191" i="24" s="1"/>
  <c r="R194" i="24"/>
  <c r="S194" i="24" s="1"/>
  <c r="R195" i="24"/>
  <c r="S195" i="24" s="1"/>
  <c r="R196" i="24"/>
  <c r="S196" i="24" s="1"/>
  <c r="R175" i="24"/>
  <c r="S175" i="24" s="1"/>
  <c r="R176" i="24"/>
  <c r="S176" i="24" s="1"/>
  <c r="R177" i="24"/>
  <c r="S177" i="24" s="1"/>
  <c r="R178" i="24"/>
  <c r="S178" i="24" s="1"/>
  <c r="R192" i="24"/>
  <c r="S192" i="24" s="1"/>
  <c r="R179" i="24"/>
  <c r="S179" i="24" s="1"/>
  <c r="R187" i="24"/>
  <c r="S187" i="24" s="1"/>
  <c r="R193" i="24"/>
  <c r="S193" i="24" s="1"/>
  <c r="R183" i="24"/>
  <c r="S183" i="24" s="1"/>
  <c r="R188" i="24"/>
  <c r="S188" i="24" s="1"/>
  <c r="R189" i="24"/>
  <c r="S189" i="24" s="1"/>
  <c r="R180" i="24"/>
  <c r="S180" i="24" s="1"/>
  <c r="R190" i="24"/>
  <c r="S190" i="24" s="1"/>
  <c r="R181" i="24"/>
  <c r="S181" i="24" s="1"/>
  <c r="R184" i="24"/>
  <c r="S184" i="24" s="1"/>
  <c r="R185" i="24"/>
  <c r="S185" i="24" s="1"/>
  <c r="R197" i="24"/>
  <c r="S197" i="24" s="1"/>
  <c r="R198" i="24"/>
  <c r="S198" i="24" s="1"/>
  <c r="R199" i="24"/>
  <c r="S199" i="24" s="1"/>
  <c r="R200" i="24"/>
  <c r="S200" i="24" s="1"/>
  <c r="R201" i="24"/>
  <c r="S201" i="24" s="1"/>
  <c r="R202" i="24"/>
  <c r="S202" i="24" s="1"/>
  <c r="R203" i="24"/>
  <c r="S203" i="24" s="1"/>
  <c r="R204" i="24"/>
  <c r="S204" i="24" s="1"/>
  <c r="R205" i="24"/>
  <c r="S205" i="24" s="1"/>
  <c r="R206" i="24"/>
  <c r="S206" i="24" s="1"/>
  <c r="R207" i="24"/>
  <c r="S207" i="24" s="1"/>
  <c r="R208" i="24"/>
  <c r="S208" i="24" s="1"/>
  <c r="R209" i="24"/>
  <c r="S209" i="24" s="1"/>
  <c r="R210" i="24"/>
  <c r="S210" i="24" s="1"/>
  <c r="R211" i="24"/>
  <c r="S211"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tc={F05BFD02-4317-4628-A3E1-9CA6C4AF991F}</author>
  </authors>
  <commentList>
    <comment ref="P9" authorId="0" shapeId="0" xr:uid="{F05BFD02-4317-4628-A3E1-9CA6C4AF991F}">
      <text>
        <t>[Threaded comment]
Your version of Excel allows you to read this threaded comment; however, any edits to it will get removed if the file is opened in a newer version of Excel. Learn more: https://go.microsoft.com/fwlink/?linkid=870924
Comment:
    dba= doing business as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tc={61724E01-DE89-4144-8FBC-FD7F3F525A28}</author>
  </authors>
  <commentList>
    <comment ref="D26" authorId="0" shapeId="0" xr:uid="{61724E01-DE89-4144-8FBC-FD7F3F525A28}">
      <text>
        <t>[Threaded comment]
Your version of Excel allows you to read this threaded comment; however, any edits to it will get removed if the file is opened in a newer version of Excel. Learn more: https://go.microsoft.com/fwlink/?linkid=870924
Comment:
    dba= doing business as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tc={52E0B95D-B6B5-41F3-B1ED-72C55EBF7BDA}</author>
  </authors>
  <commentList>
    <comment ref="F264" authorId="0" shapeId="0" xr:uid="{52E0B95D-B6B5-41F3-B1ED-72C55EBF7BDA}">
      <text>
        <t>[Threaded comment]
Your version of Excel allows you to read this threaded comment; however, any edits to it will get removed if the file is opened in a newer version of Excel. Learn more: https://go.microsoft.com/fwlink/?linkid=870924
Comment:
    dba= doing business as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tc={377E1F95-C813-4B3B-81F6-E0C6EC68767C}</author>
    <author>tc={1317D0E2-85ED-4ACC-B21B-3B0E5DDCD702}</author>
    <author>tc={B1959743-A24A-43A7-8E0C-6815486F8670}</author>
  </authors>
  <commentList>
    <comment ref="I4" authorId="0" shapeId="0" xr:uid="{377E1F95-C813-4B3B-81F6-E0C6EC68767C}">
      <text>
        <t>[Threaded comment]
Your version of Excel allows you to read this threaded comment; however, any edits to it will get removed if the file is opened in a newer version of Excel. Learn more: https://go.microsoft.com/fwlink/?linkid=870924
Comment:
    To include cites from AAC listing that did not make the first cut. See my EM, 3/28/2023 7:13 PM</t>
      </text>
    </comment>
    <comment ref="K4" authorId="1" shapeId="0" xr:uid="{1317D0E2-85ED-4ACC-B21B-3B0E5DDCD702}">
      <text>
        <t>[Threaded comment]
Your version of Excel allows you to read this threaded comment; however, any edits to it will get removed if the file is opened in a newer version of Excel. Learn more: https://go.microsoft.com/fwlink/?linkid=870924
Comment:
    Top-10 cities by population, approved by Bridget, 4/5/23</t>
      </text>
    </comment>
    <comment ref="G8" authorId="2" shapeId="0" xr:uid="{B1959743-A24A-43A7-8E0C-6815486F8670}">
      <text>
        <t>[Threaded comment]
Your version of Excel allows you to read this threaded comment; however, any edits to it will get removed if the file is opened in a newer version of Excel. Learn more: https://go.microsoft.com/fwlink/?linkid=870924
Comment:
    Changed by NM</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tc={8264E180-E539-4689-A6B4-EDCB89B79D27}</author>
    <author>tc={2729F6AB-5650-4B5D-A91E-F44F3051BDA0}</author>
    <author>tc={2942BC0E-1AEC-47EB-8A33-DA2FB85CE483}</author>
  </authors>
  <commentList>
    <comment ref="N11" authorId="0" shapeId="0" xr:uid="{8264E180-E539-4689-A6B4-EDCB89B79D27}">
      <text>
        <t>[Threaded comment]
Your version of Excel allows you to read this threaded comment; however, any edits to it will get removed if the file is opened in a newer version of Excel. Learn more: https://go.microsoft.com/fwlink/?linkid=870924
Comment:
    dba= doing business as</t>
      </text>
    </comment>
    <comment ref="G79" authorId="1" shapeId="0" xr:uid="{2729F6AB-5650-4B5D-A91E-F44F3051BDA0}">
      <text>
        <t>[Threaded comment]
Your version of Excel allows you to read this threaded comment; however, any edits to it will get removed if the file is opened in a newer version of Excel. Learn more: https://go.microsoft.com/fwlink/?linkid=870924
Comment:
    dba= doing business as</t>
      </text>
    </comment>
    <comment ref="N79" authorId="2" shapeId="0" xr:uid="{2942BC0E-1AEC-47EB-8A33-DA2FB85CE483}">
      <text>
        <t>[Threaded comment]
Your version of Excel allows you to read this threaded comment; however, any edits to it will get removed if the file is opened in a newer version of Excel. Learn more: https://go.microsoft.com/fwlink/?linkid=870924
Comment:
    dba= doing business as</t>
      </text>
    </comment>
  </commentList>
</comments>
</file>

<file path=xl/sharedStrings.xml><?xml version="1.0" encoding="utf-8"?>
<sst xmlns="http://schemas.openxmlformats.org/spreadsheetml/2006/main" count="20105" uniqueCount="2640">
  <si>
    <t>U.S. CPSC Aerosol Duster Product Market Analysis</t>
  </si>
  <si>
    <r>
      <t xml:space="preserve"> </t>
    </r>
    <r>
      <rPr>
        <sz val="16"/>
        <color theme="1"/>
        <rFont val="Calibri"/>
        <family val="2"/>
        <scheme val="minor"/>
      </rPr>
      <t>Data compiled by Euromonitor for USCPSC</t>
    </r>
  </si>
  <si>
    <t>Natasha Menon</t>
  </si>
  <si>
    <t xml:space="preserve">This data workbook includes tabs on the following: </t>
  </si>
  <si>
    <t>Global Project Manager</t>
  </si>
  <si>
    <t>natasha.menon@euromonitor.com</t>
  </si>
  <si>
    <t>Bridget Corcoran</t>
  </si>
  <si>
    <t>Consulting Manager</t>
  </si>
  <si>
    <t>bridget.corcoran@euromonitor.com</t>
  </si>
  <si>
    <t>Supplier Audit</t>
  </si>
  <si>
    <t>Marshaun Montgomery</t>
  </si>
  <si>
    <t>Data output parameters include:</t>
  </si>
  <si>
    <t>Business Development</t>
  </si>
  <si>
    <t>marshaun.montgomery@euromonitor.com</t>
  </si>
  <si>
    <t>Categories</t>
  </si>
  <si>
    <t>Channels</t>
  </si>
  <si>
    <t>Geographies</t>
  </si>
  <si>
    <t>Aerosol Duster Products</t>
  </si>
  <si>
    <t>E-commerce</t>
  </si>
  <si>
    <t>USA</t>
  </si>
  <si>
    <t>In-store</t>
  </si>
  <si>
    <t xml:space="preserve">© Euromonitor International Ltd 2023. All rights reserved. The material contained in this document is the exclusive property of Euromonitor International Ltd and its licensors and is provided without any warranties or representations about accuracy or completeness. Any reliance on such material is made at users’ own risk. This document is confidential and for internal use by USCPSC and its affiliates only. Publication or making available to any third party of all or part of the material contained in this document (or any data or other material derived from it) without Euromonitor’s express written consent is strictly prohibited. Please refer to the applicable terms and conditions with Euromonitor. </t>
  </si>
  <si>
    <t>Can provide (Y/N):</t>
  </si>
  <si>
    <t>Item #1</t>
  </si>
  <si>
    <t>Notes:</t>
  </si>
  <si>
    <t>Y</t>
  </si>
  <si>
    <t>The contractor will define the market for aerosol duster products and determine which aerosol duster products should be included or excluded from the market scope. To do this, the contractor will identify the key characteristics of aerosol duster products, and will then draft list of products that should be included in scope and out of scope, of the aerosol duster market.</t>
  </si>
  <si>
    <t>o Create a database of aerosol duster products in the U.S. market.</t>
  </si>
  <si>
    <t>o Determine the average retail price for each aerosol duster product identified.</t>
  </si>
  <si>
    <t>o Determine the average annual sales and shipments of aerosol duster products in the U.S.</t>
  </si>
  <si>
    <t>N</t>
  </si>
  <si>
    <t>o Estimate the number of product units that are in use, in a given year in the U.S.</t>
  </si>
  <si>
    <t>o Calculate an estimated product life for aerosol duster products.</t>
  </si>
  <si>
    <t>Item #2</t>
  </si>
  <si>
    <t>The contractor will update and validate the CPSC estimate for the size of the aerosol duster market, or provide an alternative estimate for the size of the aerosol duster market.</t>
  </si>
  <si>
    <t>o Determine the size of the aerosol duster market for household consumer products.</t>
  </si>
  <si>
    <t>Item #3</t>
  </si>
  <si>
    <t>The contractor will identify the aerosol duster products that are labeled as “AIR” or “CANNED AIR”, or some variation thereof and estimate the size of the market (by volume) of products that use the term “Air” on the cannister. The contractor will also provide an estimate of the online sales volume of aerosol duster products that are described as “Air” in their online description.</t>
  </si>
  <si>
    <t>o In the database of aerosol duster products, identify each product that is labeled as “AIR” on the product</t>
  </si>
  <si>
    <t>o In the database of aerosol duster products, identify each product that is described as “Air” in their online description.</t>
  </si>
  <si>
    <t>Item #4</t>
  </si>
  <si>
    <t>The contractor will identify aerosol duster products that contain a bitterant.</t>
  </si>
  <si>
    <t>o In the database of aerosol duster products, identify each product that contains a bitterant.</t>
  </si>
  <si>
    <t>o In the database of aerosol duster products, identify the type of chemical bitterant that is added to the product to make it taste bitter, if one is used.</t>
  </si>
  <si>
    <t>Item #5</t>
  </si>
  <si>
    <t>The contractor will identify which propellants are used in aerosol duster products.</t>
  </si>
  <si>
    <t>o In the database of aerosol duster products, identify the propellent used. This information may be available from the product’s safety data sheet (SDS).</t>
  </si>
  <si>
    <t>Item #6</t>
  </si>
  <si>
    <t>The contractor will identify the aerosol duster products that warn the consumer against inhalation abuse.</t>
  </si>
  <si>
    <t>o In the database of aerosol duster products, identify each product that contains a warning label for inhalation abuse.</t>
  </si>
  <si>
    <t>o If the product contains a warning, in the database of aerosol duster products, identify if the placement of the warning label is on the product.</t>
  </si>
  <si>
    <t>o In the database of aerosol duster products, identify the approximate size of warning. This can be an estimate of the percentage of the product packaging that is covered by the warning.</t>
  </si>
  <si>
    <t>Item #7</t>
  </si>
  <si>
    <t>The contractor will identify the manufacturers, importers, and distributors of aerosol duster products that serve the U.S. market, and will create a database of suppliers.</t>
  </si>
  <si>
    <t>o For each firm identified, the contractor will determine if the firm would be considered “a small entity” according the SBA Guidelines.</t>
  </si>
  <si>
    <t>Table of size standards (sba.gov)</t>
  </si>
  <si>
    <t>o For each firm identified, compile a product list of aerosol duster products supplied</t>
  </si>
  <si>
    <t>by the firm with relevant product characteristics. (e.g., product name, product size</t>
  </si>
  <si>
    <t>in ounces, product price, use of warning label on product against inhaling, use of</t>
  </si>
  <si>
    <t>a bitterant deterrent in product, product life or expiration date, etc.)</t>
  </si>
  <si>
    <t>Item #8</t>
  </si>
  <si>
    <t>• The contractor will:</t>
  </si>
  <si>
    <t>o Exhaustively identify by name the stores and websites from which aerosol duster products are available.</t>
  </si>
  <si>
    <t>o Estimated the number of aerosol duster products sold and the dollar sales for aerosol duster products, for each website and store identified.</t>
  </si>
  <si>
    <t>o Rank product sales from each website and store identified, from largest to smallest. Preliminarily determine from where consumers purchase aerosol duster products when they buy them.</t>
  </si>
  <si>
    <t xml:space="preserve">Store Visits -  Channel Breakdown </t>
  </si>
  <si>
    <t>Store No.</t>
  </si>
  <si>
    <t>Store Name</t>
  </si>
  <si>
    <t>Visit Type</t>
  </si>
  <si>
    <t>Address (web)</t>
  </si>
  <si>
    <t>Address #2 (street address)</t>
  </si>
  <si>
    <t>Date of Visit</t>
  </si>
  <si>
    <t>Type of Commerce</t>
  </si>
  <si>
    <t>Channel</t>
  </si>
  <si>
    <t>Type of E-Commerce</t>
  </si>
  <si>
    <t>Number of items</t>
  </si>
  <si>
    <t>Store Rank 
(based on total items)</t>
  </si>
  <si>
    <t>Other Comments</t>
  </si>
  <si>
    <t>Amazon</t>
  </si>
  <si>
    <t>Online</t>
  </si>
  <si>
    <t>www.Amazon.com</t>
  </si>
  <si>
    <t>not specified, ref New Milford, CT 06776</t>
  </si>
  <si>
    <t>Non-Store Retail</t>
  </si>
  <si>
    <t>E-Commerce</t>
  </si>
  <si>
    <t>Mixed B2C &amp; B2B</t>
  </si>
  <si>
    <t>Walmart</t>
  </si>
  <si>
    <t>www.Walmart.com</t>
  </si>
  <si>
    <t>Omnichannel Retail</t>
  </si>
  <si>
    <t>Hypermarket</t>
  </si>
  <si>
    <t>B2C</t>
  </si>
  <si>
    <t>www.Walmart.com (New Milford, CT)</t>
  </si>
  <si>
    <t>164 Danbury Rd, New Milford, CT 06776</t>
  </si>
  <si>
    <t>Store-Based Retail</t>
  </si>
  <si>
    <t>Office Max/Depot</t>
  </si>
  <si>
    <t>www.OfficeDepot.com</t>
  </si>
  <si>
    <t>Office Supply</t>
  </si>
  <si>
    <t>Grainger</t>
  </si>
  <si>
    <t>www.Grainger.com</t>
  </si>
  <si>
    <t>B2B</t>
  </si>
  <si>
    <t>Maintenance and Repair Operations</t>
  </si>
  <si>
    <t>Staples</t>
  </si>
  <si>
    <t>www.Staples.com</t>
  </si>
  <si>
    <t>www.Staples.com (New Milford, CT)</t>
  </si>
  <si>
    <t>122 Danbury Rd, New Milford, CT 06776</t>
  </si>
  <si>
    <t>WB Mason</t>
  </si>
  <si>
    <t>www.WBMason.com</t>
  </si>
  <si>
    <t>Newegg</t>
  </si>
  <si>
    <t>www.Newegg.com</t>
  </si>
  <si>
    <t>Instacart</t>
  </si>
  <si>
    <t>www.Instacart.com</t>
  </si>
  <si>
    <t>Home Delivery Service</t>
  </si>
  <si>
    <t>Home Depot</t>
  </si>
  <si>
    <t>www.HomeDepot.com</t>
  </si>
  <si>
    <t>Home Improvement</t>
  </si>
  <si>
    <t>www.HomeDepot.com (New Milford, CT)</t>
  </si>
  <si>
    <t>80 Independence Way SE, Brewster, NY 10509</t>
  </si>
  <si>
    <t>Target</t>
  </si>
  <si>
    <t>www.Target.com</t>
  </si>
  <si>
    <t>www.Target.com (New Milford, CT)</t>
  </si>
  <si>
    <t>7 Stony Hill Rd, Bethel, CT 06801</t>
  </si>
  <si>
    <t>Kimball Midwest</t>
  </si>
  <si>
    <t>www.KimballMidwest.com</t>
  </si>
  <si>
    <t>Big Lots</t>
  </si>
  <si>
    <t>www.BigLots.com</t>
  </si>
  <si>
    <t>Discounter</t>
  </si>
  <si>
    <t>www.BigLots.com (New Milford, CT)</t>
  </si>
  <si>
    <t>169 Danbury Rd, New Milford, CT 06776</t>
  </si>
  <si>
    <t>Ace Hardware Corp</t>
  </si>
  <si>
    <t>www.AceHardware.com</t>
  </si>
  <si>
    <t>Lowe's</t>
  </si>
  <si>
    <t>www.Lowes.com</t>
  </si>
  <si>
    <t>www.Lowes.com (New Milford, CT)</t>
  </si>
  <si>
    <t>67 Eagle Rd, Danbury, CT 06810</t>
  </si>
  <si>
    <t>Uline</t>
  </si>
  <si>
    <t>www.Uline.com</t>
  </si>
  <si>
    <t>Menards</t>
  </si>
  <si>
    <t>www.Menards.com</t>
  </si>
  <si>
    <t>Best Buy</t>
  </si>
  <si>
    <t>www.Bestbuy.com</t>
  </si>
  <si>
    <t>Electronics</t>
  </si>
  <si>
    <t>www.Bestbuy.com (New Milford, CT)</t>
  </si>
  <si>
    <t>2 International Dr, Danbury, CT 06810</t>
  </si>
  <si>
    <t>BJ's</t>
  </si>
  <si>
    <t>www.BJs.com</t>
  </si>
  <si>
    <t>Club</t>
  </si>
  <si>
    <t>Sam's Club</t>
  </si>
  <si>
    <t>www.SamsClub.com</t>
  </si>
  <si>
    <t>Harris Teeter</t>
  </si>
  <si>
    <t>www.HarrisTeeter.com</t>
  </si>
  <si>
    <t>Supermarket/Grocery</t>
  </si>
  <si>
    <t>Kroger</t>
  </si>
  <si>
    <t>www.Kroger.com</t>
  </si>
  <si>
    <t>Walgreens</t>
  </si>
  <si>
    <t>www.Walgreens.com</t>
  </si>
  <si>
    <t>Drug</t>
  </si>
  <si>
    <t>www.Walgreens.com (New Milford, CT)</t>
  </si>
  <si>
    <t>173 Danbury Rd, New Milford, CT 06776</t>
  </si>
  <si>
    <t>CVS</t>
  </si>
  <si>
    <t>www.CVS.com</t>
  </si>
  <si>
    <t>www.CVS.com (New Milford, CT)</t>
  </si>
  <si>
    <t>26 E Main St, Pawling, NY 12564</t>
  </si>
  <si>
    <t>Meijer</t>
  </si>
  <si>
    <t>www.Meijer.com</t>
  </si>
  <si>
    <t>Costco</t>
  </si>
  <si>
    <t>www.Costco.com (New Milford, CT)</t>
  </si>
  <si>
    <t>200 Federal Rd, Brookfield, CT 06804</t>
  </si>
  <si>
    <t>www.Costco.com</t>
  </si>
  <si>
    <t>Fred Meyer</t>
  </si>
  <si>
    <t>www.FredMeyer.com</t>
  </si>
  <si>
    <t>Wegmans</t>
  </si>
  <si>
    <t>www.shop.wegmans.com</t>
  </si>
  <si>
    <t>O'Reilly Auto Parts</t>
  </si>
  <si>
    <t>www.OReillyAuto.com</t>
  </si>
  <si>
    <t>Auto Parts</t>
  </si>
  <si>
    <t>Dollar General</t>
  </si>
  <si>
    <t>www.DollarGeneral.com (New Milford, CT)</t>
  </si>
  <si>
    <t>31 NY-22, Pawling, NY 12564</t>
  </si>
  <si>
    <t>www.DollarGeneral.com</t>
  </si>
  <si>
    <t>no duster products found</t>
  </si>
  <si>
    <t>Bed Bath &amp; Beyond</t>
  </si>
  <si>
    <t>www.BedBathandBeyond.com (New Milford, CT)</t>
  </si>
  <si>
    <t>14 Candlewood Lake Rd, Brookfield, CT 06804</t>
  </si>
  <si>
    <t>Mass/Department</t>
  </si>
  <si>
    <t>www.BedBathandBeyond.com</t>
  </si>
  <si>
    <t>Dollar Tree</t>
  </si>
  <si>
    <t>www.DollarTree.com (New Milford, CT)</t>
  </si>
  <si>
    <t>3108-3110 NY-22, Patterson, NY 12563</t>
  </si>
  <si>
    <t>www.DollarTree.com</t>
  </si>
  <si>
    <t>Cabela/Bass Pro Shop</t>
  </si>
  <si>
    <t>www.Cabelas.com/ www.BassPro.com</t>
  </si>
  <si>
    <t>Sporting Goods</t>
  </si>
  <si>
    <t>Dicks Sporting Goods</t>
  </si>
  <si>
    <t>www.DicksSportingGoods.com</t>
  </si>
  <si>
    <t>www.Walmart.com (Baltimore, MD)</t>
  </si>
  <si>
    <t>6420 Petrie Way Rd, Baltimore, MD 21237</t>
  </si>
  <si>
    <t>www.Target.com (Baltimore, MD)</t>
  </si>
  <si>
    <t>3559 Boston St, Baltimore, MD 21224</t>
  </si>
  <si>
    <t>www.OfficeDepot.com (Baltimore, MD)</t>
  </si>
  <si>
    <t>8640 Pulaski Hwy, Rosedale, MD 21237</t>
  </si>
  <si>
    <t>www.Walmart.com (Chicago, IL)</t>
  </si>
  <si>
    <t>4626 W Diversey Ave, Chicago, IL 60639</t>
  </si>
  <si>
    <t>www.Target.com (Chicago, IL)</t>
  </si>
  <si>
    <t>6525 W Diversey Ave, Chicago, IL 60639</t>
  </si>
  <si>
    <t>www.OfficeDepot.com (Chicago, IL)</t>
  </si>
  <si>
    <t>1829 WEST FULLERTON AVE.
CHICAGO, IL 60614</t>
  </si>
  <si>
    <t>www.Walmart.com (Dayton, OH)</t>
  </si>
  <si>
    <t>3360 Pentagon Blvd, Beavercreek, OH 45431</t>
  </si>
  <si>
    <t>www.Target.com (Dayton, OH)</t>
  </si>
  <si>
    <t>4341 Feedwire Rd, Dayton, OH 45440</t>
  </si>
  <si>
    <t>www.OfficeDepot.com (Dayton, OH)</t>
  </si>
  <si>
    <t>3498 YORK COMMONS BLVD.
DAYTON, OH 45414</t>
  </si>
  <si>
    <t>www.Walmart.com (Detroit, MI)</t>
  </si>
  <si>
    <t>5851 Mercury Dr, Dearborn, MI 48126</t>
  </si>
  <si>
    <t>www.Target.com (Detroit, MI)</t>
  </si>
  <si>
    <t>15901 Ford Rd, Dearborn, MI 48126</t>
  </si>
  <si>
    <t>www.OfficeDepot.com (Detroit, MI)</t>
  </si>
  <si>
    <t>19001 E NINE MILE RD
Eastpointe, MI 48021</t>
  </si>
  <si>
    <t>www.Walmart.com (Espanola, NM)</t>
  </si>
  <si>
    <t>1610 N Riverside Dr, Espanola, NM 87532</t>
  </si>
  <si>
    <t>www.Target.com (Espanola, NM)</t>
  </si>
  <si>
    <t>3550 Zafarano Dr, Santa Fe, NM 87507</t>
  </si>
  <si>
    <t>www.OfficeDepot.com (Espanola, NM)</t>
  </si>
  <si>
    <t>562 N GUADALUPE ST
SANTA FE, NM 87501</t>
  </si>
  <si>
    <t>www.Walmart.com (Indianapolis, IN)</t>
  </si>
  <si>
    <t>3221 W 86th St, Indianapolis, IN 46268</t>
  </si>
  <si>
    <t>www.Target.com (Indianapolis, IN)</t>
  </si>
  <si>
    <t>1300 E 86th St Ste 35, Indianapolis, IN 46240</t>
  </si>
  <si>
    <t>www.OfficeDepot.com (Indianapolis, IN)</t>
  </si>
  <si>
    <t>3721 W 86TH STREET
INDIANAPOLIS, IN 46268</t>
  </si>
  <si>
    <t>www.Walmart.com (Las Vegas, NV)</t>
  </si>
  <si>
    <t>3075 E Tropicana Ave, Las Vegas, NV 89121</t>
  </si>
  <si>
    <t>www.Target.com (Las Vegas, NV)</t>
  </si>
  <si>
    <t>4001 S Maryland Pkwy, Las Vegas, NV 89119</t>
  </si>
  <si>
    <t>www.OfficeDepot.com (Las Vegas, NV)</t>
  </si>
  <si>
    <t>2837 S. MARYLAND PARKWAY
LAS VEGAS, NV 89109</t>
  </si>
  <si>
    <t>www.Walmart.com (Minneapolis, MN)</t>
  </si>
  <si>
    <t>1644 Robert St S, Saint Paul, MN 55118</t>
  </si>
  <si>
    <t>www.Target.com (Minneapolis, MN)</t>
  </si>
  <si>
    <t>1750 Robert St S, West St Paul, MN 55118</t>
  </si>
  <si>
    <t>www.OfficeDepot.com (Minneapolis, MN)</t>
  </si>
  <si>
    <t>1610 NEW BRIGHTON BLVD.
MINNEAPOLIS, MN 55413</t>
  </si>
  <si>
    <t>www.Walmart.com (Phoenix, AZ)</t>
  </si>
  <si>
    <t>3721 E Thomas Rd, Phoenix, AZ 85018</t>
  </si>
  <si>
    <t>www.Target.com (Phoenix, AZ)</t>
  </si>
  <si>
    <t>21001 N Tatum Blvd Ste 20, Phoenix, AZ 85050</t>
  </si>
  <si>
    <t>www.OfficeDepot.com (Phoenix, AZ)</t>
  </si>
  <si>
    <t>245 E BELL ROAD SUITE 14
Phoenix, AZ 85022</t>
  </si>
  <si>
    <t>www.Walmart.com (Wichita, KS)</t>
  </si>
  <si>
    <t>5475 N Meridian Ave, Wichita, KS 67204</t>
  </si>
  <si>
    <t>www.Target.com (Wichita, KS)</t>
  </si>
  <si>
    <t>2727 N Maize Rd, Wichita, KS 67205</t>
  </si>
  <si>
    <t>www.OfficeDepot.com (Wichita, KS)</t>
  </si>
  <si>
    <t>3035 N Rock Rd, Wichita, KS, 67226</t>
  </si>
  <si>
    <t>6831 Wisconsin Ave, Bethesda, MD</t>
  </si>
  <si>
    <t>6800 Wisconsin Ave, Chevy Chase, MD 20815</t>
  </si>
  <si>
    <t>531 5th Ave, New York, NY 10017</t>
  </si>
  <si>
    <t>www.Walmart.com (New York, NY)</t>
  </si>
  <si>
    <t>Secaucus Supercenter
400 Park Pl, Secaucus, NJ 07094</t>
  </si>
  <si>
    <t>www.Target.com (New York, NY)</t>
  </si>
  <si>
    <t>237 W 42nd St, New York, NY 10036</t>
  </si>
  <si>
    <t>www.OfficeDepot.com (New York, NY)</t>
  </si>
  <si>
    <t>1401 ROUTE 300, #1135
NEWBURGH, NY 12550</t>
  </si>
  <si>
    <t>closest to NYC at 53.12 mi</t>
  </si>
  <si>
    <t>www.Walmart.com (Los Angeles, CA)</t>
  </si>
  <si>
    <t>South Gate Supercenter
4651 Firestone Blvd, South Gate, CA 90280</t>
  </si>
  <si>
    <t>www.Target.com (Los Angeles, CA)</t>
  </si>
  <si>
    <t>5700 Firestone Blvd, South Gate, CA 90280</t>
  </si>
  <si>
    <t>www.OfficeDepot.com (Los Angeles, CA)</t>
  </si>
  <si>
    <t>7075 FIRESTONE AVENUE
Downey, CA 90241</t>
  </si>
  <si>
    <t>www.Walmart.com (Houston, TX)</t>
  </si>
  <si>
    <t>Houston Supercenter
111 Yale St, Houston, TX 77007</t>
  </si>
  <si>
    <t>www.Target.com (Houston, TX)</t>
  </si>
  <si>
    <t>2580 Shearn St, Houston, TX 77007</t>
  </si>
  <si>
    <t>www.OfficeDepot.com (Houston, TX)</t>
  </si>
  <si>
    <t>1576 WEST GRAY
HOUSTON, TX 77019</t>
  </si>
  <si>
    <t>www.Walmart.com (Philadelphia, PA)</t>
  </si>
  <si>
    <t>Philadelphia Supercenter
1675 S Christopher Columbus Blvd, Philadelphia, PA 19148</t>
  </si>
  <si>
    <t>www.Target.com (Philadelphia, PA)</t>
  </si>
  <si>
    <t>1 Mifflin St, Philadelphia, PA 19148</t>
  </si>
  <si>
    <t>www.OfficeDepot.com (Philadelphia, PA)</t>
  </si>
  <si>
    <t>7231 ROOSEVELT BLVD.
Philadelphia, PA 19149</t>
  </si>
  <si>
    <t>www.Walmart.com (San Antonio, TX)</t>
  </si>
  <si>
    <t>San Antonio Supercenter
918 Bandera Rd, San Antonio, TX 78228</t>
  </si>
  <si>
    <t>www.Target.com (San Antonio, TX)</t>
  </si>
  <si>
    <t>4522 Fredericksburg Rd, Balcones Heights, TX 78201</t>
  </si>
  <si>
    <t>www.OfficeDepot.com (San Antonio, TX)</t>
  </si>
  <si>
    <t>150 N. CROSSROADS
BALCONES HEIGHTS, TX 78201</t>
  </si>
  <si>
    <t>www.Walmart.com (San Diego, CA)</t>
  </si>
  <si>
    <t>National City Supercenter
1200 Highland Ave, National City, CA 91950</t>
  </si>
  <si>
    <t>www.Target.com (San Diego, CA)</t>
  </si>
  <si>
    <t>3245 Sports Arena Blvd, San Diego, CA 92110</t>
  </si>
  <si>
    <t>www.OfficeDepot.com (San Diego, CA)</t>
  </si>
  <si>
    <t>1130 BLOSSOM HILL ROAD
SAN JOSE, CA 95118</t>
  </si>
  <si>
    <t>www.Walmart.com (Dallas, TX)</t>
  </si>
  <si>
    <t>Dallas Supercenter
6185 Retail Rd, Dallas, TX 75231</t>
  </si>
  <si>
    <t>www.Target.com (Dallas, TX)</t>
  </si>
  <si>
    <t>2417 N Haskell Ave, Dallas, TX 75204</t>
  </si>
  <si>
    <t>www.OfficeDepot.com (Dallas, TX)</t>
  </si>
  <si>
    <t>2415 NORTH HASKELL
DALLAS, TX 75204</t>
  </si>
  <si>
    <t>www.Walmart.com (San Jose, CA)</t>
  </si>
  <si>
    <t>San Jose Supercenter
777 Story Rd, San Jose, CA 95122</t>
  </si>
  <si>
    <t>www.Target.com (San Jose, CA)</t>
  </si>
  <si>
    <t>533 Coleman Ave, San Jose, CA 95110</t>
  </si>
  <si>
    <t>www.OfficeDepot.com (San Jose, CA)</t>
  </si>
  <si>
    <t>3040 College Park Dr, The Woodlands, TX 77384</t>
  </si>
  <si>
    <t>10 Susie Wilson Rd., Essex Junction, VT 05452</t>
  </si>
  <si>
    <t>4 Joshua Way Rd, Essex, VT 05452</t>
  </si>
  <si>
    <t>2345 W 103rd St, Chicago, IL 60643</t>
  </si>
  <si>
    <t>In-Store Audit -  Products</t>
  </si>
  <si>
    <t>Item #</t>
  </si>
  <si>
    <t>Store #</t>
  </si>
  <si>
    <t>Date store visited</t>
  </si>
  <si>
    <t>Retailer</t>
  </si>
  <si>
    <t>Address</t>
  </si>
  <si>
    <t>Supplier</t>
  </si>
  <si>
    <t xml:space="preserve">Product Name </t>
  </si>
  <si>
    <t>Product Type 
(consumer - commercial/industrial)</t>
  </si>
  <si>
    <t>Country of Origin 
(as available)</t>
  </si>
  <si>
    <t>Country of Origin comments</t>
  </si>
  <si>
    <t>Global Brand Owner 
(as available)</t>
  </si>
  <si>
    <t>In-store list Price ($)</t>
  </si>
  <si>
    <t>Price per cannister</t>
  </si>
  <si>
    <r>
      <t>Unit Price ($</t>
    </r>
    <r>
      <rPr>
        <sz val="11"/>
        <color rgb="FFFF0000"/>
        <rFont val="Calibri"/>
        <family val="2"/>
        <scheme val="minor"/>
      </rPr>
      <t>/oz</t>
    </r>
    <r>
      <rPr>
        <sz val="11"/>
        <color theme="1"/>
        <rFont val="Calibri"/>
        <family val="2"/>
        <scheme val="minor"/>
      </rPr>
      <t>)</t>
    </r>
  </si>
  <si>
    <t>Pack size (no of cans per pack)</t>
  </si>
  <si>
    <t>Pack Type (eg: multipack, etc)</t>
  </si>
  <si>
    <t>Volume per can (in oz)</t>
  </si>
  <si>
    <t>Discounts</t>
  </si>
  <si>
    <t>Front panel "inhalation" "abuse" or "bitterant" warning (Y=1/N=0)</t>
  </si>
  <si>
    <t>Front panel "inhalation" "abuse" or "bitterant" warning text</t>
  </si>
  <si>
    <t>Location of inhalation abuse warning on front panel</t>
  </si>
  <si>
    <t>Share of the front panel that is covered by inhalation abuse warnings</t>
  </si>
  <si>
    <t>Number of lines of text, Images, other front panel warnings</t>
  </si>
  <si>
    <t>Caution or Attention Symbol on front panel (Y=1/N=0)</t>
  </si>
  <si>
    <t>"Inhalant Abuse Public Safety Announcement" (Y=1/N=0)</t>
  </si>
  <si>
    <t>Inhalant Abuse Public Safety Announcement Location</t>
  </si>
  <si>
    <t>Inhalant Abuse Public Safety Announcement Share of Panel</t>
  </si>
  <si>
    <t>Number of lines of "Public Safety" text</t>
  </si>
  <si>
    <t>MISUSE OR DELIBERATE CONCENTRATING AND INHALING statement (Y=1/N=0)</t>
  </si>
  <si>
    <t>MISUSE OR DELIBERATE CONCENTRATING AND INHALING statement Location</t>
  </si>
  <si>
    <t>MISUSE OR DELIBERATE CONCENTRATING AND INHALING statement share of panel</t>
  </si>
  <si>
    <t>Number of lines of "MISUSE" text</t>
  </si>
  <si>
    <t>Inhalant Caution Symbol is shown on product
(Y=1/N=0)</t>
  </si>
  <si>
    <t>The term "Air" used on product 
(Y=1/N=0)</t>
  </si>
  <si>
    <t>Bitterant Mentioned on product 
(Y=1/N=0)</t>
  </si>
  <si>
    <t>Propellent listed on product</t>
  </si>
  <si>
    <t>Shelf Life 
(use by, warranty period, other)</t>
  </si>
  <si>
    <t>Product Location instore</t>
  </si>
  <si>
    <t>Any additional comments</t>
  </si>
  <si>
    <t xml:space="preserve">  </t>
  </si>
  <si>
    <t>no products sold</t>
  </si>
  <si>
    <t xml:space="preserve"> </t>
  </si>
  <si>
    <t>spoke with store manager, we do not sell those products</t>
  </si>
  <si>
    <t>Insignia Compressed-Gas Cleaning Duster</t>
  </si>
  <si>
    <t>consumer</t>
  </si>
  <si>
    <t>using both domestic and imported components</t>
  </si>
  <si>
    <t>2-pack</t>
  </si>
  <si>
    <t>Contains a bitterant to help discourage inhalant abuse</t>
  </si>
  <si>
    <t>Front - Center</t>
  </si>
  <si>
    <t>5-10 percent</t>
  </si>
  <si>
    <t>Back - Top</t>
  </si>
  <si>
    <t>HFC-152a (CAS No. 75-37-6)</t>
  </si>
  <si>
    <t>1 year</t>
  </si>
  <si>
    <t>Sold in aisle adjacent to computer accessories</t>
  </si>
  <si>
    <t>warranty period of 1 year mentioned on product</t>
  </si>
  <si>
    <t>351 5th Ave., New York, NY 10017</t>
  </si>
  <si>
    <t>Sold on aisle shelf</t>
  </si>
  <si>
    <t>must be 18 years old to purchase in NYC, ID required at checkout - warnings presented in both English &amp; Spanish</t>
  </si>
  <si>
    <t>iHome Single Canned Air</t>
  </si>
  <si>
    <t>out of stock</t>
  </si>
  <si>
    <t>Single cannister</t>
  </si>
  <si>
    <t>Sold in  electronics aisle</t>
  </si>
  <si>
    <t>Out of stock, information from SKU tags, no product to view</t>
  </si>
  <si>
    <t>iHome Canned Air - 3PK</t>
  </si>
  <si>
    <t>3-pack</t>
  </si>
  <si>
    <t>Falcon</t>
  </si>
  <si>
    <t>Falcon Dust-Off</t>
  </si>
  <si>
    <t xml:space="preserve">Falcon Safety Products, Inc. </t>
  </si>
  <si>
    <t>6-pack</t>
  </si>
  <si>
    <t>Inhalant abuse deterrent formulation</t>
  </si>
  <si>
    <t>Front - Bottom</t>
  </si>
  <si>
    <t>1-5 percent</t>
  </si>
  <si>
    <t>Back - Center</t>
  </si>
  <si>
    <t>10-20 percent</t>
  </si>
  <si>
    <t>Sold in aisle adjacent to printer cartridges and wireless keyboard</t>
  </si>
  <si>
    <t>Sold in tech products aisle near printers, printer paper, calculators, and computer accessories</t>
  </si>
  <si>
    <t>Inhalant abuse deterrant formulation</t>
  </si>
  <si>
    <t>Kept behind the front cash registers near the floor, difficult to see</t>
  </si>
  <si>
    <t>-pack</t>
  </si>
  <si>
    <t>CRC Industries</t>
  </si>
  <si>
    <t>CRC Duster</t>
  </si>
  <si>
    <t>with Foreign and Domestic Components</t>
  </si>
  <si>
    <t>CRC Industries Americas</t>
  </si>
  <si>
    <t>Back - Bottom</t>
  </si>
  <si>
    <t>Electrical aisle near floor with other spray cleaners and below electrical connectors and specialty parts</t>
  </si>
  <si>
    <t>RCA</t>
  </si>
  <si>
    <t>RCA Compressed Gas Duster</t>
  </si>
  <si>
    <t>VOXX Accessories Corp.</t>
  </si>
  <si>
    <t>TV accessories aisle with TV wall mounting brackets and other accessories</t>
  </si>
  <si>
    <t>shelf pricing label identifies as "RCA Dusting Air" but the product itself does not mention air</t>
  </si>
  <si>
    <t>Only available from locked cabinet behind the Customer Service counter at front of store with no pricing information provided (pricing from staples.com)</t>
  </si>
  <si>
    <t>cabinet itself is a disorganized collection of products</t>
  </si>
  <si>
    <t>Staples Electronics Duster</t>
  </si>
  <si>
    <t>using both imported and domestic components</t>
  </si>
  <si>
    <t>Staples the Office Superstore, LLC</t>
  </si>
  <si>
    <t>4-pack</t>
  </si>
  <si>
    <t>6800 Wisconsin Ave., Chevy Chase, MD 20815</t>
  </si>
  <si>
    <t>Falcon Dust-Off Gaming Gear Duster</t>
  </si>
  <si>
    <t>not seen</t>
  </si>
  <si>
    <t>unknown</t>
  </si>
  <si>
    <t>online says the product is available but it was not seen in the store</t>
  </si>
  <si>
    <t>Kept behind the counter</t>
  </si>
  <si>
    <t>must be 18 years old to purchase</t>
  </si>
  <si>
    <t>-</t>
  </si>
  <si>
    <t>not specified (from client)</t>
  </si>
  <si>
    <t>Norazza</t>
  </si>
  <si>
    <t>Endust for Electronics: multi-purpose duster</t>
  </si>
  <si>
    <t>Norazza, Inc.</t>
  </si>
  <si>
    <t>These products are kept under lock and key at this location. A customer care associate must open the case for a shopper to access the item.</t>
  </si>
  <si>
    <t>In talking with the sales associate she mentioned that an id is required to purchase this product because people abuse it and do not use it as intended. The cashier scans the customer's drivers license or NYCID at the time of purchase.</t>
  </si>
  <si>
    <t>Safety bitterant added to help discourage inhalant abuse</t>
  </si>
  <si>
    <t>Electronics department aisle below computer accessories, eg., mice, stands, USB cables and adapters</t>
  </si>
  <si>
    <t>6831 Wisconsin Ave., Bethesda, MD</t>
  </si>
  <si>
    <t>$6.99 online price</t>
  </si>
  <si>
    <t>must be 18 years old to purchase in MD</t>
  </si>
  <si>
    <t>Wexford Compressed Gas Duster</t>
  </si>
  <si>
    <t>Walgreen Co.</t>
  </si>
  <si>
    <t>Kept in lockable FedEx box behind the counter</t>
  </si>
  <si>
    <t>surf onn. Electronics Duster</t>
  </si>
  <si>
    <t>Walmart, Inc.</t>
  </si>
  <si>
    <t>Front - Top</t>
  </si>
  <si>
    <t>Side - Vertical</t>
  </si>
  <si>
    <t>Kept behind the electroncis department counter</t>
  </si>
  <si>
    <t>external packaging refers to "Canned Air" but the product itself does not. counter was not attended during visit - identification required at checkout to verify 18+</t>
  </si>
  <si>
    <t>Available in large "Electronics Accessories" display bin</t>
  </si>
  <si>
    <t xml:space="preserve">Sales associate referred to product as "Compressed Air" - identification required at checkout to verify age. </t>
  </si>
  <si>
    <t>only available online</t>
  </si>
  <si>
    <t>available online for store pickup or delivery (several days or more until ready)</t>
  </si>
  <si>
    <t>Ideal Industries</t>
  </si>
  <si>
    <t>Ideal Dust Remover (for Professional or Industrial Use Only)</t>
  </si>
  <si>
    <t>Ideal Industries, Inc.</t>
  </si>
  <si>
    <t>HFO-1234ze (CAS No. 29118-24-9)</t>
  </si>
  <si>
    <t>available online for store pickup or delivery (several days or more until ready), Labled for Professional or Industrial Use Only</t>
  </si>
  <si>
    <t>Max Pro</t>
  </si>
  <si>
    <t>Blow Off Shop Duster</t>
  </si>
  <si>
    <t>AVW Inc, dba Max Pro</t>
  </si>
  <si>
    <t>Inhalant abuse can cause permanent injury or death</t>
  </si>
  <si>
    <t>available online for store pickup or delivery (several days or more until ready).  Onine statements: "No nasty smells or residue left on surfaces" "Sterilized air"</t>
  </si>
  <si>
    <t>Blow Off Auto Duster</t>
  </si>
  <si>
    <t>Available on Cash-Register display only</t>
  </si>
  <si>
    <t>Warning Text: INHALANT ABUSE IS ILLEGAL AND CAN CAUSE PERMANENT INJURY OR BE FATAL. PLEASE USE OUR PRODUCT RESPONSIBLY (in red text)</t>
  </si>
  <si>
    <t>Available in aisle display, electronics/photo area</t>
  </si>
  <si>
    <t>Online Store Audit -  Products</t>
  </si>
  <si>
    <t>Date extracted from website</t>
  </si>
  <si>
    <t>Type of E-commerce</t>
  </si>
  <si>
    <t>Website</t>
  </si>
  <si>
    <t>Brand Name</t>
  </si>
  <si>
    <t>Product Name  (web listing)</t>
  </si>
  <si>
    <t>Product Link</t>
  </si>
  <si>
    <t>Text found online: product description</t>
  </si>
  <si>
    <t>Online list Price ($)</t>
  </si>
  <si>
    <t>Text found online: Bitterant</t>
  </si>
  <si>
    <t>Contains Bitterant is mentioned online (Y=1/N=0)</t>
  </si>
  <si>
    <t>Text found online: "inhalation" or "abuse" or "huff"</t>
  </si>
  <si>
    <t>Inhalation abuse is mentioned online (Y=1/N=0)</t>
  </si>
  <si>
    <t>Text found online: "Air"</t>
  </si>
  <si>
    <r>
      <t>The term "Air" is used in the online description [e.g., product name, description, or listed features] (</t>
    </r>
    <r>
      <rPr>
        <sz val="11"/>
        <color theme="9"/>
        <rFont val="Calibri"/>
        <family val="2"/>
        <scheme val="minor"/>
      </rPr>
      <t>Y=1/N=0</t>
    </r>
    <r>
      <rPr>
        <sz val="11"/>
        <color theme="1"/>
        <rFont val="Calibri"/>
        <family val="2"/>
        <scheme val="minor"/>
      </rPr>
      <t>)</t>
    </r>
  </si>
  <si>
    <t>Text found online: "warning" "legal" "caution"</t>
  </si>
  <si>
    <t>Propellent (if identified) "contains"</t>
  </si>
  <si>
    <t>Dust-Off 152a Compressed Gas Duster 10 oz</t>
  </si>
  <si>
    <t>https://www.acehardware.com/departments/home-and-decor/cleaning-and-disinfectants/canned-air/3662640</t>
  </si>
  <si>
    <t xml:space="preserve"> The Dust Off 10 oz. Disposable Duster provides potent dust-removing power for practically any task. It's ideal for cleaning computers and also great for household items. Get in hard-to-reach places with the included extension tube.
Ideal for keyboards, notebooks, CPU, collectibles, window blinds, lamp shades, craft projects and sewing machines
Contains a bitterant to help discourage inhalant abuse
Can also be used for auto detailing</t>
  </si>
  <si>
    <t>2-Pack</t>
  </si>
  <si>
    <t>None.</t>
  </si>
  <si>
    <t>Max Pro Blow Off</t>
  </si>
  <si>
    <t>Blow Off 152a Air Duster 8 oz</t>
  </si>
  <si>
    <t>https://www.acehardware.com/departments/home-and-decor/cleaning-and-disinfectants/canned-air/3408150</t>
  </si>
  <si>
    <t>Blow Off™ 8 ounce Air Duster , while defined as Non Flammable should not be used with flame &amp; energized equipment. It is our all purpose sterilized cleaner that removes dust, dirt and microscopic debris from hard to reach places. Recommended For: Computers, keyboards, sewing machines, photo equipment, cash registers, printers, fax machines, copiers, telephones, lab equipment, TVs, VCRs, typewriters, vacuums, shredders, scanners, stereos, watches, clocks, mailing machines, fans, audio equipment, electric razors, sports equipment, musical instruments, guns and desk tops.</t>
  </si>
  <si>
    <t>Single canister</t>
  </si>
  <si>
    <t>Contains bitterant to help discourage inhalant abuse</t>
  </si>
  <si>
    <t>Air Duster</t>
  </si>
  <si>
    <t>Blow Off 152a Air Duster 10 oz</t>
  </si>
  <si>
    <t>https://www.acehardware.com/departments/home-and-decor/cleaning-and-disinfectants/canned-air/3804390</t>
  </si>
  <si>
    <t xml:space="preserve"> Blow Off air duster 10 oz. 2 pack, while defined as non-flammable should not be used with flame and energized equipment. It is our all-purpose sterilized cleaner that removes dust, dirt and microscopic debris from hard to reach places.
Removes dust from electronics and more
Easy to use
Contains bitterant to help discourage inhalant abuse</t>
  </si>
  <si>
    <t>Blow Off 1234ZE Canned Air 8 oz</t>
  </si>
  <si>
    <t>https://www.acehardware.com/departments/home-and-decor/cleaning-and-disinfectants/canned-air/3004355</t>
  </si>
  <si>
    <t xml:space="preserve"> Blow Off 1234ZE 8-ounce air duster is a non-flammable, all-purpose sterilized cleaner that removes dust, dirt and microscopic debris from hard to reach places. With its non-flammable properties, it is ideal for use with energized equipment.
Double-filtered, compressed, ozone-safe and inert gas
Application straw is mounted to pivot spray head
Improves accuracy to allow fast and precise removal of hard-to-get dirt and dust contaminants</t>
  </si>
  <si>
    <t/>
  </si>
  <si>
    <t>Canned Air</t>
  </si>
  <si>
    <t>Non-Flammable</t>
  </si>
  <si>
    <t>#</t>
  </si>
  <si>
    <t>Adorama</t>
  </si>
  <si>
    <t>www.Adorama.com</t>
  </si>
  <si>
    <t>Falcon Dust-Off Gaming Gear 10oz 152a Compressed Gas Duster Spray Can</t>
  </si>
  <si>
    <t>https://www.adorama.com/cpdofg1052.html</t>
  </si>
  <si>
    <t>Falcon Dust-Off Features
Falcon Gaming Gear Duster is the first step in any PC cleaning or maintenance task
Safely cleans PC's, keyboards, screens, controllers and mouse
Larger-size disposable can gives you a great value
100% ozone safe
Contains a bitterant to help discourage inhalant abuse</t>
  </si>
  <si>
    <t>closeout sale</t>
  </si>
  <si>
    <t>Type: Compressed Air</t>
  </si>
  <si>
    <t xml:space="preserve">Closeout. Final Sale-No Returns or Exchanges. Only ships to US addresses. Temporarily not available. </t>
  </si>
  <si>
    <t>975 Supply</t>
  </si>
  <si>
    <t>Electronics Duster</t>
  </si>
  <si>
    <t>Compressed Air Duster, Dust Off, Canned Air, Disposable Cleaning Duster, 3.5 oz - 3 Cans</t>
  </si>
  <si>
    <t>https://www.amazon.com/Compressed-Duster-Canned-Disposable-Cleaning/dp/B099764RQN/ref=sr_1_117?crid=26N17J3N6HFHD&amp;keywords=CANNED+AIR+DUSTER&amp;qid=1677874737&amp;sprefix=canned+air+duster%2Caps%2C88&amp;sr=8-117</t>
  </si>
  <si>
    <t>Hundreds Of Uses
Clean the tools that you use everyday. Help maintain and extend like of your electronics</t>
  </si>
  <si>
    <t>3-Pack</t>
  </si>
  <si>
    <t>Compressed Air Duster</t>
  </si>
  <si>
    <t>Canned Air Duster 3.5oz. (1)</t>
  </si>
  <si>
    <t>https://www.amazon.com/Canned-Air-Duster-3-5oz-1/dp/B08JNCT5KD/ref=sr_1_51?crid=26N17J3N6HFHD&amp;keywords=CANNED+AIR+DUSTER&amp;qid=1677872758&amp;sprefix=canned+air+duster%2Caps%2C88&amp;sr=8-51</t>
  </si>
  <si>
    <t>This is the brand to trust to get rid of the dust! Clean all those tight spots on your VALUABLE ELECTRONICS without accidentally damaging them. Prolong the life of your: Computer, Keyboard, Desk Top Camera, Camera Lenses, Printer, Fax Machine, Copier, Xbox, mobile phone, Lab Equipment, TV, VCR, Typewriter, Notebook, Blue Ray and delicate areas in hard to reach places, without causing them to break. Recommended for delicate and important jobs: Chandeliers, Chrystal, Glass, Brass, Window Blinds, Collectibles, Fire alarm, Fan, Vacuum, Stereo, Watches, Clocks, Electric Razors. Handy for HOBBIES, use Dust-off to take care of your: Sewing machine, Telescope, Delicate Craft Models, Figurines, Expensive Musical instruments, Audio Equipment Maintain your SPORTS EQUIPMENT recommended for: Rollerblades, Fishing Rods, Boats Keep in the GARAGE for: Workbenches, Power tools, car interiors Use Dust Off to make the dust go away!</t>
  </si>
  <si>
    <t>Canned Air Duster</t>
  </si>
  <si>
    <t>3.5oz. can perfect for compact storage</t>
  </si>
  <si>
    <t>Air Duster, Can Air Dust Off, Compressed Air Duster, Cleaning Duster, Small Disposable Cleaning Duster 3.5 oz. Cans - 1 CAN</t>
  </si>
  <si>
    <t>https://www.amazon.com/Duster-Compressed-Cleaning-Small-Disposable/dp/B09SZQ3MDB/ref=sr_1_97?crid=26N17J3N6HFHD&amp;keywords=CANNED+AIR+DUSTER&amp;qid=1677874714&amp;sprefix=canned+air+duster%2Caps%2C88&amp;sr=8-97</t>
  </si>
  <si>
    <t>This is the brand to trust to get rid of the dust! Clean all those tight spots on your VALUABLE ELECTRONICS without accidentally damaging them. Prolong the life of your: Computer, Keyboard, Desk Top Camera, Camera Lenses, Printer, Fax Machine, Copier, Xbox, mobile phone, Lab Equipment, TV, VCR, Typewriter, Notebook, Blue Ray and delicate areas in hard to reach places, without causing them to break. Recommended for delicate and important jobs: Chandeliers, Chrystal, Glass, Brass, Window Blinds, Collectibles, Fire alarm, Fan, Vacuum, Stereo, Watches, Clocks, Electric Razors. Handy for HOBBIES, use Dust off to take care of your: Sewing machine, Telescope, Delicate Craft Models, Figurines, Expensive Musical instruments, Audio Equipment Maintain your SPORTS EQUIPMENT recommended for: Rollerblades, Fishing Rods, Boats Keep in the GARAGE for: Workbenches, Power tools, car interiors Use Dust Off to make the dust go away!</t>
  </si>
  <si>
    <t>Non-Toxic &amp; No Bitternt, NO Nasty Smells Or Residue Left On The Surface.</t>
  </si>
  <si>
    <t>Air Duster, Can Air Dust Off, Compressed Air Duster</t>
  </si>
  <si>
    <t>Air Duster, Can Air Dust Off, Compressed Air Duster, Cleaning Duster, Disposable Cleaning Duster 10 oz. Cans - 1 Can</t>
  </si>
  <si>
    <t>https://www.amazon.com/Duster-Dust-Compressed-Cleaning-Disposable/dp/B09DTF61JX/ref=sr_1_68?crid=18OPVQQ68ZVOA&amp;keywords=aerosol+duster&amp;qid=1677878575&amp;sprefix=aerosol+duster%2Caps%2C78&amp;sr=8-68</t>
  </si>
  <si>
    <t>ASAP Office Products</t>
  </si>
  <si>
    <t>ASAP Office Products Duster</t>
  </si>
  <si>
    <t>Can Air, Compressed Air Duster, 10 oz Can, Disposable Cleaning Duster, 10 oz - 1 Can</t>
  </si>
  <si>
    <t>https://www.amazon.com/Can-Compressed-Duster-Disposable-Cleaning/dp/B0BPZVG7V5/ref=sr_1_19?crid=26N17J3N6HFHD&amp;keywords=CANNED+AIR+DUSTER&amp;qid=1677866789&amp;sprefix=canned+air+duster%2Caps%2C88&amp;sr=8-19</t>
  </si>
  <si>
    <t>Clean all those tight spots on your VALUABLE ELECTRONICS without accidentally damaging them. Prolong the life of your: Computer, Keyboard, Desk Top Camera, Camera Lenses, Printer, Fax Machine, Copier, Xbox, mobile phone, Lab Equipment, TV, VCR, Typewriter, Notebook, Blue Ray and delicate areas in hard to reach places, without causing them to break.</t>
  </si>
  <si>
    <t>Keep Your Fire Alarm Dust Free &amp; Running Properly.</t>
  </si>
  <si>
    <t xml:space="preserve">AW Product Sales &amp; Marketing, Inc. </t>
  </si>
  <si>
    <t>Ultra Duster</t>
  </si>
  <si>
    <t>Ultra Duster Canned Air Net 10 Oz 6-Pack</t>
  </si>
  <si>
    <t>https://www.amazon.com/Ultra-Duster-Canned-Air-6-Pack/dp/B00FM58A7I/ref=sr_1_33?crid=26N17J3N6HFHD&amp;keywords=CANNED+AIR+DUSTER&amp;qid=1677871156&amp;sprefix=canned+air+duster%2Caps%2C88&amp;sr=8-33</t>
  </si>
  <si>
    <t>ULTRA Duster is custom formulated to the highest in quality to powerfully blast dust, dirt, and microscopic debris away from a variety kind of devices without leaving residues. It comes with a straw that the user attaches to the nozel of the canister in order to make a fine spray of compressed air. It is ozone-safe.</t>
  </si>
  <si>
    <t>China</t>
  </si>
  <si>
    <t>AW Distributing- SHANGHAI AW CUSTOM MANUFACTURING &amp; AEROSOL PROPELLANT CO., LTD.</t>
  </si>
  <si>
    <t>6-Pack</t>
  </si>
  <si>
    <t>Contains a bitterant additive that discourages potential abusive and misusage of the product</t>
  </si>
  <si>
    <t>Ultra Duster Canned Air Industrial Strength 10oz 4 Pack</t>
  </si>
  <si>
    <t>https://www.amazon.com/Ultra-Duster-Canned-Industrial-Strength/dp/B07JRBR1MM/ref=sr_1_102?crid=26N17J3N6HFHD&amp;keywords=CANNED+AIR+DUSTER&amp;qid=1677874714&amp;sprefix=canned+air+duster%2Caps%2C88&amp;sr=8-102</t>
  </si>
  <si>
    <t>Designed to access tiny corners and hard-to-reach crevices, this duster uses compressed gas to clean collectibles, computers and workstations.</t>
  </si>
  <si>
    <t>4-Pack</t>
  </si>
  <si>
    <t>Ultra Duster Canned Air Industrial Strength</t>
  </si>
  <si>
    <t>commercial/industrial</t>
  </si>
  <si>
    <t>Compressed Air Duster, CASE of 6 (05185-C)</t>
  </si>
  <si>
    <t>https://www.amazon.com/Compressed-Air-Duster-CASE-05185-C/dp/B000BIGUBY/ref=sr_1_3?crid=18OPVQQ68ZVOA&amp;keywords=aerosol+duster&amp;qid=1677878511&amp;sprefix=aerosol+duster%2Caps%2C78&amp;sr=8-3</t>
  </si>
  <si>
    <t>Buy it by the case and save! Dust and lint remover. Moisture free. Great for computers, electronics, arts &amp; crafts, appliances, car detailing, photography, photography, office equipment and more.</t>
  </si>
  <si>
    <t>CRC Duster Aerosol Dust Removal Liquefied Gas System, 8 oz Aerosol Can with Trigger, Clear</t>
  </si>
  <si>
    <t>https://www.amazon.com/CRC-Aerosol-Removal-Liquefied-Trigger/dp/B00869YL8Y/ref=sr_1_55?crid=18OPVQQ68ZVOA&amp;keywords=aerosol+duster&amp;qid=1677878558&amp;sprefix=aerosol+duster%2Caps%2C78&amp;sr=8-55</t>
  </si>
  <si>
    <t>CRC duster removes surface contaminants such as dirt, dust and lint without damaging sensitive components or surface finishes. Formulated to be non-flammable and plastic safe, Duster's powerful blast of propellant penetrates cracks and crevices to remove contaminants that normal hand dusting cannot remove. Duster's "No Touch" process is superior for cleaning objects with sharp edges that tear and shred cloth towels causing even more dust of lint to be deposited on the object. In addition, Duster is non-abrasive, dries instantly and comes with a 5-1/4-inches extension tube for precise application of the product. Recommended to remove dirt, dust and lint from plant machinery, computers, office equipment, electronics, video, audio, communication and photography equipment, lighting, workbenches, circuit boards, breaker panels, connectors, drafting tables and more. Non-flammable. Significantly reduces the risk of fire caused by incidental contact with energized electrical equipment. No residue. Instantly evaporates leaving surface clean without inhibiting electrical properties. Plastic safe. Will not damage modern plastics used in electronics or electrical assemblies. Non-abrasive. Will not scratch or scar any surface finish. Contains no known ozone depleting chemicals. Offers effective performance while complying with EPA regulations on the use of ozone depleting chemicals. Meets 1998 USDA guidelines for use in meat and poultry plants. 8 ounce weight net fill. Clear liquefied gas appearance. Faint ethereal odor.</t>
  </si>
  <si>
    <t>NA</t>
  </si>
  <si>
    <t>8-Pack</t>
  </si>
  <si>
    <t>CRC Industries 14085 Dust Removal System With Trigger 8 oz Aerosol Can Colorless Duster™</t>
  </si>
  <si>
    <t>https://www.amazon.com/CRC-Industries-14085-Colorless-DusterTM/dp/B00B73YN6G/ref=sr_1_121?crid=18OPVQQ68ZVOA&amp;keywords=aerosol+duster&amp;qid=1677878622&amp;sprefix=aerosol+duster%2Caps%2C78&amp;sr=8-121</t>
  </si>
  <si>
    <t>CRC Industries 14085 Dust Removal System With Trigger 8 oz Aerosol Can Colorless Dusterâ„</t>
  </si>
  <si>
    <t>Colorless Duster</t>
  </si>
  <si>
    <t>Emzone</t>
  </si>
  <si>
    <t>Emzone Air Duster</t>
  </si>
  <si>
    <t>emzone Air Duster (aerosol), 284 Grams</t>
  </si>
  <si>
    <t>https://www.amazon.com/emzone-Air-Duster-aerosol-Grams/dp/B007Z7OK3Y/ref=sr_1_180?crid=18OPVQQ68ZVOA&amp;keywords=aerosol+duster&amp;qid=1677881374&amp;sprefix=aerosol+duster%2Caps%2C78&amp;sr=8-180</t>
  </si>
  <si>
    <t>emzone Air Dusters blast away dust, dirt and lint from computers, electronics, office equipment, and automobiles including keyboards, printers, cameras, CD/DVD/Blu-ray players, telephones, photocopiers, and dashboards. emzone Air Dusters are great for hard to reach areas. DIRECTIONS: Do not shake, tilt, or turn can upside down before or during use Turn off all equipment before spraying. Remove small tab on top of actuator. Hold can upright 5cm (2") from item and use short blasts to clean. DO NOT use on camera mirrors.</t>
  </si>
  <si>
    <t xml:space="preserve">Empack Spraytech Inc. </t>
  </si>
  <si>
    <t>Air Duster (aerosol)</t>
  </si>
  <si>
    <t>Falcon Dust, Off Compressed Gas (152a) Disposable Cleaning Duster, 1, Count, 3.5 oz Can (DPSJB),Black</t>
  </si>
  <si>
    <t>https://www.amazon.com/Falcon-Compressed-Disposable-Cleaning-DPSJB/dp/B0000AE67M/ref=sr_1_1?crid=TXZG6EJRA04N&amp;keywords=canned+air+duster&amp;qid=1677858291&amp;sprefix=canned+air+duster%2Caps%2C80&amp;sr=8-1</t>
  </si>
  <si>
    <t>Compact
Indispensable for places where space is tight
Same efficient blasting power as larger models
100% Ozone safe</t>
  </si>
  <si>
    <t>Subscribe and save up to 5% on future deliveries</t>
  </si>
  <si>
    <t>100% Ozone safe Bitterant added to help discourage inhalant abuse</t>
  </si>
  <si>
    <t>Gas identified in Customer questions &amp; answers</t>
  </si>
  <si>
    <t>Dust-Off Disposable Compressed Gas Duster, 10 oz Cans, 6 Pack</t>
  </si>
  <si>
    <t>https://www.amazon.com/Dust-Off-Disposable-Compressed-Duster-Cans/dp/B01M2D8N1F/ref=sr_1_2?crid=TXZG6EJRA04N&amp;keywords=canned+air+duster&amp;qid=1677859388&amp;sprefix=canned+air+duster%2Caps%2C80&amp;sr=8-2</t>
  </si>
  <si>
    <t>Not eligible for Amazon Prime. Available with free Prime shipping from other sellers on Amazon.
Contains bitterant</t>
  </si>
  <si>
    <t>Save up to 8% with business pricing. Sign up for free Amazon Business account</t>
  </si>
  <si>
    <t>Contains bitterant</t>
  </si>
  <si>
    <t>Dust-Off Disposable Compressed Gas Duster, 10 oz - Pack of 2</t>
  </si>
  <si>
    <t>https://www.amazon.com/Dust-Off-Disposable-Compressed-Gas-Duster/dp/B073TQ26JX/ref=sr_1_5?crid=26N17J3N6HFHD&amp;keywords=CANNED+AIR+DUSTER&amp;qid=1677862016&amp;sprefix=canned+air+duster%2Caps%2C88&amp;sr=8-5</t>
  </si>
  <si>
    <t>Dust-Off dusters provide potent dust-removing power for practically any task. Ideal for office use including keyboards, CPU, desktops and mouse. Also great for home use including silk flower arrangements, repair benches, figurines and blinds. 100% ozone safe. Contains a bitterant to help discourage inhalant abuse. Ideal for everyday use. Falcon disposable dust-off is extra-large, more economical to use, and delivers its dust-removing power at less cost per gram than competitive products. Suitable for workstations, labs, repair benches, household use, on-location photography, etc. Dust-off compressed air safely and quickly blows away loose dust, dirt and lint from virtually any surface ... Computer screens, keyboards, printers, scanners, compact discs, audio equipment, cameras, lenses, enlargers, copiers, fax machines, video equipment, sewing machines, electric razors, microscopes, binoculars ... And more.</t>
  </si>
  <si>
    <t>Contains a bitterant to help discourage inhalant abuse.</t>
  </si>
  <si>
    <t>100% ozone safe, contains no cfcs, huffs, propane or butane</t>
  </si>
  <si>
    <t>Falcon Compressed Gas (152a) Disposable Cleaning Duster 3 Count, 10 oz. Can (DPSXL3)</t>
  </si>
  <si>
    <t>https://www.amazon.com/Falcon-Compressed-Disposable-Cleaning-DPSXL3/dp/B002RUBHOY/ref=sr_1_4?crid=26N17J3N6HFHD&amp;keywords=CANNED+AIR+DUSTER&amp;qid=1677862383&amp;sprefix=canned+air+duster%2Caps%2C88&amp;sr=8-4</t>
  </si>
  <si>
    <t>Falcon Dust-Off Aerosol Compressed (152a) Disposable Cleaning duster 3 count 10oz. Contains a bitterant to help discourage inhalant abuse
Convenient 3 pack
Provides potent dust-removing power for practically any task.
Ideal for workstations, labs, repair benches, household use, on-location photography, etc.
100% Ozone safe Bitterant added to help discourage inhalant abuse</t>
  </si>
  <si>
    <t>Dust-Off DPSXLRCP Disposable Duster, 10 oz.</t>
  </si>
  <si>
    <t>https://www.amazon.com/Dust-Off-DPSXLRCP-Disposable-Duster-oz/dp/B002VKT6RU/ref=sr_1_20?crid=26N17J3N6HFHD&amp;keywords=CANNED+AIR+DUSTER&amp;qid=1677866789&amp;sprefix=canned+air+duster%2Caps%2C88&amp;sr=8-20</t>
  </si>
  <si>
    <t>Our most commonly-used duster. Larger-size disposable can gives you a great value. Ideal for workstations, labs, repair benches, household use, on-location photography, etc. Provides potent dust-removing power for practically any task. 100% ozone safe. Contains a bitterant to help discourage inhalant abuse. Includes extension tube to get in hard to reach places.</t>
  </si>
  <si>
    <t>12-Pack</t>
  </si>
  <si>
    <t>Legal Disclaimer
This product contains chemicals known to the State of California to cause cancer and birth defects or other reproductive harm.</t>
  </si>
  <si>
    <t>Dust-Off Disposable Compressed Gas Duster, 10 oz Cans, 2 Pack</t>
  </si>
  <si>
    <t>https://www.amazon.com/Dust-Off-Disposable-Compressed-Duster-Cans/dp/B00FZYT278/ref=sr_1_22?crid=26N17J3N6HFHD&amp;keywords=CANNED+AIR+DUSTER&amp;qid=1677866789&amp;sprefix=canned+air+duster%2Caps%2C88&amp;sr=8-22</t>
  </si>
  <si>
    <t>Disposable can gives you a great value. Ideal for workstations, labs, repair benches, household use and on-location photography. Provides potent dust-removing power for practically any task. Contains a bitterant to help discourage inhalant abuse. Capacity Volume: 10 oz Packing Type: Can Refillable: No.</t>
  </si>
  <si>
    <t>Contains bitter ant    (ICA comment: typo "bitter ant" included in online description)</t>
  </si>
  <si>
    <t>There is a small plastic part that prevents trigger to be pushed to release the compressed gas This plastic needs to be broken and removed before the trigger can begin to work</t>
  </si>
  <si>
    <t>Falcon Dust-Off Compressed Gas Duster for Electronics Devices, 12 oz Cans Last Extra Long, 6 Packs</t>
  </si>
  <si>
    <t>https://www.amazon.com/Falcon-Dust-Off-Compressed-Electronics-Devices/dp/B073TPQ6BL/ref=sr_1_25?crid=26N17J3N6HFHD&amp;keywords=CANNED+AIR+DUSTER&amp;qid=1677866789&amp;sprefix=canned+air+duster%2Caps%2C88&amp;sr=8-25</t>
  </si>
  <si>
    <t>Falcon Dust-Off dusters provide potent dust-removing power for practically any task. Ideal for office use including keyboards, CPU, desktops and mouse. Also great for home use including silk flower arrangements, repair benches, figurines and blinds. 100% ozone safe. Contains a bitterant to help discourage inhalant abuse.
Through the many years Dust-Off has been manufacturing dusters, our consumers have identified hundreds of ways to use our products in their quest to fight the build-up of dirt, dust and other contaminants in and around their home and office. Below is a short list of some of those uses:
CPU.
Keyboard.
Desktop.
Mouse.
Silk Flower.
Arrangements.
Collectibles.
Blinds.</t>
  </si>
  <si>
    <t>Also great for cleaning items around the home including collectibles, figurines and window blinds</t>
  </si>
  <si>
    <t>Dust-Off Falcon Professional Electronics Compressed Air Duster, 12 oz, 3 Pack, Model:246143</t>
  </si>
  <si>
    <t>https://www.amazon.com/Dust-Off-Falcon-Professional-Electronics-Compressed/dp/B009XCK6PK/ref=sr_1_55?crid=26N17J3N6HFHD&amp;keywords=CANNED+AIR+DUSTER&amp;qid=1677872758&amp;sprefix=canned+air+duster%2Caps%2C88&amp;sr=8-55</t>
  </si>
  <si>
    <t>Ideal for every day use. Falcon disposable dust-off is extra large, more economical to use, and delivers its dust-removing power at less cost per gram than competitive products. Suitable for workstations, labs, repair benches, household use, on-location photography, etc. Dust-off compressed air safely and quickly blows away loose dust, dirt and lint from virtually any surface ... Computer screens, keyboards, printers, scanners, compact discs, audio equipment, cameras, lenses, enlargers, copiers, fax machines, video equipment, sewing machines, electric razors, microscopes, binoculars ... And more .</t>
  </si>
  <si>
    <t>Top Reviews from the US:  Just note that the bittering agent they include in the gas to discourage huffing stinks. Either use this in a large room or open area or hold the cans at arms length and keep your head back for awhile and you shouldn’t have to deal with the smell.</t>
  </si>
  <si>
    <t>GC Electronics</t>
  </si>
  <si>
    <t>GC Electronics Airjet</t>
  </si>
  <si>
    <t>GC ELECTRONICS 19-8475-SF Anti Static Duster, AEROSOL, 12OZ</t>
  </si>
  <si>
    <t>https://www.amazon.com/GC-ELECTRONICS-19-8475-SF-STATIC-AEROSOL/dp/B00HQTZJG8/ref=sr_1_59?crid=18OPVQQ68ZVOA&amp;keywords=aerosol+duster&amp;qid=1677878558&amp;sprefix=aerosol+duster%2Caps%2C78&amp;sr=8-59</t>
  </si>
  <si>
    <t>Compressed Gas Features:: Contains No Flammable Additive or Ozone Depleting Chemicals; Anti Static Formulation Minimizes Risk of Electrostatic Damage to Sensitive Components Product Applications:: Computers / Electronics / Lab Instruments RoHS Compliant:: Yes</t>
  </si>
  <si>
    <t>GC Electronics, Inc.</t>
  </si>
  <si>
    <t>HFC-134a (CAS No. 811-97-2)</t>
  </si>
  <si>
    <t>iDuster Cleaning Supplies</t>
  </si>
  <si>
    <t>iDuster Compressed Air Duster</t>
  </si>
  <si>
    <t>iDuster Compressed Gas Air Duster Disposable Keyboard Cleaner, 4-Pack</t>
  </si>
  <si>
    <t>https://www.amazon.com/iDuster-Compressed-Duster-Disposable-Electronics/dp/B08H7ZHJ1C/ref=sr_1_21?crid=26N17J3N6HFHD&amp;keywords=CANNED+AIR+DUSTER&amp;qid=1677866789&amp;sprefix=canned+air+duster%2Caps%2C88&amp;sr=8-21</t>
  </si>
  <si>
    <t>iDuster compressed gas dusters are an effective tool for removing dust and other contaminants from hard-to-reach areas in a multitude of settings including home, office, laboratories, and workshops. Their cleaning versatility Provides a safe and effective tool in hundreds of applications. They are especially effective for cleaning CPUs, keyboards, computer mice, and workstations.</t>
  </si>
  <si>
    <t>iDuster Cleaner Company</t>
  </si>
  <si>
    <t>Compressed Gas Air Duster</t>
  </si>
  <si>
    <t>There is a small plastic part that prevents trigger to be pushed to release the compressed gas, this plastic needs to be broken and removed before the trigger can begin to work. 50 second blasts away 99% of dust &amp; dirt</t>
  </si>
  <si>
    <t>iDuster Compressed Air Duster, Disposable Keyboard Cleaner, 2-Pack</t>
  </si>
  <si>
    <t>https://www.amazon.com/iDuster-Compressed-Duster-Disposable-Electronics/dp/B08H7YZ1YR/ref=sr_1_60?crid=26N17J3N6HFHD&amp;keywords=CANNED+AIR+DUSTER&amp;qid=1677872758&amp;sprefix=canned+air+duster%2Caps%2C88&amp;sr=8-60</t>
  </si>
  <si>
    <t>iDuster disposable compressed gas duster (152a), 10 oz / can
Removes dust, lint and other contaminants from hard to reach areas
Ideal for cleaning CPUs, keyboards, Computer mice and workstations, labs, repair benches, household use, on-location photography, etc
100% Ozone safe Bitterant added to help discourage inhalant abuse
NOTE: There is a small plastic part that prevents trigger to be pushed to release the compressed gas, this plastic needs to be broken and removed before the trigger can begin to work</t>
  </si>
  <si>
    <t>iDuster Compressed Canned Air Duster 152a - Computer Keyboard Cleaner Air Spray, 2 Count</t>
  </si>
  <si>
    <t>https://www.amazon.com/iDuster-Compressed-Canned-Duster-152a/dp/B09N8ZCNP9/ref=sr_1_49?crid=18OPVQQ68ZVOA&amp;keywords=aerosol+duster&amp;qid=1677878558&amp;sprefix=aerosol+duster%2Caps%2C78&amp;sr=8-49</t>
  </si>
  <si>
    <t>Compressed Canned Air Duster</t>
  </si>
  <si>
    <t>Innovera Technology Essentials</t>
  </si>
  <si>
    <t>Innovera Electronics Duster</t>
  </si>
  <si>
    <t>Innovera IVR10012 10 oz. Compressed Air Duster Cleaner (2/Pack)</t>
  </si>
  <si>
    <t>https://www.amazon.com/Innovera-10012-Compressed-Duster-Cleaner/dp/B08JLSLXQG/ref=sr_1_17?crid=26N17J3N6HFHD&amp;keywords=CANNED+AIR+DUSTER&amp;qid=1677866789&amp;sprefix=canned+air+duster%2Caps%2C88&amp;sr=8-17</t>
  </si>
  <si>
    <t>Product Description
Compressed Air Duster Cleaner, 10 oz Can, 2/Pack.</t>
  </si>
  <si>
    <t>Contains a bitterant to discourage inhalant abuse.</t>
  </si>
  <si>
    <t>Compressed Air Duster Cleaner</t>
  </si>
  <si>
    <t>Innovera 10016 Compressed Air Duster Cleaner, 10 Oz Can, 6/Pack</t>
  </si>
  <si>
    <t>https://www.amazon.com/Innovera-10016-Compressed-Duster-Cleaner/dp/B08JLTQYGV/ref=sr_1_23?crid=26N17J3N6HFHD&amp;keywords=CANNED+AIR+DUSTER&amp;qid=1677866789&amp;sprefix=canned+air+duster%2Caps%2C88&amp;sr=8-23</t>
  </si>
  <si>
    <t>Compressed Air Duster Cleaner, 10 oz Can, 6/Pack.</t>
  </si>
  <si>
    <t>Innovera 10010 Compressed Air Duster Cleaner, 10 Oz Can</t>
  </si>
  <si>
    <t>https://www.amazon.com/Innovera-10010-Compressed-Duster-Cleaner/dp/B08JLS4ZKY/ref=sr_1_136?crid=26N17J3N6HFHD&amp;keywords=CANNED+AIR+DUSTER&amp;qid=1677874767&amp;sprefix=canned+air+duster%2Caps%2C88&amp;sr=8-136</t>
  </si>
  <si>
    <t>Product Description
Compressed Air Duster Cleaner, 10 oz Can.</t>
  </si>
  <si>
    <t>https://www.amazon.com/Innovera-10012-Compressed-Duster-Cleaner/dp/B08JLSLXQG/ref=sr_1_118?crid=18OPVQQ68ZVOA&amp;keywords=aerosol+duster&amp;qid=1677878622&amp;sprefix=aerosol+duster%2Caps%2C78&amp;sr=8-118</t>
  </si>
  <si>
    <t>Quickly remove dust and dirt from difficult to reach areas.
100% Ozone safe and moisture free, safe to use on most equipment.
Removable straw for pinpoint cleaning.
Contains a bitterant to discourage inhalant abuse.</t>
  </si>
  <si>
    <t>ITW</t>
  </si>
  <si>
    <t>Chemtronics Duster</t>
  </si>
  <si>
    <t>ITW Chemtronics ES1017 Canned Air</t>
  </si>
  <si>
    <t>https://www.amazon.com/ITW-Chemtronics-ES1017-Canned-Air/dp/B008E0MDFI/ref=sr_1_137?crid=26N17J3N6HFHD&amp;keywords=CANNED+AIR+DUSTER&amp;qid=1677874767&amp;sprefix=canned+air+duster%2Caps%2C88&amp;sr=8-137</t>
  </si>
  <si>
    <t>The economical, 10oz regular strength duster. Features: -Ozone safe - CFC/HCFC free. -Safe for most plastics. -Nonflammable. -Ultra jet All-Way sprays in any direction. -Packing Type: Aerosol Can. -Removes: Dirt - Dust. -Price is for 1 Can.</t>
  </si>
  <si>
    <t>ITW Contamination Control Electronics</t>
  </si>
  <si>
    <t>WARNING:
CHOKING HAZARD -- Small parts. Not for children under 3 yrs.</t>
  </si>
  <si>
    <t>Chemtronics Ultra Jet 70</t>
  </si>
  <si>
    <t>Chemtronics Ultrajet Air Duster - Spray 283 g Aerosol Can - ES1015 [PRICE is per CAN]</t>
  </si>
  <si>
    <t>https://www.amazon.com/Chemtronics-Ultrajet-Air-Duster-Aerosol/dp/B007XIKKWK/ref=sr_1_115?crid=18OPVQQ68ZVOA&amp;keywords=aerosol+duster&amp;qid=1677878622&amp;sprefix=aerosol+duster%2Caps%2C78&amp;sr=8-115</t>
  </si>
  <si>
    <t>Chemtronics Ultra Jet All-Way</t>
  </si>
  <si>
    <t>Chemtronics Ultrajet Air Duster - Spray 226 g Aerosol Can - ES1620 [PRICE is per CAN]</t>
  </si>
  <si>
    <t>https://www.amazon.com/Chemtronics-Ultrajet-Air-Duster-Aerosol/dp/B001DPS35K/ref=sr_1_151?crid=18OPVQQ68ZVOA&amp;keywords=aerosol+duster&amp;qid=1677878649&amp;sprefix=aerosol+duster%2Caps%2C78&amp;sr=8-151</t>
  </si>
  <si>
    <t>Product Description
ITW CHEMTRONICS ULTRAJET ALL-WAY DUSTER, CAPACITY : 8 OZ</t>
  </si>
  <si>
    <t>Techspray Duster</t>
  </si>
  <si>
    <t>TECHSPRAY 1671-10S Gas Duster, AEROSOL, 10OZ</t>
  </si>
  <si>
    <t>https://www.amazon.com/TECHSPRAY-1671-10S-DUSTER-AEROSOL-10OZ/dp/B005T5DE8G/ref=sr_1_2?crid=18OPVQQ68ZVOA&amp;keywords=aerosol+duster&amp;qid=1677878511&amp;sprefix=aerosol+duster%2Caps%2C78&amp;sr=8-2</t>
  </si>
  <si>
    <t>For Use With: Removes microscopic contaminants, lint, dust, metallic oxide deposits and other soils RoHS Compliant: Yes</t>
  </si>
  <si>
    <t>Aerosol Duster, 15 Oz.</t>
  </si>
  <si>
    <t>https://www.amazon.com/Tech-Spray-LYSB000AS3MV6-CMPTRACCS-Aerosol-Duster/dp/B000AS3MV6/ref=sr_1_179?crid=18OPVQQ68ZVOA&amp;keywords=aerosol+duster&amp;qid=1677881374&amp;sprefix=aerosol+duster%2Caps%2C78&amp;sr=8-179</t>
  </si>
  <si>
    <t>Aerosol Duster Recommended For: Electronics And Office Equipment Net Weight: 15 oz. Size: 15 oz. Country of Origin (subject to change): United States</t>
  </si>
  <si>
    <t>Techspray Economy Duster</t>
  </si>
  <si>
    <t>TECHSPRAY 1673-10S DUSTER, AEROSOL, 10FL.OZ (5 pieces)</t>
  </si>
  <si>
    <t>https://www.amazon.com/TECHSPRAY-1673-10S-DUSTER-AEROSOL-10FL-OZ/dp/B00LPPOBKO/ref=sr_1_214?crid=18OPVQQ68ZVOA&amp;keywords=aerosol+duster&amp;qid=1677881422&amp;sprefix=aerosol+duster%2Caps%2C78&amp;sr=8-214</t>
  </si>
  <si>
    <t>Product Description
TECHSPRAY 1673-10S DUSTER, AEROSOL, 10FL.OZ (5 pieces)</t>
  </si>
  <si>
    <t>5-Pack</t>
  </si>
  <si>
    <t>Techspray Vortex</t>
  </si>
  <si>
    <t>TECHSPRAY 1697-8S Gas Duster, AEROSOL, 8FL.OZ</t>
  </si>
  <si>
    <t>https://www.amazon.com/TECHSPRAY-1697-8S-DUSTER-AEROSOL-8FL-OZ/dp/B005T5DI14/ref=sr_1_216?crid=18OPVQQ68ZVOA&amp;keywords=aerosol+duster&amp;qid=1677881422&amp;sprefix=aerosol+duster%2Caps%2C78&amp;sr=8-216</t>
  </si>
  <si>
    <t>Product Description
TECHSPRAY 1697-8S GAS DUSTER, AEROSOL, 8FL.OZ</t>
  </si>
  <si>
    <t>Canned Air - Duster - Ozone Safe Blow Off - 10oz Duster - Case of 12</t>
  </si>
  <si>
    <t>https://www.amazon.com/Ozone-Blow-Off-Compressed-Canned-cans-Case-Electronics/dp/B07TJ8DXKT/ref=sr_1_101?crid=26N17J3N6HFHD&amp;keywords=CANNED+AIR+DUSTER&amp;qid=1677874714&amp;sprefix=canned+air+duster%2Caps%2C88&amp;sr=8-101</t>
  </si>
  <si>
    <t>Blow Off Canned Air Duster is an essential tool for maintaining all of your electrical equipment, from your keyboards to your currency counters to your fax machines.. Each can is 10-oz. Sold in 12-packs. Blow Off Duster specially formulated to clean computers and electronics to prolong performance and longevity. 10oz can, non-flammable all purpose sterilized cleaner that removes dust, dirt and microscopic debris from hard to reach places. This product contains a bitterant to help discourage inhalant abuse. 100% ozone safe, contains no cfcs, hcfcs, propane or butane.</t>
  </si>
  <si>
    <t>This product contains a bitterant to help discourage inhalant abuse.</t>
  </si>
  <si>
    <t>UNSCENTED - 10oz can</t>
  </si>
  <si>
    <t>Maxell</t>
  </si>
  <si>
    <t>Maxell Blast Away</t>
  </si>
  <si>
    <t>Maxell Mxl190025 Canned Air Nonflammable 10 Oz.</t>
  </si>
  <si>
    <t>https://www.amazon.com/Maxell-Canned-Air-10-CA-4/dp/B0062AM4OM/ref=sr_1_139?crid=26N17J3N6HFHD&amp;keywords=CANNED+AIR+DUSTER&amp;qid=1677874767&amp;sprefix=canned+air+duster%2Caps%2C88&amp;sr=8-139</t>
  </si>
  <si>
    <t>Maxell Blast away canned air multi-purpose duster in blue/white color helps to remove dust and dirt of all surfaces. The Maxell 190025- CA3 blast away canned air multi-purpose duster is perfect for cleaning all surfaces in home, office, electronics and more. It has a non-flammable compressed air for cleaning purpose and contains bitterant to fight against product misuse. It comes in a can of capacity 10 oz. Multipurpose duster takes off dust as well as dirt from keyboards and other electronics devices. Size: 10 oz. Comes in new blue/white color. Removes dust and dirt off from most surfaces effectively. Makes nonflammable compressed air for added safety. Contains bitterant to combat product misuse.</t>
  </si>
  <si>
    <t>Falcon Safety Products</t>
  </si>
  <si>
    <t>contains bitterant to fight against product misuse. </t>
  </si>
  <si>
    <t>Contains bitterant to combat product misuse.</t>
  </si>
  <si>
    <t>Canned Air Nonflammable</t>
  </si>
  <si>
    <t>MG Chemicals</t>
  </si>
  <si>
    <t>MG Chemicals Super Duster 134</t>
  </si>
  <si>
    <t>MG Chemicals - 402A-450G 402A 134A Super Duster, 450g (16 oz) Aerosol Can</t>
  </si>
  <si>
    <t>https://www.amazon.com/MG-Chemicals-Super-Duster-Aerosol/dp/B005T8RPMO/ref=sr_1_34?crid=18OPVQQ68ZVOA&amp;keywords=aerosol+duster&amp;qid=1677878544&amp;sprefix=aerosol+duster%2Caps%2C78&amp;sr=8-34</t>
  </si>
  <si>
    <t>100% non-flammable, but with increased global warming potential, use this product for removing dust only on energized circuits, near open flames, or possible ignition sources. Suitable for professional and industrial applications. The 402A Super Duster134TM is a pure, non-flammable duster that can be used on live electronic and electrical equipment. The duster contains pure 1, 1, 1, 2-tetrafluoroethane (HFC 134a), which delivers a constant, high-pressure cleaning jet. The gas jet is dry, low-residue, and chemically inert, which makes it safe for cleaning electrical and electronic components. The 402A duster is ideal for removing lint, dust, and other debris from printed circuit boards, electronic devices, and computers. It helps prevent malfunctions and lengthens component life. To remove safety tab 1. Firmly hold the head of the nozzle and trigger in place. 2. Pull tab forward on top of nozzle until it snaps off. To clean surfaces 3. Spray directly on dusty component using bursts of spray. Clean contamination from top to bottom to avoid redeposit of dust on clean areas. 4. Use extension tube to direct the spray in hard to reach corners. TIP! Avoid continuous spray that causes component to reach freezing temperatures. In contact with moist air, cooled components could lead to unwanted frost formation. Avoid touching the component directly with your hands, nozzle, or extension straw.</t>
  </si>
  <si>
    <t>Top Reviews from US: 5.0 out of 5 stars Lack of Bitterant is the only thing that matters
Reviewed in the United States 🇺🇸 on March 19, 2019
Size: 10 ouncesVerified Purchase
This product should just be called "No Bitterant" because that is the only thing that matters. Why? Just go ahead and buy some other normal can of compressed air, spray it on your finger, and then taste it. Yep, that is officially the most disgusting taste in the history of the world. It's caused by an additive called bitterant that prevents people from huffing this stuff I guess. I have no idea why someone would huff air, but I do know that the bitterant has rendered basically every compressed air product on the planet totally useless. This product HAS NO BITTERANT. So when you spray it on something like the most obvious use case - your keyboard - your fingers won't pick up the nastiest tasting residue in the history of the world. So in summary, it's a good idea to pay the premium for this duster or else you'll be paying the price later in straight up nastyness.</t>
  </si>
  <si>
    <t>Top Reviews from US: 5.0 out of 5 stars Great but you pay for it
Reviewed in the United States 🇺🇸 on September 28, 2016
Size: 16 ouncesVerified Purchase
The perfect duster, except for the price. Remember when canned air used to be less expensive than refrigerant? Sigh. Now most canned air leaves a stinky bitter residue behind. Not this stuff. This is what they all used to be like, except this is at least 2x what it should cost. Check out R134a 12oz cans...</t>
  </si>
  <si>
    <t>Multicomp</t>
  </si>
  <si>
    <t>Multicomp Duster</t>
  </si>
  <si>
    <t>MULTICOMP SPC12778 AIR Duster, AEROSOL, 10OZ</t>
  </si>
  <si>
    <t>https://www.amazon.com/MULTICOMP-SPC12778-DUSTER-AEROSOL-10OZ/dp/B00DKYKGRA/ref=sr_1_67?crid=18OPVQQ68ZVOA&amp;keywords=aerosol+duster&amp;qid=1677878575&amp;sprefix=aerosol+duster%2Caps%2C78&amp;sr=8-67</t>
  </si>
  <si>
    <t>Product Description
MULTICOMP SPC12778 AIR DUSTER, AEROSOL, 10OZ</t>
  </si>
  <si>
    <t>MyOfficeInnovations</t>
  </si>
  <si>
    <t>MyOfficeInnovations Duster</t>
  </si>
  <si>
    <t>MyOfficeInnovations 24401449 Air Duster, 10 Oz, 4/Pack (Nx57583)</t>
  </si>
  <si>
    <t>https://www.amazon.com/MyOfficeInnovations-24401449-Duster-Pack-NX57583/dp/B08GZGH44W/ref=sr_1_3?crid=TXZG6EJRA04N&amp;keywords=canned+air+duster&amp;qid=1677859388&amp;sprefix=canned+air+duster%2Caps%2C80&amp;sr=8-3</t>
  </si>
  <si>
    <t>Prevent sticky keyboards from interrupting your work with this 4-pack of air dusters. Stock your IT department, reception area or main office with these air dusters. Compressed air dislodges lint, crumbs and other types of debris from sensitive electronics to keep them in excellent working condition. Featuring extension straws, these air dusters reach deep between keyboard keys for thorough cleaning. Air dusters are great for removing crumbs and dust from sensitive electronic devices. Unscented. Capacity: 10 oz. Cleaning agent type: compressed gas. Contains four dusters per pack. Extension tube allows for pinpoint cleaning in between keys and other tight spaces. Provides a non-abrasive way to clean your keyboard, mouse, screen, and more.</t>
  </si>
  <si>
    <t>MyOfficeInnovations.com</t>
  </si>
  <si>
    <t>Save up to 10% with business pricing. Sign up for free Amazon Business account</t>
  </si>
  <si>
    <t>Air dusters are great for removing crumbs and dust from sensitive electronic devices. Unscented.</t>
  </si>
  <si>
    <t>Endust for Electronics</t>
  </si>
  <si>
    <t>Endust for Electronics, Compressed Air Can for Electronics, Computers, Keyboards, Multi-Purpose Disposable Compressed Dusters, Canned Air for Cleaning Dust, Contains Bitterant, 10 oz, 1 Pack (11384)</t>
  </si>
  <si>
    <t>https://www.amazon.com/Endust-Electronics-Compressed-bitterant-11384/dp/B00MYWHSFW/ref=sr_1_97?crid=26N17J3N6HFHD&amp;keywords=CANNED+AIR+DUSTER&amp;qid=1677874714&amp;sprefix=canned+air+duster%2Caps%2C88&amp;sr=8-97</t>
  </si>
  <si>
    <t>Endust for Electronics multi-purpose dusters are a great addition to any home or office It blows away loose dust, loose dirt and lint [dust bunnies] from virtually any surface. Get the particles out of the cracks between your keyboards right away. This wonderful air duster also works for blowing dust off fake plants, sewing machines, printers, desktop towers, blinds, figurines, and much more. Please do as instructed and always use in the upright position, and in short blasts for the best results. This product does contain a bitterant to discourage abuse.Important usage information:NEVER shake or tilt can before or during usage. Use in upright position only.NEVER use near a flammable source.NEVER use on camera mirrors.ALWAYS use with adequate ventilationAVOID skin contact with product in liquid form, may cause frostbite.AVOID contact with product in liquid form, may cause plastic to discolor.CAUTION keep out of reach of children.To Use:Hold can upright [90 degrees] approximately 2andrdquo; away from item to be cleaned. Pull trigger in a series of short blasts. To clean hard-to-reach areas, firmly insert extension tube into nozzle.</t>
  </si>
  <si>
    <t>Contains Bitterant</t>
  </si>
  <si>
    <t>This product does contain a bitterant to discourage abuse.</t>
  </si>
  <si>
    <t>Compressed Air Can for Electronics</t>
  </si>
  <si>
    <t>Top Reviews from the US:  Unless you're worried about you or anyone in your household wanting to huff the compressed air--don't get this product! The bitterant included to deter huffing is truly horrendous. It stuck to the keys of my keyboard for well over a week so that every time I used my keyboard my fingers tasted like bitterant again. It's very difficult to get the taste out of your mouth once there (some people complained of nausea and vomiting, though I didn't have this experience thankfully) and VERY difficult to get off your fingers once there. No amount of washing helped and only chocolate got the taste out my mouth. The scent gave me a headache.</t>
  </si>
  <si>
    <t>Endust for Electronics, Compressed Air Can For Electronics, Computers, Keyboards, Multi-Purpose Disposable Compressed Dusters, Canned Air For Cleaning Dust, Contains Bitterant, 10 oz, 2 Pack</t>
  </si>
  <si>
    <t>https://www.amazon.com/Endust-Electronics-Compressed-bitterant-11407/dp/B00HX7VZ5M/ref=sr_1_116?crid=26N17J3N6HFHD&amp;keywords=CANNED+AIR+DUSTER&amp;qid=1677874737&amp;sprefix=canned+air+duster%2Caps%2C88&amp;sr=8-116</t>
  </si>
  <si>
    <t>Endust for Electronics multi-purpose dusters are a great addition to any home or office! It blows away loose dust, loose dirt and lint (dust bunnies) from virtually any surface. Get the particles out of the cracks between your keyboards right away. This wonderful air duster also works for blowing dust off fake plants, sewing machines, printers, desktop towers, blinds, figurines, and much more. Please do as instructed and always use in the upright position, and in short blasts for the best results. This product does contain a bitterant to discourage abuse.
Important usage information:
NEVER shake or tilt can before or during usage. Use in upright position only.
NEVER use near a flammable source.
NEVER use on camera mirrors.
ALWAYS use with adequate ventilation.
AVOID skin contact with product in liquid form, may cause frostbite.
AVOID contact with product in liquid form, may cause plastic to discolor.
CAUTION keep out of reach of children.</t>
  </si>
  <si>
    <t>Compressed Air Can For Electronics</t>
  </si>
  <si>
    <t>Office Depot</t>
  </si>
  <si>
    <t>Office Depot Cleaning Duster</t>
  </si>
  <si>
    <t>Office Depot® Brand Cleaning Dusters, 10 Oz, Pack Of 12</t>
  </si>
  <si>
    <t>https://www.amazon.com/Office-Depot-Brand-Cleaning-Dusters/dp/B07JR58QLW/ref=sr_1_7?crid=26N17J3N6HFHD&amp;keywords=CANNED+AIR+DUSTER&amp;qid=1677862383&amp;sprefix=canned+air+duster%2Caps%2C88&amp;sr=8-7</t>
  </si>
  <si>
    <t>Remove dirt and debris from your keyboard, USB interfaces and other electronic components with Office Depot cleaning duster. The aerosol can features compressed gas to dislodge and dust away fine particles, and the unique formula is free from moisture and residue for a clean finish. This Office Depot cleaning duster includes a bitterant for added safety and a plastic extension tube for targeted application. You must be 18 years or older to purchase this product. Compressed gas removes fine debris from electronics. Moisture-free formula allows for safe equipment cleaning. Aerosol can makes application simple. Bitterant provides an added safety measure. Includes a plastic extension tube for hard-to-reach spaces. 10-oz. can. Pack of 12.</t>
  </si>
  <si>
    <t>Office Depot OfficeMax, Inc.</t>
  </si>
  <si>
    <t>This Office Depot cleaning duster includes a bitterant for added safety</t>
  </si>
  <si>
    <t>Air stated in Customer questions &amp; answers</t>
  </si>
  <si>
    <t>Office Depot Cleaning Duster, 10 Oz, Pack of 3, OD101523</t>
  </si>
  <si>
    <t>https://www.amazon.com/Office-Depot-Cleaning-Duster-OD101523/dp/B00DB8NSG6/ref=sr_1_9?crid=18OPVQQ68ZVOA&amp;keywords=aerosol+duster&amp;qid=1677878511&amp;sprefix=aerosol+duster%2Caps%2C78&amp;sr=8-9</t>
  </si>
  <si>
    <t>Removes dust, dirt and lint from hard-to-reach places You must be 18 years or older to purchase this product.</t>
  </si>
  <si>
    <t>Contains bitterant to help discourage inhalant abuse.</t>
  </si>
  <si>
    <t>Deliver precise blasts of air with the included plastic extension tube.</t>
  </si>
  <si>
    <t>You must be 18 years or older to purchase this product.</t>
  </si>
  <si>
    <t>Read Right</t>
  </si>
  <si>
    <t>Read Right Dustfree Multipurpose Duster</t>
  </si>
  <si>
    <t>Read Right Rr3760 Dustfree Multipurpose Duster 6 10Oz Cans/Pack</t>
  </si>
  <si>
    <t>https://www.amazon.com/REARR3760-Right-DustFree-Multipurpose-Duster/dp/B004PBKEKG/ref=sr_1_225?crid=18OPVQQ68ZVOA&amp;keywords=aerosol+duster&amp;qid=1677881448&amp;sprefix=aerosol+duster%2Caps%2C78&amp;sr=8-225</t>
  </si>
  <si>
    <t>Product Description
Safely remove lint and dust from keyboards, computers and more. Includes an extension wand for those hard to reach areas. Contains bitterant to discourage inhalant abuse. 100% ozone safe.</t>
  </si>
  <si>
    <t>Contains bitterant to discourage inhalant abuse.</t>
  </si>
  <si>
    <t>Stoner Car Care</t>
  </si>
  <si>
    <t>Stoner Car Care GUST Easy Duster</t>
  </si>
  <si>
    <t>Stoner Car Care 94203 GUST Easy Air Duster - 12-Ounce</t>
  </si>
  <si>
    <t>https://www.amazon.com/Stoner-Car-Care-94203-Duster/dp/B0002KKIUA/ref=sr_1_187?crid=18OPVQQ68ZVOA&amp;keywords=aerosol%2Bduster&amp;qid=1677881374&amp;sprefix=aerosol%2Bduster%2Caps%2C78&amp;sr=8-187&amp;th=1</t>
  </si>
  <si>
    <t>Stoner Car Care Pro 94203 GUST Easy Air Duster - 12-Ounce preforms as well as having a portable handheld air compressor. Stoner's Gust Easy Air Duster is a blast of extremely clean, filtered, moisture free, high-pressure propellant. It will NOT scratch, harm glass, optics, metals, plastics, rubber, or delicate electronic equipment. Choosing GUST removes the need to wipe. Simply blow away dust, dirt, and contaminants by squeezing the trigger. GUST's unique variable pressure trigger allows control of the dusting force. It easily cleans dust, dirt, lint, hair sand, sawdust, and other harmful debris from delicate surfaces.</t>
  </si>
  <si>
    <t>Stoner, Inc.</t>
  </si>
  <si>
    <t>Easy Air Duster</t>
  </si>
  <si>
    <t>Stoner's GUST air dusters do not currently, nor have they ever contained any bitterant.
Dave Scranton
Inside Sales Manager … see more
By David S. MANUFACTURER  on December 18, 2018</t>
  </si>
  <si>
    <t>None</t>
  </si>
  <si>
    <t>no products found</t>
  </si>
  <si>
    <t>-Pack</t>
  </si>
  <si>
    <t>www.BestBuy.com</t>
  </si>
  <si>
    <t>Dust-Off - 10 Oz. Gaming Gear Duster</t>
  </si>
  <si>
    <t>https://www.bestbuy.com/site/reviews/dust-off-10-oz-gaming-gear-duster/9881613</t>
  </si>
  <si>
    <t>SOLD OUT</t>
  </si>
  <si>
    <t>clearance price, Reg $9.99</t>
  </si>
  <si>
    <t>Sold out</t>
  </si>
  <si>
    <t>Insignia</t>
  </si>
  <si>
    <t>Insignia Cleaning Duster</t>
  </si>
  <si>
    <t>Insignia™ - 8-Oz. Cleaning Dusters (2-Pack)</t>
  </si>
  <si>
    <t>https://www.bestbuy.com/site/insignia-8-oz-cleaning-dusters-2-pack/8045009.p?skuId=8045009</t>
  </si>
  <si>
    <t>Easily clean your electronics with these Insignia™ NS-PCYA821 cleaning dusters that utilize compressed gas with ozone-safe formula for efficient use and environmental friendliness. The 2-pack ensures you have a spare on hand.</t>
  </si>
  <si>
    <t>Contains bitterant
To discourage inhalant abuse.</t>
  </si>
  <si>
    <t>Endust - 10-Oz. Duster with Bitterant (2-Pack)</t>
  </si>
  <si>
    <t>https://www.bestbuy.com/site/endust-10-oz-duster-with-bitterant-2-pack/5611307.p?skuId=5611307</t>
  </si>
  <si>
    <t xml:space="preserve">
Keep electronics dust-free with this Endust for Electronics cleaner. This 10-oz. multipurpose duster provides a stream of compressed air to rid your gadgets of dust, and the included extension tube lets you clean hard-to-reach areas. This Endust for Electronics cleaner keeps your devices running like new by preventing buildup of dust and other debris when they are used regularly.</t>
  </si>
  <si>
    <t>Safety bitterant
Helps to combat product misuse.</t>
  </si>
  <si>
    <t>iHome Compressed Air Duster</t>
  </si>
  <si>
    <t>Air Duster 3-Piece Multi-Purpose Canned Air Set
By iHome</t>
  </si>
  <si>
    <t>https://www.biglots.com/product/air-duster-3-piece-multi-purpose-canned-air-set/p810283077?pos=1:3</t>
  </si>
  <si>
    <t xml:space="preserve"> Description
Keep your home, office or car dust-free using these compressed air cans from iHome. Their multi-purpose duster formula is great for clearing away dirt from electronics, vents and crevices. This convenient three pack allows you to keep them on hand at your work desk or in your home.</t>
  </si>
  <si>
    <t>Air Duster Multi-Purpose Canned Air, 10 Oz.
By iHome</t>
  </si>
  <si>
    <t>https://www.biglots.com/product/air-duster-multi-purpose-canned-air-10-oz-/p810252257?pos=1:7</t>
  </si>
  <si>
    <t xml:space="preserve"> Description
Maintain your home, office or car using this compressed air can from iHome. The multi-purpose duster formula is great for clearing away dirt, dust and lint from electronics, vents and crevices. Keep it on hand at your work desk or in your home.</t>
  </si>
  <si>
    <t>Dust-Off Duster Compressed Gas Instant Dust Remover, 4 pk./10 oz.</t>
  </si>
  <si>
    <t>https://www.bjs.com/product/dust-off-duster-compressed-gas-instant-dust-remover-4-pk10-oz/3000000000000950086</t>
  </si>
  <si>
    <t>Dust-Off Duster compressed gas instant dust remover provides potent dust-removing power for practically any task. Use in your office space to clean keyboards, CPU, laptop or your desk area. The remover is also great for removing dust around the home like on window blinds, collectibles and other items. The can includes an extension straw to get into hard to reach places.</t>
  </si>
  <si>
    <t>Dust-Off Compressed Gas Duster, 10 oz.</t>
  </si>
  <si>
    <t>https://www.bjs.com/product/dust-off-compressed-gas-duster-10-oz/3000000000003244303</t>
  </si>
  <si>
    <t xml:space="preserve"> Not just for keyboards anymore. Although Dust-Off is best known as a compressed gas duster that can clean the most stubborn of crumbs from keyboards; there are many other uses for Dust-Off dusters. Did you know that they are great for removing dust around the home? They are an ideal tool for removing dust from everyday items like window blinds, collectibles, sewing machines, holiday ornaments, craft projects, and silk flower arrangements. They are also great for detailing your car including dashboards and center consoles.
Dust-Off compressed gas dusters provide potent dust-removing power for practically any task. Use in your office space to clean keyboards, CPU, laptop, or desktop area. Great for removing dust around the home like window blinds, collectibles, lampshades, sewing machines, holiday ornaments, craft projects, and silk flower arrangements. Each pack includes an extension straw to get into hard-to-reach place and a bitterant to help discourage inhalant abuse.</t>
  </si>
  <si>
    <t>Clearance</t>
  </si>
  <si>
    <t>bitterant to help discourage inhalant abuse.</t>
  </si>
  <si>
    <t>Sold Out</t>
  </si>
  <si>
    <t>Dust Off The Original Compressed Gas Duster Xl</t>
  </si>
  <si>
    <t>https://www.cvs.com/shop/dust-off-the-original-compressed-gas-duster-xl-prodid-380709</t>
  </si>
  <si>
    <t xml:space="preserve"> Dust and lint remover. Inhalant abuse deterrent formulation. Applications: electronics; automobiles; home workspace. Did You Know: A 7 oz can has an average of 84 2-3 second blasts under normal conditions. Because the content of the can is chemically based it will get very cold during use. This is normal. When product returns to room temperature, use it again. Keep it clean. No CFCs: Contains no CFCs which deplete the ozone layer. Steel. Please recycle when empty. Assembled in USA using both domestic and imported components.</t>
  </si>
  <si>
    <t>Product type
Compressed air</t>
  </si>
  <si>
    <t>Contents under pressure. Keep out of reach of children. Use as intended, this product poses no health hazards. Intentional misuse or abuse of this product poses serious health hazards and can be fatal. Keep out of reach of children. The intentional misuse by deliberately inhaling contents may be fatal. Use in well-ventilated area. This product can be ignited under certain circumstances. Therefore, do not use near potential ignition sources, hot surfaces, or spark-producing equipment such as paper shredders or under electrical appliances. Do not tilt, shake, or turn can upside down before or during use as liquid contents may be dispensed. Liquid contents may cause frostbite on contact with skin. Contact physician if such contact occurs. Store in cool place. Do not leave in direct sunlight, enclosed vehicle, or expose to temperatures above 120 degrees F (49 degrees C), as overheating could cause can to burst. Do not pierce or burn, even after use. Contains difluoroethane. CAS No. 75-37-6. First Aid: Medical Emergencies call: 911, physician, or 1-800-498-7192. Inhalation: Immediately move to fresh air. Eyes: Immediately flush with water. Skin: Immediately wash with warm water. Treat for frostbite if necessary. Inhalant Abuse Public Safety Announcement: This product contains a bittering agent to help discourage inhalant abuse. The misuse and abuse of this product by deliberately concentrating and inhaling the chemical contents presents a serious health hazard and can result in fatality. Please use this product as it was intended and responsibly.</t>
  </si>
  <si>
    <t>Digital Innovations</t>
  </si>
  <si>
    <t>Digital Innovations CleanDr</t>
  </si>
  <si>
    <t>Digital Innovations CleanDr Canned Air Multi-Purpose Duster - 2 pk - Blue/White</t>
  </si>
  <si>
    <t>https://www.fredmeyer.com/p/digital-innovations-cleandr-canned-air-multi-purpose-duster-2-pk-blue-white/0065984630116?fulfillment=SHIP&amp;searchType=default_search</t>
  </si>
  <si>
    <t>Clean debris and residue from electronic devices gently with the CleanDr® multi-purpose duster without leaving residue. Perfect for keyboards, computers, printers, copiers, audio/video components, phones, and other electronic devices. It comes with extension for cleaning in hard-to-reach areas.</t>
  </si>
  <si>
    <t>unavailable for shipping</t>
  </si>
  <si>
    <t>CRC Aerosol Duster: 8 oz Net Wt</t>
  </si>
  <si>
    <t>https://www.grainger.com/product/CRC-Aerosol-Duster-8-oz-Net-Wt-19MX53</t>
  </si>
  <si>
    <t>Recommended ForClean Computers, Keyboards, Servers, Sensitive Electronic Equipment, Camera Lenses and Mirrors, High End Medical Equipment, Displays in Retail Stores, IT DepartmentsNet Weight8 ozStandardsRoHS CompliantIncludesExtension TubeProduct TypeAerosol DusterUNSPSC47121801Country of OriginChina (subject to change)</t>
  </si>
  <si>
    <t>only available in multiples of 12</t>
  </si>
  <si>
    <t>DUST-OFF Aerosol Duster: 10 oz Net Wt, 2 PK</t>
  </si>
  <si>
    <t>https://www.grainger.com/product/DUST-OFF-Aerosol-Duster-10-oz-Net-Wt-40KJ50</t>
  </si>
  <si>
    <t>Recommended ForElectronics And EquipmentNet Weight10 ozProduct TypeAerosol DusterUNSPSC47121801Country of OriginVaries (subject to change)</t>
  </si>
  <si>
    <t>Item requires special shipping, additional charges may apply</t>
  </si>
  <si>
    <t>DUST-OFF Aerosol Duster: 17 oz Size, 17 oz Net Wt, 2 PK</t>
  </si>
  <si>
    <t>https://www.grainger.com/product/DUST-OFF-Aerosol-Duster-17-oz-Size-40KJ51</t>
  </si>
  <si>
    <t>Recommended ForElectronics And EquipmentNet Weight17 ozSize17 ozProduct TypeAerosol DusterUNSPSC47121801Country of OriginVaries (subject to change)</t>
  </si>
  <si>
    <t>DUST-OFF Aerosol Duster: 10 oz Size, 10 oz Net Wt</t>
  </si>
  <si>
    <t>https://www.grainger.com/product/DUST-OFF-Aerosol-Duster-10-oz-Size-40KJ49</t>
  </si>
  <si>
    <t>Recommended ForElectronics And EquipmentNet Weight10 ozSize10 ozProduct TypeAerosol DusterUNSPSC47121801Country of OriginVaries (subject to change)</t>
  </si>
  <si>
    <t>DUST-OFF Aerosol Duster: 17 oz Net Wt</t>
  </si>
  <si>
    <t>https://www.grainger.com/product/DUST-OFF-Aerosol-Duster-17-oz-Net-Wt-40KJ48</t>
  </si>
  <si>
    <t>Recommended ForElectronics and Office EquipmentsNet Weight17 ozProduct TypeAerosol DusterUNSPSC47121801Country of OriginVaries (subject to change)</t>
  </si>
  <si>
    <t>Fellowes</t>
  </si>
  <si>
    <t>Fellowes Duster</t>
  </si>
  <si>
    <t>FELLOWES Aerosol Duster: 10 oz Net Wt, 2 PK</t>
  </si>
  <si>
    <t>https://www.grainger.com/product/FELLOWES-Aerosol-Duster-10-oz-Net-Wt-22W833</t>
  </si>
  <si>
    <t>Recommended ForElectronics and Office EquipmentNet Weight10 ozIncludesExtension TubeProduct TypeAerosol DusterUNSPSC24121801Country of OriginUSA (subject to change)</t>
  </si>
  <si>
    <t>Fellowes, Inc.</t>
  </si>
  <si>
    <t>Clearance Price, only shipped in multiples of 3 pkg of 2</t>
  </si>
  <si>
    <t>Chemtronics Typhoon Blast 70</t>
  </si>
  <si>
    <t>CHEMTRONICS Aerosol Duster: 10 oz Size, 10 oz Net Wt</t>
  </si>
  <si>
    <t>https://www.grainger.com/product/CHEMTRONICS-Aerosol-Duster-10-oz-Size-55NG27</t>
  </si>
  <si>
    <t>Net Weight10 ozSize10 ozProduct TypeAerosol DusterUNSPSC47121801Country of OriginUSA (subject to change)</t>
  </si>
  <si>
    <t>Chemtronics Ultra Jet</t>
  </si>
  <si>
    <t>CHEMTRONICS Gas Duster: 10 oz Size, 10 oz Net Wt</t>
  </si>
  <si>
    <t>https://www.grainger.com/product/CHEMTRONICS-Gas-Duster-10-oz-Size-55NG24</t>
  </si>
  <si>
    <t>Net Weight10 ozSize10 ozProduct TypeGas DusterUNSPSC47121801Country of OriginUSA (subject to change)</t>
  </si>
  <si>
    <t>Chemtronics Ultra Jet Refill</t>
  </si>
  <si>
    <t>CHEMTRONICS Aerosol Refill: 10 oz Size, 10 oz Net Wt</t>
  </si>
  <si>
    <t>https://www.grainger.com/product/CHEMTRONICS-Aerosol-Refill-10-oz-Size-55NG26</t>
  </si>
  <si>
    <t>Net Weight10 ozSize10 ozProduct TypeAerosol RefillUNSPSC47131832Country of OriginUSA (subject to change)</t>
  </si>
  <si>
    <t>Refill for Ultra Jet System</t>
  </si>
  <si>
    <t>Chemtronics Ultra Jet System</t>
  </si>
  <si>
    <t>CHEMTRONICS Duster System: 10 oz Size, 10 oz Net Wt</t>
  </si>
  <si>
    <t>https://www.grainger.com/product/CHEMTRONICS-Duster-System-10-oz-Size-55NG25</t>
  </si>
  <si>
    <t>Net Weight10 ozSize10 ozIncludesChrome Trigger ValveProduct TypeDuster SystemUNSPSC47121801Country of OriginUSA (subject to change)</t>
  </si>
  <si>
    <t>Chrome Trigger Valve</t>
  </si>
  <si>
    <t>TECHSPRAY Economy Duster: 10 oz Size, 10 oz Net Wt</t>
  </si>
  <si>
    <t>https://www.grainger.com/product/TECHSPRAY-Economy-Duster-10-oz-Size-19YY59</t>
  </si>
  <si>
    <t>Recommended ForElectrical Cleaning; Electronic Repair; Fiber Optics Cleaning; Office Equipment; Plant MaintenanceNet Weight10 ozSize10 ozStandardsRoHS CompliantProduct TypeEconomy DusterUNSPSC47121801Country of OriginUSA (subject to change)</t>
  </si>
  <si>
    <t>Techspray Vortex 360 Duster</t>
  </si>
  <si>
    <t>TECHSPRAY Non-Flammable Duster: 8 oz Size, 8 oz Net Wt</t>
  </si>
  <si>
    <t>https://www.grainger.com/product/TECHSPRAY-Non-Flammable-Duster-8-oz-19YY61</t>
  </si>
  <si>
    <t>Recommended ForElectrical Cleaning; Electronic Repair; Fiber Optics Cleaning; Office Equipment; Plant MaintenanceNet Weight8 ozSize8 ozStandardsVOC CompliantProduct TypeNon-Flammable DusterUNSPSC47121801Country of OriginUSA (subject to change)</t>
  </si>
  <si>
    <t>Techspray Vortex Duster</t>
  </si>
  <si>
    <t>TECHSPRAY Non-Flammable Duster: 10 oz Size, 10 oz Net Wt</t>
  </si>
  <si>
    <t>https://www.grainger.com/product/TECHSPRAY-Non-Flammable-Duster-10-oz-19YY60</t>
  </si>
  <si>
    <t>Recommended ForElectrical Cleaning; Electronic Repair; Fiber Optics Cleaning; Office Equipment; Plant MaintenanceNet Weight10 ozSize10 ozStandardsRoHS CompliantProduct TypeNon-Flammable DusterUNSPSC47121801Country of OriginUSA (subject to change)</t>
  </si>
  <si>
    <t>Skilcraft</t>
  </si>
  <si>
    <t>Skilcraft Power Duster</t>
  </si>
  <si>
    <t>ABILITY ONE Aerosol Duster: 16 oz Size, 10 oz Net Wt</t>
  </si>
  <si>
    <t>https://www.grainger.com/product/ABILITY-ONE-Aerosol-Duster-16-oz-Size-2RRD2</t>
  </si>
  <si>
    <t>Recommended ForElectronics; Office EquipmentNet Weight10 ozSize16 ozStandardsVOC CompliantIncludesExtension TubeProduct TypeAerosol DusterUNSPSC47131832Country of OriginUSA (subject to change)</t>
  </si>
  <si>
    <t>LHB Industries</t>
  </si>
  <si>
    <t>Skilcraft Power Duster II</t>
  </si>
  <si>
    <t>ABILITY ONE Aerosol Duster: 10 oz Size, 10 oz Net Wt</t>
  </si>
  <si>
    <t>https://www.grainger.com/product/ABILITY-ONE-Aerosol-Duster-10-oz-Size-52CA30</t>
  </si>
  <si>
    <t>Recommended ForElectronics and Office EquipmentNet Weight10 ozSize10 ozIncludesExtension TubeProduct TypeAerosol DusterUNSPSC47121801Country of OriginUSA (subject to change)Green Environmental AttributeMeets SCAQMD Requirements</t>
  </si>
  <si>
    <t>Green Product - This item has been designated by the manufacturer as an environmentally preferable product (EPP) because this item has one or more environmentally preferable attributes. </t>
  </si>
  <si>
    <t>SP Scienceware</t>
  </si>
  <si>
    <t>SP Scienceware Blow-hard OS extra</t>
  </si>
  <si>
    <t>SP SCIENCEWARE Dust Remover: 10 oz Size, 10 oz Net Wt</t>
  </si>
  <si>
    <t>https://www.grainger.com/product/SP-SCIENCEWARE-Dust-Remover-10-oz-Size-46C860</t>
  </si>
  <si>
    <t>Recommended ForCleaning Laboratory EquipmentNet Weight10 ozSize10 ozIncludesExtension TubeProduct TypeDust RemoverUNSPSC47121801Country of OriginUSA (subject to change)</t>
  </si>
  <si>
    <t>Bel-Art Products</t>
  </si>
  <si>
    <t>Recommended for cleaning laboratory equipment</t>
  </si>
  <si>
    <t>Sprayway</t>
  </si>
  <si>
    <t>Sprayway Clean Jet 100</t>
  </si>
  <si>
    <t>SPRAYWAY Aerosol Duster: 12 oz Size, 10 oz Net Wt</t>
  </si>
  <si>
    <t>https://www.grainger.com/product/SPRAYWAY-Aerosol-Duster-12-oz-Size-45C018</t>
  </si>
  <si>
    <t>Recommended ForCleaning Small, Delicate and Tight Areas Found in Office/Computer Equipment, Circuits, Electronic Devices, Audio/Visual Equipment, Photograhic, X-ray Film and Equipment, Laboratory Equipment, Sewing MachinesNet Weight10 ozSize12 ozIncludesExtension TubeProduct TypeAerosol DusterUNSPSC47121801Country of OriginUSA (subject to change)</t>
  </si>
  <si>
    <t>This item has been restricted from sale in the following states: California.</t>
  </si>
  <si>
    <t>Cassida</t>
  </si>
  <si>
    <t>Cassida CleanPro Air Duster</t>
  </si>
  <si>
    <t>Cassida A-CP-AIR CleanPro Air Duster</t>
  </si>
  <si>
    <t>https://www.harristeeter.com/p/cassida-a-cp-air-cleanpro-air-duster/0085728700236?fulfillment=SHIP&amp;searchType=default_search</t>
  </si>
  <si>
    <t>a must for Coin Counters, Coin Packagers, Coin Sorters, Currency Counters and Counterfeit Detectors, actually it’s great for all your coin and currency machines!</t>
  </si>
  <si>
    <t>for coin machines</t>
  </si>
  <si>
    <t>Blow Off® Duster</t>
  </si>
  <si>
    <t>https://www.harristeeter.com/p/blow-off-duster/0075208011222</t>
  </si>
  <si>
    <t>no description</t>
  </si>
  <si>
    <t>not available for shipping</t>
  </si>
  <si>
    <t>CRC
8 oz. Compressed Gas Dust and Lint Remover All-Purpose Cleaner</t>
  </si>
  <si>
    <t>https://www.homedepot.com/p/CRC-8-oz-Compressed-Gas-Dust-and-Lint-Remover-All-Purpose-Cleaner-05185-6/100206489</t>
  </si>
  <si>
    <t xml:space="preserve"> Safely remove dust, dirt and lint particles from sensitive electrical equipment with the CRC 8 oz. Compressed Gas Dust and Lint Remover. This duster is moisture-free for environmentally friendly use. This product allows you to reach areas where normal hand dusting cannot while leaving zero residue.
Removes dirt, dust, lint and other contaminants with a dry blast of air
Moisture-free compressed gas composition is ozone safe
Resists damaging sensitive components and surface finishes
Compatible for use with circuit breakers, computer components, electronics, light sockets and smoke detectors</t>
  </si>
  <si>
    <t>a dry blast of air</t>
  </si>
  <si>
    <t>DUST OFF
10 oz. Disposable Compressed Gas Duster (2-pack)</t>
  </si>
  <si>
    <t>https://www.homedepot.com/p/DUST-OFF-10-oz-Disposable-Compressed-Gas-Duster-2-pack-DSXLP/302832926</t>
  </si>
  <si>
    <t xml:space="preserve"> The Dust Off 10 oz. Disposable Duster provides potent dust-removing power for practically any task. It's ideal for cleaning computers and also great for household items. Get in hard-to-reach places with the included extension tube. This is a pack of 2.
Provides potent, dust-removing power for practically any task
Ideal for keyboards, notebooks, CPU, collectibles, window blinds, lamp shades, craft projects and sewing machines
Contains a bitterant to help discourage inhalant abuse
Includes extension tube to get in hard-to-reach places
10 oz.
2-pack</t>
  </si>
  <si>
    <t>7 oz. Disposable Duster (1-Pack, 6-Count)</t>
  </si>
  <si>
    <t>https://www.homedepot.com/p/7-oz-Disposable-Duster-1-Pack-6-Count-DPSM6/320542701</t>
  </si>
  <si>
    <t xml:space="preserve"> DUST-OFF compressed gas dusters provide potent dust-removing power for practically any task. Use in your office space to clean keyboards, CPU, laptop or desk area. Great for removing dust around the home like window blinds, collectibles, sewing machines, holiday ornaments, craft projects and silk flower arrangements. Includes extension straw to get into hard to reach places. Contains a bitterant to help discourage inhalant abuse. This product is 100% ozone safe.
Smaller can allows for easy grip, use and storage
Provides potent dust-removing power for practically any task
Ideal for workstations, labs, repair benches, household use, on-location photography, etc.
100% ozone safe
1-pack contains sit 7 oz. disposable duster cans</t>
  </si>
  <si>
    <t>Contains a bitterant to help discourage inhalant abuse. </t>
  </si>
  <si>
    <t>Blow Off
10 oz. Duster (2-Pack)</t>
  </si>
  <si>
    <t>https://www.homedepot.com/p/Blow-Off-10-oz-Duster-2-Pack-2-152-2232/303006412</t>
  </si>
  <si>
    <t xml:space="preserve"> 2-pack of all-purpose sterilized canned air that removes dust, dirt and microscopic debris from hard to reach places. Its ozone safe. Defined as Non-Flammable, Non-toxic and no bittern, no nasty smells or residue left on the surface. Air duster is great for cleaning electronics, power tools, workbenches and many other things around your home, office or workshop.
Removes dust from electronics and more
Easy to use
Fast clean and safe
Ozone safe</t>
  </si>
  <si>
    <t>no bittern, no nasty smells or residue</t>
  </si>
  <si>
    <t>sterilized canned air </t>
  </si>
  <si>
    <t>Blow Off
8 oz. Canned Air Duster All-Purpose Cleaner</t>
  </si>
  <si>
    <t>https://www.homedepot.com/p/Blow-Off-8-oz-Canned-Air-Duster-All-Purpose-Cleaner-8152-998-226/322078722</t>
  </si>
  <si>
    <t xml:space="preserve"> Blow Off Air Duster is an all-purpose sterilized canned air that removes dust, dirt and microscopic debris from hard to reach places, non-toxic and contains no bitterant so no nasty smells or residue left on the surface.Blow Off Air Duster is great for cleaning electronics, car interiors, power tools, workbenches and many other things around your home, office or workshop.Blow Off Air Duster leaves no residues.
Removes dust from electronics and more
Easy to use and includes extension tube for hard to reach areas
Moisture free - fast clean and safe Ozone safe
Can be used on circuit breakers, computers, electronics and smoke detectors</t>
  </si>
  <si>
    <t>contains no bitterant so no nasty smells or residue</t>
  </si>
  <si>
    <t>Unbranded</t>
  </si>
  <si>
    <t>Unbranded Duster</t>
  </si>
  <si>
    <t>KHD 96ct 1/4 pallet Duster Display</t>
  </si>
  <si>
    <t>https://www.homedepot.com/p/KHD-96ct-1-4-pallet-Duster-Display-900671/315778672#overlay</t>
  </si>
  <si>
    <t xml:space="preserve"> Safely and effectively removes dust, lint and debris from all electronic and mechanical devices. Extended nozzles helps clean hard to reach places. Cleans residue free.
Residue free
Orderless
Moisture free
Non-Ozone depleting</t>
  </si>
  <si>
    <t>2 year warranty</t>
  </si>
  <si>
    <t>Instacart (Big Lots)</t>
  </si>
  <si>
    <t>iHome Air Duster Multi-Purpose Canned Air</t>
  </si>
  <si>
    <t>https://www.instacart.com/store/big-lots/products/21528704?source_type=cross_retailer_search&amp;source_value=items&amp;search_id=109ed271-ef2a-4709-8c0f-d890f5a8a422&amp;element_load_id=66d1bb5b-24ce-4536-8626-86e19f53dbc8</t>
  </si>
  <si>
    <t>Instacart (Costco)</t>
  </si>
  <si>
    <t>Dust-Off Compressed Gas Duster, 6 pack, 12 oz cans</t>
  </si>
  <si>
    <t>https://www.instacart.com/store/costco/products/247580?source_type=cross_retailer_search&amp;source_value=items&amp;search_id=109ed271-ef2a-4709-8c0f-d890f5a8a422&amp;element_load_id=9b12261e-bc58-481a-9164-f7709197db3a</t>
  </si>
  <si>
    <t>Likely out of stock</t>
  </si>
  <si>
    <t>Instacart (Dollar Tree)</t>
  </si>
  <si>
    <t>Homebright</t>
  </si>
  <si>
    <t>Homebright Electronics Air Duster</t>
  </si>
  <si>
    <t>https://www.instacart.com/store/dollar-tree/products/22661180?source_type=cross_retailer_search&amp;source_value=items&amp;search_id=109ed271-ef2a-4709-8c0f-d890f5a8a422&amp;element_load_id=195a2338-06f5-46d3-b93a-241b27d09d92</t>
  </si>
  <si>
    <t>Out of stock</t>
  </si>
  <si>
    <t>Instacart (Lowes)</t>
  </si>
  <si>
    <t>RCA Dusting Air</t>
  </si>
  <si>
    <t>RCA Dusting Air Contact Cleaner</t>
  </si>
  <si>
    <t>https://www.instacart.com/store/lowes-home-improvement/products/25176614?source_type=cross_retailer_search&amp;source_value=items&amp;search_id=109ed271-ef2a-4709-8c0f-d890f5a8a422&amp;element_load_id=8b61b563-dc05-4406-bd5a-a68ea24f04df</t>
  </si>
  <si>
    <t>Removes dirt, dust and lint from hard to reach places. Delivers a pressurized blast of air to remove unwanted particles from electronic or computer equipment. Includes an extension tube to get to those hard to reach spots. This product contains a bitterant to help discourage inhalant abuse. Moisture-free, residue-free, odorless, and non-ozone depleting.</t>
  </si>
  <si>
    <t>This product contains a bitterant to help discourage inhalant abuse. </t>
  </si>
  <si>
    <t>Air Contact Cleaner</t>
  </si>
  <si>
    <t>Instacart (Shop Rite)</t>
  </si>
  <si>
    <t>Dust-off Electronics Duster Dust And Lint Remover</t>
  </si>
  <si>
    <t>https://www.instacart.com/store/shoprite/products/16365924?source_type=cross_retailer_search&amp;source_value=items&amp;search_id=109ed271-ef2a-4709-8c0f-d890f5a8a422&amp;element_load_id=e8e41f4e-0bcf-4cde-942a-c575708c3535</t>
  </si>
  <si>
    <t>DUST-OFF ELECTRONICS COMPRESSED GAS DUSTER, 7 OZ - DUST AND LINT REMOVER</t>
  </si>
  <si>
    <t> This product contains a bittering agent to help discourage inhalant abuse.</t>
  </si>
  <si>
    <t>The misuse and abuse of this product by deliberately concentrating and inhaling the chemical contents presents a serious health hazard and can result in fatality. Please use this product as it was intended and responsibly.</t>
  </si>
  <si>
    <t>Warnings
Caution: Contents under pressure.
Keep out of reach of children.
Do not shake! Do not shake!
Used as intended, this product poses no health hazards. Intentional misuse or abuse of this product poses serious health hazards and can be fatal.
Caution: Keep out of reach of children. The intentional misuse by deliberately inhaling contents may be fatal. Use in well-ventilated area. This product can be ignited under certain circumstances. Therefore, do not use near potential ignition sources, hot surfaces, or spark-producing equipment such as paper shredders or under electrical appliances. Do not tilt, shake, or turn can upside down before or during use as liquid contents may be dispensed. Liquid contents may cause frostbite on contact with skin. Contact physician if such contact occurs. Store in cool place. Do not leave in direct sunlight, enclosed vehicle, or expose to temperatures above 120 degrees F (49 degrees C), as overheating could cause can to burst. Do not pierce or burn, even after use. Contains difluoroethane. CAS #75-37-6.
Inhalant abuse public safety announcement: This product contains a bittering agent to help discourage inhalant abuse. The misuse and abuse of this product by deliberately concentrating and inhaling the chemical contents presents a serious health hazard and can result in fatality. Please use this product as it was intended and responsibly. For more information on the hazards of inhalant abuse and how to help prevent it visit: www.inhalant.org. www.inhalants.com.
www.falconsafety.com.
First aid: Medical emergencies call: 911, physician, or 1-800-498-7192.
Inhalation: immediately move to fresh air.
Eyes: Immediately flush with water.
Skin: Immediately wash with warm water. Treat for frostbite if necessary.
Important usage information: Never shake or tilt can before usage. Use in upright position only.
Never use near a potential ignition source.
Never spray into an enclosed space, such as a trash can or paper shredder.
Never use on camera mirrors.
Avoid skin contact with product in liquid form, may cause frostbite.
Avoid contact with product in liquid form, may cause plastic to discolor.</t>
  </si>
  <si>
    <t>A 7 oz can has an average of 84 2-3 second blasts under normal conditions. Out of stock</t>
  </si>
  <si>
    <t>Instacart (Staples)</t>
  </si>
  <si>
    <t>Falcon DFG10040 Clean Dust-off Air Duster</t>
  </si>
  <si>
    <t>https://www.instacart.com/store/staples/products/21449543?source_type=cross_retailer_search&amp;source_value=items&amp;search_id=109ed271-ef2a-4709-8c0f-d890f5a8a422&amp;element_load_id=abb59daa-f7c6-4955-ba00-555fa57f9aac</t>
  </si>
  <si>
    <t>Falcon Gaming Gear Cleaning Kit helps maintain the performance of your equipment.
• This kit can ensure equipment is running at a maximum level
• Lint and dust can build up around PC cooling fans effecting the performance of equipment and potentially causing a crash.
• Finger smudges and other contaminants can detract from and even affect a gamers gaming experience
• Dust-Off offers a safe new spray formulation suited for cleaning LCD Plasma and touch screens as well as CD�s and DVD�s
• The formulation is also ideal for cleaning and polishing gaming guitars and consoles</t>
  </si>
  <si>
    <t>https://www.instacart.com/store/staples/products/21480087?source_type=cross_retailer_search&amp;source_value=items&amp;search_id=109ed271-ef2a-4709-8c0f-d890f5a8a422&amp;element_load_id=abb59daa-f7c6-4955-ba00-555fa57f9aac</t>
  </si>
  <si>
    <t xml:space="preserve"> 10 oz.
• Falcon Dust-Off Gaming Gear Duster</t>
  </si>
  <si>
    <t>Staples Slight Ethereal Electronics Air Duster</t>
  </si>
  <si>
    <t>https://www.instacart.com/store/staples/products/25966196?source_type=cross_retailer_search&amp;source_value=items&amp;search_id=109ed271-ef2a-4709-8c0f-d890f5a8a422&amp;element_load_id=abb59daa-f7c6-4955-ba00-555fa57f9aac</t>
  </si>
  <si>
    <t>Keep your devices clean and hygienic with this 10-ounce electronics duster. Ideal for keyboards, this duster also safely and effortlessly removes dirt from repair benches, laptops and practically any other office or lab equipment. The can releases ozone-safe compressed air, blowing away detritus and prolonging the life of your technology. The Staples electronics duster has an added bitterant to hamper inhalant abuse.
• Air duster is perfect for removing dust or debris from sensitive electronic devices
• Odor/Scent: Bitterant
• Form: 152a liquified gas
• Has 10 oz. capacity
• Compressed gas duster is perfect for getting crumbs out of your keyboard
• Includes an extension tube for pinpoint cleaning</t>
  </si>
  <si>
    <t>Odor/Scent: Bitterant</t>
  </si>
  <si>
    <t>Staples electronics duster has an added bitterant to hamper inhalant abuse.</t>
  </si>
  <si>
    <t>Electronics Air Duster</t>
  </si>
  <si>
    <t>Eco-Blast Air Duster</t>
  </si>
  <si>
    <t>https://www.kimballmidwest.com/801207</t>
  </si>
  <si>
    <t>REMOVES DUST, DIRT AND LINT - Powerful blast quickly removes dust, dirt, lint, microscopic contaminants and metallic oxide deposits from precision equipment.
HIGH PURITY PRECISION CLEANING - Odorless, moisture-free, high pressure gas leaves zero residue.
ECO-BLAST FORMULA - Economical in use. Ecologically and environmentally safer.
TRIGGER SPRAY HEAD - Provides superior control, easier use and powerful cleaning blasts to dislodge contaminants.
PIN-POINT ACCURACY - Extension tube concentrates the blast for increased pressure and pinpoint accuracy.
ENVIRONMENTALLY FRIENDLY - Non-ozone depleting, no harmful solvents, low global warming potential.
APPLICATIONS - Ideal for use on instruments and controls, computers, audio and video components, timing devices, radios and other electronics.</t>
  </si>
  <si>
    <t>Cannot purchase without being a registered customer</t>
  </si>
  <si>
    <t>Eco-Blast Air Duster - 12 Pack</t>
  </si>
  <si>
    <t>https://www.kimballmidwest.com/801207C</t>
  </si>
  <si>
    <t>Hi-Blast Air Duster</t>
  </si>
  <si>
    <t>https://www.kimballmidwest.com/80935</t>
  </si>
  <si>
    <t>Powerful blasts quickly remove dust, dirt and lint from precision equipment.
Non-flammable formula provides maximum safety and can be used on energized circuits.
Trigger spray head gives superior control, easier use and powerful cleaning blasts to dislodge contaminants.
Extension tube concentrates the blast for increased pressure and pinpoint accuracy.
Moisture-free formula.
Leaves no residue.
Ideal for use on instruments and controls, computers, audio and video components, timing devices, radios and other electronics.</t>
  </si>
  <si>
    <t>Hi-Blast Air Duster - 12 Pack</t>
  </si>
  <si>
    <t>https://www.kimballmidwest.com/80935C</t>
  </si>
  <si>
    <t>Business Source</t>
  </si>
  <si>
    <t>Business Source Power Duster</t>
  </si>
  <si>
    <t>Business Source BSN24305 10 oz Power Duster, Multicolor</t>
  </si>
  <si>
    <t>https://www.kroger.com/p/business-source-bsn24305-10-oz-power-duster-multicolor/0003525524305</t>
  </si>
  <si>
    <t>Power Duster delivers a blast of compressed air for an effective efficient cleaning method for hard to reach or sensitive areas Formula is 100 percent moisture free and ozone safe Power Duster contains a bitterant to discourage inhalant abuse Features . Power Duster Specifications . Color Multicolor. Capacity 10 oz. Weight 63 lbs</t>
  </si>
  <si>
    <t>contains a bitterant to discourage inhalant abuse</t>
  </si>
  <si>
    <t>delivers a blast of compressed air for an effective efficient cleaning</t>
  </si>
  <si>
    <t>https://www.kroger.com/p/cassida-a-cp-air-cleanpro-air-duster/0085728700236?fulfillment=SHIP</t>
  </si>
  <si>
    <t>Cassida CleanPro Air Duster is a must for Coin Counters, Coin Packagers, Coin Sorters, Currency Counters and Counterfeit Detectors, actually it’s great for all your coin and currency machines! Cassida CleanPro air duster for currency counters 3.5 oz can ( 6 pack). Capacity: 3.5 oz of canned air. It releases a powerful blast will remove dust, lint and dirt without leaving any residue. Precision-dusting extension tube included. Regular usage of Air Pro duster helps maintain performance of the equipment. It’s 100% ozone safe. It’s moisture free and leaves zero residue. Environmental Safe. Dimensions: 14" x 8" x 7".</t>
  </si>
  <si>
    <t>to clean coin machines and counterfeit detectors</t>
  </si>
  <si>
    <t>Max Pro Blow Off Shop Duster</t>
  </si>
  <si>
    <t>Blow Off Blow Off Shop Duster 8 oz</t>
  </si>
  <si>
    <t>https://www.lowes.com/pd/Blow-Off-Blow-Off-Shop-Duster-8-oz/5014059797</t>
  </si>
  <si>
    <t xml:space="preserve"> Blow Off Shop Duster is a gas duster that cleans dust with a steady stream of sterilized air. No nasty smells or residue left on surfaces. Sterilized duster for cleaning those hard to reach areas and prolong equipment life. Moisture free and environmentally safe. For use on hand tools, circuit breakers, computers, smoke alarms, computers, keyboards, sewing machines and more...
Keep your work shop clean with compressed- gas duster
Removes dust, dirt and microscopic debris from hard to reach places
Recommended for: Work benches, garages, computers, keyboards, printers, smoke detectors and photo equipment</t>
  </si>
  <si>
    <t>No nasty smells or residue left on surfaces</t>
  </si>
  <si>
    <t>1-year warranty</t>
  </si>
  <si>
    <t>Endust Electronics Duster (3.5oz; Nonflammable; with Bitterant; 2 pk)</t>
  </si>
  <si>
    <t>https://www.lowes.com/pd/Endust-Electronics-Duster-3-5oz-Nonflammable-with-Bitterant-2-pk/5001232407</t>
  </si>
  <si>
    <t xml:space="preserve"> The Endust brand is one that America has grown to trust over the last 40 years for all of its cleaning and dusting activities. This 2 pack of 30.5 oz. Endust for Electronics Nonflammable Dusters features a powerful blast that is safe for electronics. Each can includes an extension tube for pinpoint cleaning in hard to reach areas. Regular use can assist in preventing dust buildup and extending the life of your equipment. These aerosol cans do contain a bitterant to combat product misuse.
Prolongs equipment life by removing lint, dust, metallic oxide deposits, microscopic contaminants and other soils without leaving any residue
Creates powerful blasts that are safe for electronics
Includes an extension tube for pinpoint cleaning
Contains bitterant to combat product misuse
Each can is 3.5 oz
Nonflammable
Pack of 2</t>
  </si>
  <si>
    <t>These aerosol cans do contain a bitterant to combat product misuse</t>
  </si>
  <si>
    <t>HFC-134a/HFC-152a blend (CAS No. 811-97-2 and 75-37-6)</t>
  </si>
  <si>
    <t>RCA 10 oz. Contact Cleaner</t>
  </si>
  <si>
    <t>https://www.lowes.com/pd/RCA-10-oz-Air-Freshener-Spray/50014758</t>
  </si>
  <si>
    <t xml:space="preserve"> Dusting air is perfect for keeping all of your home electronics dust free.
Removes dirt, dust and lint from hard to reach places
Delivers a pressurized blast of air to remove unwanted particles from electronic or computer equipment
Includes an extension tube to get to those hard to reach spots
This product contains a bitterant to help discourage inhalant abuse
Moisture-free, residue-free, odorless, and non-ozone depleting</t>
  </si>
  <si>
    <t>This product contains a bitterant to help discourage inhalant abuse</t>
  </si>
  <si>
    <t>Delivers a pressurized blast of air to remove unwanted particles from electronic or computer equipment</t>
  </si>
  <si>
    <t>Falcon Dust-Off Compressed-Gas Duster - 10 Oz.</t>
  </si>
  <si>
    <t>https://www.meijer.com/shopping/product/falcon-dust-off-compressed-gas-duster-10-oz-/8621611841.html</t>
  </si>
  <si>
    <t>Compressed gas dusters are a safe and effective tool for removing dust and other contaminants from tiny crevices in keyboards, CPUs and other electronic devices. Daily cleaning uses include home and office electronics, household cleaning, arts &amp; crafts, DIY projects and automobiles. 100% ozone safe, contains no CFCs, propane or butane. Contains a bitterant to discourage inhalant abuse.</t>
  </si>
  <si>
    <t>Falcon Dust-Off aerosol compressed gas (152a) disposable cleaning duster, 3-count 10 oz can</t>
  </si>
  <si>
    <t>https://www.meijer.com/shopping/product/falcon-dust-off-aerosol-compressed-gas-152a-disposable-cleaning-duster-3-count-10-oz-can/8621611839.html</t>
  </si>
  <si>
    <t>Ideal for cleaning CPUs, keyboards, computer mice, and workstations. Also great for cleaning items around the home including collectibles, figurines, window blinds and ceiling fans. Removes dust, lint and other contaminants from hard to reach areas.</t>
  </si>
  <si>
    <t>Compressed Air Duster &amp; Lint Remover 12oz</t>
  </si>
  <si>
    <t>https://www.menards.com/main/electrical/home-electronics/computer-accessories/compressed-air-duster-lint-remover-12oz/811196011769/p-1841405562965369-c-13536.htm?tid=93a94305-32f5-42ab-b3a8-1f105d9062f5&amp;ipos=2&amp;exp=false</t>
  </si>
  <si>
    <t>Ideal for cleaning electronics, computer components, and more, this compressed air dusters will let you keep one handy in multiple areas of your home.</t>
  </si>
  <si>
    <t>price after 11% off Mail-In Rebate</t>
  </si>
  <si>
    <t>Compressed Air Duster &amp; Lint Remover</t>
  </si>
  <si>
    <t>Compressed Air Duster &amp; Lint Remover 10 oz.</t>
  </si>
  <si>
    <t>https://www.menards.com/main/electrical/home-electronics/computer-accessories/compressed-air-duster-lint-remover-10-oz/uds-10p1/p-1642874263112837-c-13536.htm?tid=93a94305-32f5-42ab-b3a8-1f105d9062f5&amp;ipos=4&amp;exp=false</t>
  </si>
  <si>
    <t>Ideal for cleaning electronics, computer components, and more, this compressed air dusters will let you keep one handy in multiple areas of your home</t>
  </si>
  <si>
    <t>Blow Off™ Compressed Air Duster and Lint Remover 10 oz</t>
  </si>
  <si>
    <t>https://www.menards.com/main/electrical/home-electronics/computer-accessories/blow-off-trade-compressed-air-duster-and-lint-remover-10-oz/152-112-226/p-1444424527150-c-13536.htm?tid=93a94305-32f5-42ab-b3a8-1f105d9062f5&amp;ipos=1&amp;exp=false</t>
  </si>
  <si>
    <t>Since 1991, Max Pro® has been creating new, innovative, safe, and environmentally-friendly industrial and household products for retail and service markets. We have always maintained a reliable reputation for offering customers high-quality products at affordable prices. Max Pro® fills and distributes an extensive line of products, including aerosols, wipes, and more. Many of these products have patents marketed under trusted brand names, including Blow Off® electric cleaners, Glass Shine® cleaner, Super Blast® horns, Obey® audible pet training tools, Fire Gone® fire suppressant, Pro Stick® spray adhesive, and Max Pro® lubricants and cleaners. Our products are primarily filled at our facilities located in Okeechobee, Florida.</t>
  </si>
  <si>
    <t>Compressed Air Duster and Lint Remover</t>
  </si>
  <si>
    <t>Business Source Nonflammable Power Duster</t>
  </si>
  <si>
    <t>https://www.newegg.com/business-source-brooms-brushes-dusters/p/2UW-01H7-00005?Item=2UW-01H7-00005</t>
  </si>
  <si>
    <t>Nonflammable Power Duster safely cleans and removes dust from computer and hard-to-reach places. Formula is 100 percent nonflammable and ozone-safe.</t>
  </si>
  <si>
    <t>https://www.newegg.com/business-source-brooms-brushes-dusters/p/2UW-01H7-00002?Item=2UW-01H7-00002</t>
  </si>
  <si>
    <t>Power Duster delivers a blast of compressed air for an effective, efficient cleaning method for hard-to-reach or sensitive areas. Formula is 100 percent moisture-free and ozone-safe. Power Duster contains a bitterant to discourage inhalant abuse.</t>
  </si>
  <si>
    <t>contains a bitterant to discourage inhalant abuse.</t>
  </si>
  <si>
    <t>delivers a blast of compressed air for an effective, efficient cleaning method</t>
  </si>
  <si>
    <t>https://www.newegg.com/business-source-brooms-brushes-dusters/p/2UW-01H7-00004?Item=2UW-01H7-00004</t>
  </si>
  <si>
    <t>Century</t>
  </si>
  <si>
    <t>Century Duster</t>
  </si>
  <si>
    <t>Disposable Compressed Gas Duster, 10 oz, 2/Pk</t>
  </si>
  <si>
    <t>https://www.newegg.com/falcon-brooms-brushes-dusters/p/1K5-000A-00009?Item=1K5-000A-00009</t>
  </si>
  <si>
    <t>Century Duster removes dust and dirt with pure, moisture-free blasts. Contains a bitterant to discourage inhalant abuse. Compressed gas provides dust-removing power that is 100 percent ozone-safe. Contains no CFCs, HCFCs, propane or butane.</t>
  </si>
  <si>
    <t>Contains a bitterant to discourage inhalant abuse</t>
  </si>
  <si>
    <t>Compucessory</t>
  </si>
  <si>
    <t>Compucessory Power Duster</t>
  </si>
  <si>
    <t>Compucessory 24306 Air Duster Cleaner, Moisture-free/Ozone-safe,10 oz. Can, 6/PK, Sold as 1 Package</t>
  </si>
  <si>
    <t>https://www.newegg.com/compucessory-breakroom-supplies/p/1K5-000D-00007?Item=1K5-000D-00007&amp;Description=canned%20air&amp;cm_re=canned_air-_-1K5-000D-00007-_-Product&amp;quicklink=true</t>
  </si>
  <si>
    <t>Power Duster delivers a blast of compressed air for an effective, efficient cleaning method for hard-to-reach or sensitive areas
Formula is 100 percent moisture-free and ozone-safe
Power Duster contains a bitterant to discourage inhalant abuse</t>
  </si>
  <si>
    <t>Air Duster Cleaner</t>
  </si>
  <si>
    <t>Falcon DPSJC Disposable Compressed Gas Duster, 3.5 oz Can</t>
  </si>
  <si>
    <t>https://www.newegg.com/falcon-compressed-air-dusters/p/N82E16899996088?Item=N82E16899996088&amp;Description=canned%20air&amp;cm_re=canned_air-_-99-996-088-_-Product&amp;quicklink=true</t>
  </si>
  <si>
    <t>Handy easy-to-carry disposable duster removes dust and lint from computer disks, tape drives, diskettes and other electronics with pure moisture-free blasts. Formula contains a bitterant to discourage inhalant abuse. The 100 percent ozone-safe duster contains no CFCs, HCFCs, propane or butane.</t>
  </si>
  <si>
    <t>Formula contains a bitterant to discourage inhalant abuse. </t>
  </si>
  <si>
    <t>Falcon DPSJMB Disposable Compressed Gas Duster, 17oz Can</t>
  </si>
  <si>
    <t>https://www.newegg.com/falcon-compressed-air-dusters/p/N82E16899996089?Item=N82E16899996089&amp;Description=canned%20air&amp;cm_re=canned_air-_-99-996-089-_-Product</t>
  </si>
  <si>
    <t>Jumbo-size duster removes dust and lint from computer disks, tape drives, diskettes and other electronics with pure moisture-free blasts. Formula contains a bitterant to discourage inhalant abuse. The 100 percent ozone-safe duster contains no CFCs, HCFCs, propane or butane.</t>
  </si>
  <si>
    <t>Falcon DFG1052 Dust-Off Gaming Gear 10 oz duster</t>
  </si>
  <si>
    <t>https://www.neweggbusiness.com/product/product.aspx?item=9b-99-996-016</t>
  </si>
  <si>
    <t>A compressed-gas duster is the first step in any PC cleaning or maintenance task and is the leading sku in the category. The Dust-Off name originated the category in the Office Market and is leading the charge with gamers.
Safely cleans PC’s, keyboards, screens, controllers and mouse. Larger-size disposable can gives you a great value. 100% ozone safe.
Contains a bitterant to help discourage inhalant abuse.</t>
  </si>
  <si>
    <t xml:space="preserve">Out of Stock. Not Available. This item is currently our of stock and replenishment is unconfirmed. </t>
  </si>
  <si>
    <t>Innovera IVR10010 Compressed Air Duster Cleaner, 10 oz. Can</t>
  </si>
  <si>
    <t>https://www.newegg.com/innovera-compressed-air-dusters/p/N82E16848360010?Item=N82E16848360010&amp;Description=canned%20air&amp;cm_re=canned_air-_-48-360-010-_-Product</t>
  </si>
  <si>
    <t>The Innovera compressed gas duster is a great addition to any home or office. It gives off a potent blast of gas to blow away dust off surfaces, ideal for use in CPU/GPU coolers, gaps between keys of keyboard, desk figurines, blinds, and more. It's also easy to use—hold the bottle upright and pull the trigger in a series of short blasts. Contains bitterant to discourage inhalant abuse.</t>
  </si>
  <si>
    <t>NEVER shake or tilt can before or during usage. Use in upright position only. NEVER use near a flammable source. NEVER use on camera mirrors. ALWAYS use with adequate ventilation. AVOID skin contact with product in liquid form, may cause frostbite. AVOID contact with product in liquid form, may cause plastic to discolor. Keep out of reach of children.</t>
  </si>
  <si>
    <t>Innovera IVR10016 Compressed Air Duster Cleaner, 10 oz. Can, 6/Pack</t>
  </si>
  <si>
    <t>https://www.newegg.com/innovera-compressed-air-dusters/p/N82E16848360013?Item=N82E16848360013&amp;Description=canned%20air&amp;cm_re=canned_air-_-48-360-013-_-Product</t>
  </si>
  <si>
    <t>Maxell 190025 Blast Away Canned Air (Single Can) - 10 fl oz - Non-flammable - 1 Each - Blue, White</t>
  </si>
  <si>
    <t>https://www.newegg.com/maxell-cleaning-tools/p/N82E16826996023?Item=N82E16826996023&amp;Description=canned%20air&amp;cm_re=canned_air-_-26-996-023-_-Product&amp;quicklink=true</t>
  </si>
  <si>
    <t>MULTI PURPOSE COMPRESSED AIR DUSTER REMOVES DIRT, LINT AND OTHER CONTAMINANTS FROM HARD TO REACH PLACES. GREAT FOR COMPUTER KEYBOARDS, DESKS, OFFICE EQUIPMENT, HOME AND HOBBY APPLICATIONS.CONTAINS A BITTERANT TO DISCOURAGE INHALANT ABUSE.190025 In Package Image</t>
  </si>
  <si>
    <t>CONTAINS A BITTERANT TO DISCOURAGE INHALANT ABUSE</t>
  </si>
  <si>
    <t>COMPRESSED AIR DUSTER</t>
  </si>
  <si>
    <t>CHOKING HAZARD Small parts. Not for children under 3 years.</t>
  </si>
  <si>
    <t>From Reviews: it's air with BITTERANT. once you start spraying you may notice a rather bad smell. then you'll find out that it's all over you, including your face from when you blew out that fan. all over your hands and completely coating your keyboard. what's worse? get it on your lips or mouth and taste that for a long time.
Overall Review: If you want to ruin a good keyboard spray this garbage on it.</t>
  </si>
  <si>
    <t>Maxell 190026 CA-4 Blast Away Multi Purpose Duster - 2 Pack</t>
  </si>
  <si>
    <t>https://www.newegg.com/maxell-compressed-air-dusters/p/N82E16826996049?Item=N82E16826996049&amp;Description=canned%20air&amp;cm_re=canned_air-_-26-996-049-_-Product&amp;quicklink=true</t>
  </si>
  <si>
    <t>Multi-purpose duster Removes dust and dirt from keyboards and electronics Great for sensitive home and office environments Contains a bitterant to help discourage inhalant abuse Recommended Use: Dust RemoverRecommended Use: Dirt RemoverApplication/Usage: KeyboardApplication/Usage: Electronic Equipment</t>
  </si>
  <si>
    <t>Warning: Flammable gas. Contents under pressure. Containers may explode when heated.</t>
  </si>
  <si>
    <t>Endust Compressed Air Duster, 10oz Can END11384</t>
  </si>
  <si>
    <t>https://www.newegg.com/p/0UF-0011-00001?Item=0UF-0011-00001&amp;Description=canned%20air&amp;cm_re=canned_air-_-0UF-0011-00001-_-Product</t>
  </si>
  <si>
    <t>Endust Compressed Air Duster
Prolongs the life of computers, printers, copiers and other valuable electronic equipment, by safely blowing away dust and lint. Features an extension tube for cleaning in hard-to-reach places.</t>
  </si>
  <si>
    <t>Century Cleaning Duster, 10 Oz.</t>
  </si>
  <si>
    <t>https://www.officedepot.com/a/products/205012/Century-Cleaning-Duster-10-Oz/</t>
  </si>
  <si>
    <t>Includes an extension tube for the hard-to-reach spots. Delivers a pressurized, concentrated blast of compressed gas to remove unwanted particles from computer equipment.</t>
  </si>
  <si>
    <t>Century Cleaning Duster, 10 Oz., Value Pack Of 6</t>
  </si>
  <si>
    <t>https://www.officedepot.com/a/products/448938/Century-Cleaning-Duster-10-Oz-Value/</t>
  </si>
  <si>
    <t>Removes dust, dirt and lint from hard-to-reach places</t>
  </si>
  <si>
    <t>CRC Duster™ Moisture-Free Dust And Lint Remover, 8 Oz Can, Box Of 12</t>
  </si>
  <si>
    <t>https://www.officedepot.com/a/products/588189/CRC-Duster-Moisture-Free-Dust-And/</t>
  </si>
  <si>
    <t xml:space="preserve"> Freshen up your electronics the safe way with this CRC Compressed Air Duster. It makes a great computer air duster or keyboard air duster. And since it doesn't use any moisture, you can clean your sensitive equipment and appliances with confidence.
Clears away dust, lint and other debris.
Ideal for electronics, appliances, car detailing and sensitive equipment.
Non-corrosive and non-abrasive.
Safe for plastics.
Won't wet or clump.
8 oz net fill (16 oz container weight).</t>
  </si>
  <si>
    <t>For commercial use</t>
  </si>
  <si>
    <t>Dust-Off Compressed Gas Dusters, 10 Oz, Pack Of 2</t>
  </si>
  <si>
    <t>https://www.officedepot.com/a/products/1388170/Dust-Off-Compressed-Gas-Dusters-10/</t>
  </si>
  <si>
    <t>Compressed gas easily blows away debris to keep devices clean.</t>
  </si>
  <si>
    <t>Falcon Safety Dust Off DPSXLRCP Compressed Gas, 10 Oz, Pack Of 12</t>
  </si>
  <si>
    <t>https://www.officedepot.com/a/products/1381978/Falcon-Safety-Dust-Off-DPSXLRCP-Compressed/</t>
  </si>
  <si>
    <t xml:space="preserve"> Quickly clean your electronics
You must be 18 years or older to purchase this product.
Non-flammable formula is specially designed for use in areas where fire might be a concern.</t>
  </si>
  <si>
    <t>You must be 18 years or older to purchase this product. Non-flammable formula</t>
  </si>
  <si>
    <t>Maxell Blast Away Compressed Gas Duster, 10 Oz</t>
  </si>
  <si>
    <t>https://www.officedepot.com/a/products/8800489/Maxell-Blast-Away-Compressed-Gas-Duster/</t>
  </si>
  <si>
    <t>Contains a bitterant to help discourage inhalant abuse.
Removes dust and dirt
Ideal for sensitive home and office environments.</t>
  </si>
  <si>
    <t>Maxell Blast Away Multi-Purpose Duster, 3.5 Oz Can</t>
  </si>
  <si>
    <t>https://www.officedepot.com/a/products/824838/Maxell-Blast-Away-Multi-Purpose-Duster/</t>
  </si>
  <si>
    <t>Endust For Electronics Compressed Gas Duster, 3.5 Oz, Pack Of 2</t>
  </si>
  <si>
    <t>https://www.officedepot.com/a/products/657193/Endust-For-Electronics-Compressed-Gas-Duster/</t>
  </si>
  <si>
    <t>Prevents dust build-up to help extend life of your equipment.
Safety bitterant eliminates product misuse.
Powerful blast is safe for your computers, printers, copiers and more.
Extension tube provides pinpoint cleaning in hard-to-reach areas.</t>
  </si>
  <si>
    <t>Safety bitterant eliminates product misuse.</t>
  </si>
  <si>
    <t>Endust For Electronics Duster, Multi-Purpose, 10 Oz Can</t>
  </si>
  <si>
    <t>https://www.officedepot.com/a/products/424186/Endust-For-Electronics-Duster-Multi-Purpose/</t>
  </si>
  <si>
    <t xml:space="preserve"> Prevents dust build-up to help extend life of your equipment.
Safety bitterant eliminates product misuse.
Powerful blast is safe for your computers, printers, copiers and more.
Extension tube provides pinpoint cleaning in hard-to-reach areas.</t>
  </si>
  <si>
    <t>Office Depot® Brand Cleaning Duster, 10 Oz, Pack of 3 Cans</t>
  </si>
  <si>
    <t>https://www.officedepot.com/a/products/911245/Office-Depot-Brand-Cleaning-Duster-10/</t>
  </si>
  <si>
    <t>Remove dirt and debris from your keyboard, USB interfaces and other electronic components with Office Depot cleaning duster. The aerosol can features compressed gas to dislodge and dust away fine particles, and the unique formula is free from moisture and residue for a clean finish. This Office Depot cleaning duster includes a bitterant for added safety and a plastic extension tube for targeted application.</t>
  </si>
  <si>
    <t>Bitterant provides an added safety measure.</t>
  </si>
  <si>
    <t>Office Depot® Brand Cleaning Duster, 10 Oz, Pack Of 6 Cans</t>
  </si>
  <si>
    <t>https://www.officedepot.com/a/products/110284/Office-Depot-Brand-Cleaning-Duster-10/</t>
  </si>
  <si>
    <t>Office Depot® Brand Cleaning Duster, 10 Oz., Pack of 12 Cans</t>
  </si>
  <si>
    <t>https://www.officedepot.com/a/products/337994/Office-Depot-Brand-Cleaning-Duster-10/</t>
  </si>
  <si>
    <t>Office Depot® Brand Cleaning Duster, 10 Oz. Can</t>
  </si>
  <si>
    <t>https://www.officedepot.com/a/products/911220/Office-Depot-Brand-Cleaning-Duster-10/</t>
  </si>
  <si>
    <t>Office Depot® Brand Cleaning Duster, 3.5 Oz Can</t>
  </si>
  <si>
    <t>https://www.officedepot.com/a/products/911280/Office-Depot-Brand-Cleaning-Duster-35/</t>
  </si>
  <si>
    <t>RCA Dusting Air, 10 Oz</t>
  </si>
  <si>
    <t>https://www.officedepot.com/a/products/558092/RCA-Dusting-Air-10-Oz/</t>
  </si>
  <si>
    <t>Keep your keyboard and other hard-to-reach surfaces clean with our dusting air. No moisture, no residue, no odor...just a pure stream of air cleaning power.</t>
  </si>
  <si>
    <t>Despite the name "Dusting Air" this product contains compressed gas.</t>
  </si>
  <si>
    <t>Read Right Dust-Free Multi-Purpose Duster, 10 Oz, Pack Of 6</t>
  </si>
  <si>
    <t>https://www.officedepot.com/a/products/117600/Read-Right-Dust-Free-Multi-Purpose/</t>
  </si>
  <si>
    <t>Keep your keyboards, media players and computers free of dust with this multipurpose duster. The canned air duster has an extension wand to help you get into any hard-to-reach spots that need cleaning.</t>
  </si>
  <si>
    <t>Cans contain bitterant to prevent inhaling.</t>
  </si>
  <si>
    <t>Read Right Electronics Duster, Non-flammable</t>
  </si>
  <si>
    <t>Read Right Office Dusters, 10 Oz, Pack Of 2</t>
  </si>
  <si>
    <t>https://www.officedepot.com/a/products/533542/Read-Right-Office-Dusters-10-Oz/</t>
  </si>
  <si>
    <t xml:space="preserve"> Includes a plastic trigger-operated spray nozzle for fingertip control.
Extension wand allows cleaning in hard-to-reach areas.
Cleans computer components and other office equipment.
Non-flammable formula.</t>
  </si>
  <si>
    <t>Max Professional Blow Off Air Duster - AD001-056</t>
  </si>
  <si>
    <t>https://www.oreillyauto.com/detail/c/blow-off/max-professional-blow-off-air-duster/mpl1/ad001056?q=canned+air&amp;pos=0</t>
  </si>
  <si>
    <t>Air Duster; 3.5 Ounce; Blow Off(TM) Air Duster, for Autos is an all purpose sterilized cleaner that removes dust &amp; dirt from hard to reach places in your car or truck.
Brand Information
Since 1991, Max Professional(TM) has been manufacturing new and innovative environmentally safe industrial and household products for the retail and service markets. Max Professional(TM) has always maintained the highest quality standards for its products and offers them at the best price possible without sacrificing that quality.</t>
  </si>
  <si>
    <t>Falcon Dust-Off Compressed Gas Duster (10oz., 4 Pack)</t>
  </si>
  <si>
    <t>https://www.samsclub.com/p/dust-off-4-pk-4-10-ounce-cans/prod9540095?xid=plp_product_2</t>
  </si>
  <si>
    <t>Keep your office and important devices dust-free and functional with the powerful Falcon Dust-Off® Compressed Gas Duster (10oz., 4 Pack). This extremely functional and handy gas duster instantly eliminates debris from tough-to-reach spots which makes it a favorite in homes and offices across the country.</t>
  </si>
  <si>
    <t>Min 2 per order</t>
  </si>
  <si>
    <t>Falcon Dust-Off Compressed Gas Duster (10 oz., 12 Pack)</t>
  </si>
  <si>
    <t>https://www.samsclub.com/p/12-10-oz-dusters-falcon-case/prod20071873?xid=plp_product_3</t>
  </si>
  <si>
    <t>Falcon Dust-Off Air Dusters, 10 oz., 3/Pack (DPSXL3)</t>
  </si>
  <si>
    <t>https://www.staples.com/Dust-Off-Dpsxl3-Disposable-Dusters-3-Pk/product_2442530</t>
  </si>
  <si>
    <t>Keep your home and office electronics clean with this 3-pack of Dust-Off disposable dusters.
Clean computers and electronics with this 3-pack of Dust-Off disposable dusters. An extension straw lets you clean hard-to-reach areas and small, detailed items such as DVR drives, CPU vents, and inside appliances. The three dusters in this package let you stock up so a duster is always available, and a bitterant is included to discourage inhalant abuse. The compressed gas in these Dust-Off disposable dusters removes accumulated dust from keyboards, computers, and game systems without damaging delicate parts.</t>
  </si>
  <si>
    <t>Air duster is perfect for removing dust or debris from sensitive electronic devices</t>
  </si>
  <si>
    <t>Falcon Dust-Off Air Duster, 7 oz., 6/Pack (DPSM6)</t>
  </si>
  <si>
    <t>https://www.staples.com/Dust-Off-Duster-7oz-6-Pack/product_356652</t>
  </si>
  <si>
    <t>Clean sensitive electronic components with this 6-pack of Falcon Dust-Off 7-ounce electronics duster cans.
Keep office computers clean and fully functional with this 6-pack of 7-ounce electronics duster cans. Filled with compressed gas, these cans make it easy to safely clear sensitive electronic components of dust and debris. These Falcon Dust-Off duster cans are easy to grip and operate thanks to their compact designs and built-in triggers.</t>
  </si>
  <si>
    <t>Dust-Off Air Dusters, 7 oz., 12/Pack (DPSM12)</t>
  </si>
  <si>
    <t>https://www.staples.com/Dust-Off-Duster-7oz-12-Pack/product_356697</t>
  </si>
  <si>
    <t>Eliminate dust and debris from electronics and furniture with these Falcon Dust-Off dusters.
Prolong the lifespan of electronics and furniture by cleaning them with these Dust-Off dusters. Each of the 12 cans features a compact design, allowing you to grip and use easily. These Falcon Dust-Off dusters have pointed nozzles that ensure compressed air penetrates through to hard-to-reach areas.</t>
  </si>
  <si>
    <t>Odor or Scent
Bitterant</t>
  </si>
  <si>
    <t>Air Dusters</t>
  </si>
  <si>
    <t>Dust-Off Air Duster, 3.5 oz., 1/Pack (DPSJC)</t>
  </si>
  <si>
    <t>https://www.staples.com/Dust-Off-Duster-3-5oz-Single/product_607923</t>
  </si>
  <si>
    <t>The convenient trigger control of the Dust-Off® Disposable Compressed Gas Duster blows away harmful dust while remaining 100% ozone safe. This Gas Duster has a 3.5 oz capacity.
Dust-Off 3.5 oz Disposable compressed gas duster is 100 percent ozone safe and is used to blow away harmful dust and lint. Gas duster is provided with a trigger that controls spray power and slip-on extender for greater reach.</t>
  </si>
  <si>
    <t>Contains bitterant to discourage inhalant abuse</t>
  </si>
  <si>
    <t>Falcon Dust-Off Non-Flammable Air Duster, 3.5 oz., 1/Pack (DPNJB)</t>
  </si>
  <si>
    <t>https://www.staples.com/Dust-Off-Duster-JR/product_633700</t>
  </si>
  <si>
    <t>Maintain fire safety while cleaning electronics with this Falcon Safety Dust-Off JR 3.5-ounce nonflammable duster can.
Clean delicate electronics in tight spaces with this 3.5-ounce duster can. Featuring a butane-free formula, this can makes it easy to safely dust computers and electronic components. This Falcon Safety Dust-Off JR can reach out-of-the-way areas with the included extension straw.</t>
  </si>
  <si>
    <t>Canned air is perfect for getting crumbs out of your keyboard</t>
  </si>
  <si>
    <t>Dust-Off Jumbo Air Duster, 17 oz., 1/Pack (DPSJMB)</t>
  </si>
  <si>
    <t>https://www.staples.com/Dust-Off-Duster-Jumbo-XL/product_650269</t>
  </si>
  <si>
    <t>Clean off hard-to-reach components with this Falcon Dust-Off Duster Jumbo XL 17-ounce duster can.
Maintain office electronics with this duster can. Filled with 17 ounces of compressed gas, this can blasts dust and debris off of delicate electronic components with a pull of the easy-to-use trigger. This Falcon Dust-Off Duster Jumbo XL can makes it easy to clean hard-to-reach areas with the included extension tube.</t>
  </si>
  <si>
    <t>Dust-Off Jumbo Air Duster, 17 oz., 2/Pack (DPSJMB)</t>
  </si>
  <si>
    <t>https://www.staples.com/Dust-Off-Duster-17oz-2-Pack/product_608529</t>
  </si>
  <si>
    <t>Blow particles off electronic equipment with this 17-ounce Dust-Off duster spray.
Keep dust, lint, and other destructive elements away from computers and other electronics with this jumbo-sized disposable duster spray. The formula in this Dust-Off duster spray contains no CFCs, HCFCs, butane or propane and is 100 percent ozone-safe.</t>
  </si>
  <si>
    <t>Jumbo Air Duster</t>
  </si>
  <si>
    <t>FALCON SAFETY® Dust-Off® Electronic Duster, 7 oz.</t>
  </si>
  <si>
    <t>https://www.staples.com/FALCON-SAFETY-Dust-Off-Electronic-Duster-7-oz/product_1610024</t>
  </si>
  <si>
    <t>FALCON SAFETY® Dust-Off® 7 oz electronic duster is suitable for keyboards, mouse devices, CPUs and other equipment
FALCON SAFETY® Dust-Off® FALDPSM 7 oz electronic duster easily removes dust and dirt from electronics. It is ozone-safe with no CFCs, HCFCs, propane or butane.</t>
  </si>
  <si>
    <t>Includes a bitterant to discourage inhalant abuse and contains no CFCs, HCFCs, propane or butane for 100 percent ozone-safe use</t>
  </si>
  <si>
    <t>Many in stock</t>
  </si>
  <si>
    <t>NXT Technologies</t>
  </si>
  <si>
    <t>NXT Technologies Electronics Duster</t>
  </si>
  <si>
    <t>NXT Technologies™ Electronics Air Duster, 10 Oz. (NX57524)</t>
  </si>
  <si>
    <t>https://www.staples.com/nxt-technologies-electronics-air-duster-10-oz-nx57524/product_24401448</t>
  </si>
  <si>
    <t>Keep computer keyboards and accessories dirt-free with this NXT Technologies 10-ounce electronics air duster.
Keep your drawers fully stocked with this versatile electronics air duster. The compressed air delivers powerful airflow to help remove crumbs from sensitive devices. This NXT Technologies 10-ounce electronics air duster features an extension straw to access tight spaces.</t>
  </si>
  <si>
    <t>Staples Electronics Air Duster, Slight Ethereal, 4/Pack (SPL10ENFR-4)</t>
  </si>
  <si>
    <t>https://www.staples.com/Staples-Electronics-Duster-10-oz-4pk/product_718862</t>
  </si>
  <si>
    <t>Keep delicate electronics and hard-to-reach computer components clean and debris-free with this 4-pack of Staples 10-ounce electronics dusters.
Maintain office equipment and easily remove dust, dirt and debris from electronics with this 4-pack of 10-ounce electronics dusters. Featuring an easy-to-use design, these dusters deliver concentrated streams of compressed air that blast crumbs and debris out of hard-to-reach areas without damaging delicate electronic components. These Staples electronics dusters fit easily in desk drawers and make it easy to keep debris out of keyboards and computers.</t>
  </si>
  <si>
    <t>Special Buy</t>
  </si>
  <si>
    <t>An added bitterant gives this duster an unpleasant taste to discourage its use as an inhalant.</t>
  </si>
  <si>
    <t>Staples Electronics Air Duster, Slight Ethereal, 6/Pack (SPL10ENFR-6)</t>
  </si>
  <si>
    <t>https://www.staples.com/staples-electronics-air-duster-slight-ethereal-6-pack-spl10enfr-4/product_24534262</t>
  </si>
  <si>
    <t>Keep delicate electronics and hard-to-reach computer components clean and debris-free with this 6-pack of Staples 10-ounce electronics dusters.
Maintain office equipment and easily remove dust, dirt and debris from electronics with this 6-pack of 10-ounce electronics dusters. Featuring an easy-to-use design, these dusters deliver concentrated streams of compressed air that blast crumbs and debris out of hard-to-reach areas without damaging delicate electronic components. These Staples electronics dusters fit easily in desk drawers and make it easy to keep debris out of keyboards and computers.</t>
  </si>
  <si>
    <t>Staples Electronics Air Duster, 10 oz., Slight Ethereal, 2/Pack (SPL10ENFR-2)</t>
  </si>
  <si>
    <t>https://www.staples.com/Staples-Electronics-Duster-10oz-2pk/product_712332</t>
  </si>
  <si>
    <t>Get dust and grime out from cracks in keyboards and other electronics by using this 2-pack of Staples 10-ounce electronics dusters.
Clean out keyboards, computer fans and other electronics safely by using these 10-ounce electronics dusters. Each one contains bitterant to help discourage inhalant abuse, while the precision extension tubes let you focus air into tiny crevices effectively. These Staples electronics dusters are 100 percent ozone safe and have slim containers, making them easy to store.</t>
  </si>
  <si>
    <t>Dust-Off Disposable Dusters (2 pk)</t>
  </si>
  <si>
    <t>https://www.target.com/p/dust-off-disposable-dusters-2-pk/-/A-88198621#lnk=sametab</t>
  </si>
  <si>
    <t>Highlights
Provides potent, dust-removing power for practically any task
Ideal for keyboards, notebooks, CPU, collectibles, window blinds, lamp shades, craft projects &amp; sewing machines
Contains a bitterant to help discourage inhalant abuse
Includes extension tube to get in hard-to-reach places
10oz
2 pk</t>
  </si>
  <si>
    <t>Endust 10oz Two Pack Duster</t>
  </si>
  <si>
    <t>Endust 10oz Two Pack Duster : Target</t>
  </si>
  <si>
    <t>Endust for Electronics 10oz Duster 2-pack. Featuring a powerful dust removing blast that is safe for electronics. Includes an extension tube for pin-point cleaning in small cracks of electronics such as computers, laptops, keyboards, printers and copiers. Compressed Gas dusters are also helpful around the home cleaning sewing machines, silk flower arrangements, window blinds, ornaments, models and craft projects to name a few. Contains safety bitterant to help discourage inhalant abuse.</t>
  </si>
  <si>
    <t>Contains safety bitterant to help discourage inhalant abuse.</t>
  </si>
  <si>
    <t>If you select add to cart, in NY the shopper is prompted to verify that they are 18 or older.</t>
  </si>
  <si>
    <t>Endust Duster 10-oz.</t>
  </si>
  <si>
    <t>Endust Duster 10-oz. : Target</t>
  </si>
  <si>
    <t>Endust for Electronics 10oz Duster. Featuring a powerful dust removing blast that is safe for electronics. Includes an extension tube for pin-point cleaning in small cracks of electronics such as computers, laptops, keyboards, printers and copiers. Compressed Gas dusters are also helpful around the home cleaning sewing machines, silk flower arrangements, window blinds, ornaments, models and craft projects to name a few. Contains safety bitterant to help discourage inhalant abuse.</t>
  </si>
  <si>
    <t>Uline Air in a can</t>
  </si>
  <si>
    <t>Uline Air In A Can</t>
  </si>
  <si>
    <t>https://www.uline.com/Product/Detail/S-6771/Electronic-Cleaners/Air-In-A-Can</t>
  </si>
  <si>
    <t xml:space="preserve"> Remove lint, dust and dirt from electronics, keyboards, computers.
Extended nozzle cleans hard-to-reach places.
Portable 12 oz. can recommended for warehouse and office use.
Not available for sale in the following states: AK, HI, PR.</t>
  </si>
  <si>
    <t>Uline, Inc.</t>
  </si>
  <si>
    <t>Does not contain bittering agent. </t>
  </si>
  <si>
    <t>recommended for warehouse and office use.</t>
  </si>
  <si>
    <t>Falcon
Compressed Gas Duster10.0oz</t>
  </si>
  <si>
    <t>https://www.walgreens.com/store/c/falcon-compressed-gas-duster/ID=prod6257766-product</t>
  </si>
  <si>
    <t xml:space="preserve"> Description
Removes dust &amp; lint
Contains no CFC's, Propane or Butane
Effectively cleans surfaces &amp; hard-to-reach crevices
Do not shake, keep upright. Remove top tap. Direct valve away from yourself. Pull trigger to clear. Operate in short blasts 2-4" from object. Uses: Compressed gas dusters are effective tools for removing dust and other contaminants from tiny crevices in keyboards, CPUs and other electronic devices. Misuse by deliberately concentrating and inhaling contents may be harmful or fatal. Contains a bitterant to help discourage inhalant abuse.
©2014 Walgreen Co.</t>
  </si>
  <si>
    <t>Misuse by deliberately concentrating and inhaling contents may be harmful or fatal.</t>
  </si>
  <si>
    <t>Warnings
CONTENTS UNDER PRESSURE. CONTAINER MAY EXPLODE IF HEATED. KEEP OUT OF THE REACH OF CHILDREN. Do not puncture or incinerate container. Do not expose to heat or store at temperatures above 120°F (49°C). This product can be ignited under certain circumstances. Therefore, do not use near potential ignition sources, hot surfaces, or spark-producing equipment such as paper shredders or under electrical appliances. Store in cool place. Do not leave in direct sunlight or enclosed vehicle use in well-ventilated areas. Misuse by deliberately inhaling contents may be fatal. First aid treatment: Contains difluoroethane. Cas #75-37-6. Inhalation: Move to fresh air. Eyes immediately flush with water. Skin: Flush with warm water. Treat for frostbite if necessary. Liquid contents may cause frostbite on contact with skin. In all cases contact physician. For medical emergencies in U S: dial 911 or 1-800-498-7192.</t>
  </si>
  <si>
    <t>This product cannot be shipped to the following state(s):
AK, 
GU, 
HI, 
MP, 
PR, 
VI</t>
  </si>
  <si>
    <t>Dust-Off® RET10522 Compressed Gas Duster, 2 Pack</t>
  </si>
  <si>
    <t>Dust-Off® RET10522 Compressed Gas Duster, 2 Pack - Walmart.com</t>
  </si>
  <si>
    <t>Dust-Off® Compressed Gas Dusters provide potent dust-removing power for practically any task. Use them in your office space to clean keyboards, CPU, notebook or desk area. They're also great for removing dust around the home like window blinds, collectibles, sewing machines, holiday ornaments, craft projects and silk flower arrangements. Includes 2 10 oz. dusters.</t>
  </si>
  <si>
    <t>Contains a bittering substance to help discourage inhalant abuse</t>
  </si>
  <si>
    <t>In product features: "compressed-air-dusters"</t>
  </si>
  <si>
    <t>WARNING: This product can expose you to chemicals, which are known to the State of California to cause cancer and birth defects or other reproductive harm.  For more information go to www.P65Warnings.ca.gov</t>
  </si>
  <si>
    <t>Dust-Off 12 pk Compressed Air Computer TV Gas Cans Duster 10 oz Keyboard Laptop</t>
  </si>
  <si>
    <t>Dust-Off 12 pk Compressed Air Computer TV Gas Cans Duster 10 oz Keyboard Laptop - Walmart.com</t>
  </si>
  <si>
    <t>Removes dust, lint and other contaminants from hard-to-reach areas</t>
  </si>
  <si>
    <t>The term "air" is used in the online product name.</t>
  </si>
  <si>
    <t>https://www.walmart.com/ip/Dust-Off-RET10522-Compressed-Gas-Duster-2-Pack/176165691?athbdg=L1102</t>
  </si>
  <si>
    <t>on-line price, regularly $26.89</t>
  </si>
  <si>
    <t>compressed-air-dusters</t>
  </si>
  <si>
    <t>Dt OFF Compressed Gas Dter, 10 Ounces</t>
  </si>
  <si>
    <t>https://www.walmart.com/ip/Dt-OFF-Compressed-Gas-Dter-10-Ounces/15079082</t>
  </si>
  <si>
    <t>Provides potent dt-removing power for practically any task. Ideal for CPU, keyboards, workstations, labs and multiple hoehold es. 100% ozone safe. Contains a bitterant to help discourage inhalant abe. A.</t>
  </si>
  <si>
    <t>Contains a bitterant to help discourage inhalant abe. A.</t>
  </si>
  <si>
    <t>Dt-Off gas dter contains a bitterant to discourage inhalant abe</t>
  </si>
  <si>
    <t>Dust Off Compressed Gas Duster, 10 Ounces, Pack of 2</t>
  </si>
  <si>
    <t>https://www.walmart.com/ip/Dust-Off-Compressed-Gas-Duster-10-Ounces-Pack-of-2/26084447?athbdg=L1600</t>
  </si>
  <si>
    <t>Provides potent dust-removing power for practically any task. Ideal for CPU, keyboards, workstations, labs and multiple household uses. 100% ozone safe. Contains a bitterant to help discourage inhalant abuse.</t>
  </si>
  <si>
    <t>WARNING: This product can expose you to chemicals, such as Diisononyl phthalate or others listed on the product, which are known to the State of California to cause cancer and birth defects or other reproductive harm. For more information go to www.P65Warnings.ca.gov,small_parts</t>
  </si>
  <si>
    <t>Dust-Off Disposable Electronics Duster, 10 oz, 4 Pack</t>
  </si>
  <si>
    <t>https://www.walmart.com/ip/Dust-Off-Disposable-Electronics-Duster-10-oz-4-Pack/622056690</t>
  </si>
  <si>
    <t>The Dust-Off Disposable Electronics Duster removes dust, lint, and other contaminants from hard to reach areas and can be used in offices, laboratories, and workshops. This handy formula contains a bitterant to discourage inhalant abuse. The 100 percent ozone-safe dust and lint remover contains no CFCs, HCFCs, propane, or butane and is available in a convenient 10 oz can that is easy to use. The Dust-Off electronics duster can also be used inside of your vehicle and in other electronic devices to remove dust and debris from places that may be hard to reach. Dust-Off Disposable Electronics Dusters are the ideal tool to help keep these areas or your home and auto clean and spotless as the day you brought them home.</t>
  </si>
  <si>
    <t>This handy formula contains a bitterant to discourage inhalant abuse.</t>
  </si>
  <si>
    <t>Dust-Off Disposable Dusters (3 Pack)</t>
  </si>
  <si>
    <t>https://www.walmart.com/ip/Dust-Off-Disposable-Dusters-3-Pack/25596750?athbdg=L1600</t>
  </si>
  <si>
    <t>The Dust-Off DPSXL3 Disposable Dusters (3 pack) is an ideal way to clean and remove dust. This household essential comes in a pack of three cans that are each 10 ounces. The nozzle is strong and powerful to push out the compressed gas to blow off the dust from even the tightest of spaces. The disposable compressed gas duster is suitable and best used for cleaning computers, laptops, and other electronics. It can remove dust and particles from the tight spaces in between your keyboard. For harder-to-reach places, there is an extension tube included.</t>
  </si>
  <si>
    <t>Dust-Off Compressed Gas Duster, Pack of 6</t>
  </si>
  <si>
    <t>https://www.walmart.com/ip/Dust-Off-Compressed-Gas-Duster-Pack-of-6/148314349</t>
  </si>
  <si>
    <t>6pk Dust Off Compressed Air Computer TV Gas Cans Duster 10oz Laptop Keyboard CPU</t>
  </si>
  <si>
    <t>Dust-Off DPSM12 Disposable Duster - 7 oz., 12 Pack</t>
  </si>
  <si>
    <t>https://www.walmart.com/ip/Dust-Off-DPSM12-Disposable-Duster-7-oz-12-Pack/647674883</t>
  </si>
  <si>
    <t>Dust-Off compressed gas dusters provide potent dust-removing power for practically any task. Use in your office space to clean keyboards, CPU, laptop, or desk area. Great for removing dust around the home like window blinds, collectibles, sewing machines, holiday ornaments, craft projects and silk flower arrangements. Includes extension straw to get into hard to reach places. Contains a bitterant to help discourage inhalant abuse. This product is 100% ozone safe.</t>
  </si>
  <si>
    <t>Falcon Dust-Off Gaming Gear Duster - Air duster</t>
  </si>
  <si>
    <t>https://www.walmart.com/ip/Falcon-Dust-Off-Gaming-Gear-Duster-Air-duster/510807871</t>
  </si>
  <si>
    <t>Falcon Dust-Off Gaming Gear Duster - air duster
Key Features and Benefits:
Safely cleans PCs, keyboards, screens, controllers and mouses
Larger-size disposable can gives you a great value
100% ozone safe</t>
  </si>
  <si>
    <t>Sold and shipped by Big Deal GA</t>
  </si>
  <si>
    <t>https://www.walmart.com/ip/Innovera-IVR10012-10-oz-Compressed-Air-Duster-Cleaner-2-Pack/271335787</t>
  </si>
  <si>
    <t>Keep your computer and electronics clean, dust-free, and running efficiently with this compressed air duster. Quickly remove dust and dirt from difficult to reach areas. Designed for removing small particles from electronics without cleaners so it doesnt damage valuable equipment. 100% ozone safe and moisture free, safe to use on most equipment. Removable straw for pinpoint cleaning. Safety enhanced can contains a bitterant to discourage inhalant abuse.</t>
  </si>
  <si>
    <t>canned air - duster - ozone safe blow off - 10oz duster - case of 12</t>
  </si>
  <si>
    <t>https://www.walmart.com/ip/canned-air-duster-ozone-safe-blow-off-10oz-duster-case-of-12/16203733</t>
  </si>
  <si>
    <t>Blow Off Canned Air Duster is an essential tool for maintaining all of your electrical equipment, from your keyboards to your currency counters to your fax machines.</t>
  </si>
  <si>
    <t>Warnings
Warning Text
proposition 65 reasons:titanium dioxide, other chemicals
WarningWARNING - California Proposition 65
WARNING: This product may contain chemicals known to the State of California to cause cancer andbirth defects or other reproductive harm.</t>
  </si>
  <si>
    <t>(3 Pack) Max Pro Blow Off Duster 152-112-232 Canned Air</t>
  </si>
  <si>
    <t>https://www.walmart.com/ip/3-Pack-Max-Pro-Blow-Off-Duster-152-112-232-Canned-Air/743973393</t>
  </si>
  <si>
    <t>Blow Off 152-112-226 Air Duster, Defined as Non-Flammable 10 oz canned air it is our all purpose sterilized cleaner that removes dust, dirt and microscopic debris from hard to reach places. Its ozone safe.
Getting any job done fast and cheap often requires nothing more than just the right tool. Take canned compressed gas, for instance. It's inexpensive as long as you don't buy it from the camera store. The product works great.Here are a dozen jobs for which it works perfectly.
1. Bag less Vacuums
Empty the dirt container into trashcan, then take it outside. Once you're in the great outdoors, hold the container upside down at arm's length and spray it a few times with canned air. If the filter's dirty as well, give it the same treatment. Messy? Certainly. But the vacuum parts get much cleaner than with other methods. (I beg of you this: make sure you stand upwind from what you're cleaning.)
2. Camera Lenses
One short blast and the lens is clear. Don't get too close. The canned gas sometimes condenses and leaves a filmy residue.
3. Computer and TV Screens if necessary, follow up with a micro cloth.
4. Baseboard Registers
These contain dozens of small, fragile metal fins that trap impossible-to-reach dust. Cleaning them with the vacuum's brush attachment doesn't work because the fins crinkle at the slightest touch. Solution? Force in canned air along the register's entire length by making use of the handy extension straw. This expels dust from the fins' narrow interstices and onto the floor where you can vacuum it up easily.
5. Spilled Liquids
No use crying when electronics get wet. Act fast and expel as much of the liquid as you can.
6. Keyboards
Take outside to clean. Hold upside down at arm's length and blast away. Do not, I repeat, do not look at the stuff that comes out of there. You don't want to know.
7. Coffee Grinders
Same routine as for keyboards, clean it outside. Spray your grounds upon your grounds.
8. Photo Scanners
Use short pulses of air to remove dust from photos, slides, and the glass surface of the scanner itself.
9. Vinyl Records
I keep a can by my record player. One short hit to each side of an album and the job is done. Works on CDs too. Does not appear to be particularly useful when it comes to iPods, however.
10. Lamp Shades
Pleated ones collect a ton of dust. So you don't make a mess, remove the shades and take them outside for cleaning.
11. Electric Razors
Take the razor outside, remove the blade cover(s), and shoot air at the whisker residue.
12. Dashboards
You could use a cotton swab dipped in rubbing alcohol, but who has that much time for detail work? Canned air cleans faster. Insert the handy extension straw into vents, storage areas, CD slots, cup holders, and that pesky place where the steering column meets the dash. Blast away to your heart's delight. Retrieve released dust with a micro cloth or vacuum.</t>
  </si>
  <si>
    <t>Maxell® 190025 - Ca3 Blast Away Canned Air (single)</t>
  </si>
  <si>
    <t>Maxell® 190025 - Ca3 Blast Away Canned Air (single) - Walmart.com</t>
  </si>
  <si>
    <t>Working on electronics? Or you just need to remove dust from your keyboard? The Maxell Blast Away Canned Air Canister is ideal. It's a multipurpose duster that let's you blow out contaminants from hard to reach places.</t>
  </si>
  <si>
    <t>The term "air" is used in the online product name and in the online product description.</t>
  </si>
  <si>
    <t>https://www.walmart.com/ip/Maxell-190025-Ca3-Blast-Away-Canned-Air-single/21556700</t>
  </si>
  <si>
    <t>Maxell® 190027 - Ca5 Mini Blast Away Canned Air</t>
  </si>
  <si>
    <t>https://www.walmart.com/ip/Maxell-190027-Ca5-Mini-Blast-Away-Canned-Air/21188293</t>
  </si>
  <si>
    <t>Banish that annoying dust! The 3.5-oz Mini Blast Away Canned Air from Maxell blows away dust from keyboards and other electronics. The mini canned air is portable, fitting easily into any notebook bag or in any desk.</t>
  </si>
  <si>
    <t>Maxell 190026 - Ca4 Blast Away Canned Air - 2 Pk</t>
  </si>
  <si>
    <t>https://www.walmart.com/ip/Maxell-190026-Ca4-Blast-Away-Canned-Air-2-Pk/631682109</t>
  </si>
  <si>
    <t>Multi-Purpose Duster ; Removes Dust &amp; Dirt Off Keyboards &amp; Electronics ; Great For Sensitive Home &amp; Office Environments ; Contains A Bitterant To Help Discourage Inhalant Abuse ; Non-Flammable- SKU: PEMXL190026</t>
  </si>
  <si>
    <t>Contains A Bitterant To Help Discourage Inhalant Abuse</t>
  </si>
  <si>
    <t>WARNING: This product contains chemicals known to the State of California to cause cancer andbirth defects or other reproductive harm.</t>
  </si>
  <si>
    <t>Maxell All-purpose Duster Canned Air</t>
  </si>
  <si>
    <t>https://www.walmart.com/ip/Maxell-All-purpose-Duster-Canned-Air/160008172</t>
  </si>
  <si>
    <t>Canned air is an all-purpose duster. Removes dust and dirt off keyboards and electronics. Ideal for sensitive home and office environments. Contains a bitterant to help discourage inhalant abuse. More from the Manufacturer</t>
  </si>
  <si>
    <t>Endust, END11407, Multipurpose Duster, 2 / Pack</t>
  </si>
  <si>
    <t>Endust, END11407, Multipurpose Duster, 2 / Pack - Walmart.com</t>
  </si>
  <si>
    <t>High-performance compressed air duster removes dust and lint from electronics. Flexible extension tube provided for tight spaces and pinpoint cleaning. Contains bitterant to discourage inhalant abuse.</t>
  </si>
  <si>
    <t>For information on inhalant abuse visit: www.inhalant.org. contains a bitterant to help discourage inhalant abuse. Keep out of reach of children.</t>
  </si>
  <si>
    <t>The term "air" is used in the online product description.</t>
  </si>
  <si>
    <t>Caution: Contents under pressure. Vapor harmful.,The intentional misuse by deliberately inhaling may be fatal this product can be ignited under certain circumstances. Therefore do not use near potential ignition sources, hot surfaces, or spark-producing equipment such as paper shredders or under electrical appliances. Do not tilt, shake or turn can upside down before or during use as liquid contents may be dispensed. Liquid contents may cause frostbite on contact with skin. Contact a physician if such contact occurs. Do not leave in direct sunlight, enclosed vehicle, or exposed to temperatures above 120 degrees F (49 degrees C) as overheating could cause can to burst. Do not pierce or burn, even after use. Contains difluoroethane.,First Aid: Medical Emergencies Call: 911 OR PHYSICIAN. Inhalation: Immediately move to fresh air. Eyes: Immediately flush with warm water. Skin: Immediately wash with warm water. Treat for frostbite if necessary.,Misuse by deliberately concentrating and inhaling contents may be harmful or fatal. please use our product responsibly. For information on inhalant abuse visit: www.inhalant.org. contains a bitterant to help discourage inhalant abuse. Keep out of reach of children.</t>
  </si>
  <si>
    <t>https://www.walmart.com/ip/Endust-END11407-Multipurpose-Duster-2-Pack/15406471</t>
  </si>
  <si>
    <t>High-performance compressed air duster </t>
  </si>
  <si>
    <t>most substantial warning statement given</t>
  </si>
  <si>
    <t>Promaster</t>
  </si>
  <si>
    <t>Promaster Blow Off</t>
  </si>
  <si>
    <t>Cables Unlimited BlowOff 3.5oz Canned Air Duster</t>
  </si>
  <si>
    <t>https://www.walmart.com/ip/Cables-Unlimited-BlowOff-3-5oz-Canned-Air-Duster/26383100</t>
  </si>
  <si>
    <t>Blow Off - Air Duster with 152A Propellant (Defined as Non-Flammable) 3.5 oz. is an all-purpose sterilized cleaner that removes dust, dirt and microscopic debris from hard to reach places. It's ozone safe.</t>
  </si>
  <si>
    <t>Surf onn. Electonic Duster</t>
  </si>
  <si>
    <t>onn. Electronics Duster Compressed Gas Cleaner, 10 oz</t>
  </si>
  <si>
    <t>https://www.walmart.com/ip/onn-Electronics-Duster-Compressed-Gas-Cleaner-10-oz/382382617?athbdg=L1102</t>
  </si>
  <si>
    <t>Keep it fresh! The onn. Electronics Duster will keep your tech gear in pristine condition. Simply aim and pull the trigger for a powerful blast of air that removes dust and debris from hard-to-reach crevices. Dust bunnies beware of the onn. Electronics Duster. Surf onn. We're onn. to something here.</t>
  </si>
  <si>
    <t xml:space="preserve">Walmart, Inc. </t>
  </si>
  <si>
    <t>Simply aim and pull the trigger for a powerful blast of air that removes dust and debris from hard-to-reach crevices</t>
  </si>
  <si>
    <t>onn. Electronics Duster Compressed Gas Cleaner, 10 oz, 4-Pack</t>
  </si>
  <si>
    <t>https://www.walmart.com/ip/onn-Electronics-Duster-Compressed-Gas-Cleaner-10-oz-4-Pack/868360815</t>
  </si>
  <si>
    <t>onn. Electronics Duster Compressed Gas Cleaner, 10 oz, 2-Pack</t>
  </si>
  <si>
    <t>https://www.walmart.com/ip/onn-Electronics-Duster-Compressed-Gas-Cleaner-10-oz-2-Pack/144670893?athbdg=L1102</t>
  </si>
  <si>
    <t>Dust-Off Disposable Compressed Gas Duster, 10 oz Cans, 2/Pack</t>
  </si>
  <si>
    <t>https://www.wbmason.com/ProductDetail.aspx?ItemDesc=Dust-Off-Disposable-Compressed-Gas-Duster-10-oz-Cans-2-Pack&amp;ItemID=FALDSXLPW&amp;uom=PK&amp;COID=&amp;SearchID=999541591&amp;ii=1</t>
  </si>
  <si>
    <t>Ideal for workstations, labs, repair benches, household use and on-location photography.
Provides potent dust-removing power.
Contains bitterant.
Slip-on extender.</t>
  </si>
  <si>
    <t>Contains bitterant.</t>
  </si>
  <si>
    <t>Green item</t>
  </si>
  <si>
    <t>Dust-Off Disposable Compressed Gas Duster, 10 oz Can</t>
  </si>
  <si>
    <t>https://www.wbmason.com/ProductDetail.aspx?ItemDesc=Dust-Off-Disposable-Compressed-Gas-Duster-10-oz-Can&amp;ItemID=FALDPSXL&amp;uom=EA&amp;COID=&amp;SearchID=999541591&amp;ii=4</t>
  </si>
  <si>
    <t>Dust-Off Disposable Compressed Gas Duster, 17 oz Cans, 2/Pack</t>
  </si>
  <si>
    <t>https://www.wbmason.com/ProductDetail.aspx?ItemDesc=Dust-Off-Disposable-Compressed-Gas-Duster-17-oz-Cans-2-Pack&amp;ItemID=FALDPSJMB2&amp;uom=PK&amp;COID=&amp;SearchID=999541591&amp;ii=7</t>
  </si>
  <si>
    <t>Dust-Off Disposable Compressed Gas Duster, 17 oz Can</t>
  </si>
  <si>
    <t>https://www.wbmason.com/ProductDetail.aspx?ItemDesc=Dust-Off-Disposable-Compressed-Gas-Duster-17-oz-Can&amp;ItemID=FALDPSJMB&amp;uom=EA&amp;COID=&amp;SearchID=999541591&amp;ii=8</t>
  </si>
  <si>
    <t>Dust-Off Disposable Compressed Gas Duster, 3.5 oz Can</t>
  </si>
  <si>
    <t>https://www.wbmason.com/ProductDetail.aspx?ItemDesc=Dust-Off-Disposable-Compressed-Gas-Duster-35-oz-Can&amp;ItemID=FALDPSJC&amp;uom=EA&amp;COID=&amp;SearchID=999541591&amp;ii=9</t>
  </si>
  <si>
    <t>Dust-Off Disposable Compressed Gas Duster, 10 oz Cans, 6/Pack</t>
  </si>
  <si>
    <t>https://www.wbmason.com/ProductDetail.aspx?ItemDesc=Dust-Off-Disposable-Compressed-Gas-Duster-10-oz-Cans-6-Pack&amp;ItemID=FALDPSXL6&amp;uom=PK&amp;COID=&amp;SearchID=999541591&amp;ii=10</t>
  </si>
  <si>
    <t>100% Ozone Safe; contains no cfcs, huffs, propoane, or butane
Six (6) 10 oz. Cans
Removes dust, lint, and other contaminants from hard to reach areas
Ideal for cleaning cups, keyboards, computer mice, workstations, labs, repair benches, household use, and on-location photography</t>
  </si>
  <si>
    <t>Dust-Off Disposable Compressed Gas Duster, 12 oz Can</t>
  </si>
  <si>
    <t>https://www.wbmason.com/ProductDetail.aspx?ItemDesc=Dust-Off-Disposable-Compressed-Gas-Duster-12-oz-Can&amp;ItemID=FALDPSXL12&amp;uom=EA&amp;COID=&amp;SearchID=999541591&amp;ii=11</t>
  </si>
  <si>
    <t>Dust-Off Disposable Compressed Gas Duster, 10 oz Cans, 4/Pack</t>
  </si>
  <si>
    <t>https://www.wbmason.com/ProductDetail.aspx?ItemDesc=Dust-Off-Disposable-Compressed-Gas-Duster-10-oz-Cans-4-Pack&amp;ItemID=FALDPSXL4A&amp;uom=PK&amp;COID=&amp;SearchID=999541591&amp;ii=12</t>
  </si>
  <si>
    <t>Dust-Off Special Application Duster, 10 oz Cans, 2/Pack</t>
  </si>
  <si>
    <t>https://www.wbmason.com/ProductDetail.aspx?ItemDesc=Dust-Off-Special-Application-Duster-10-oz-Cans-2-Pack&amp;ItemID=FALDPNXL2&amp;uom=PK&amp;COID=&amp;SearchID=999541591&amp;ii=14</t>
  </si>
  <si>
    <t>Blows away dust and lint.
Developed for use in environments where flammability is a concern.
Trigger controls spray power.
Slip-on extender.</t>
  </si>
  <si>
    <t>Not available at this time</t>
  </si>
  <si>
    <t>Dust-Off Special Application Duster, 10 oz Can</t>
  </si>
  <si>
    <t>https://www.wbmason.com/ProductDetail.aspx?ItemDesc=Dust-Off-Special-Application-Duster-10-oz-Can&amp;ItemID=FALDPNXL&amp;uom=EA&amp;COID=&amp;SearchID=999541591&amp;ii=13</t>
  </si>
  <si>
    <t>Innovera® Compressed Air Duster Cleaner, 10 oz Can, 2/Pack</t>
  </si>
  <si>
    <t>https://www.wbmason.com/ProductDetail.aspx?ItemDesc=Innovera-Compressed-Air-Duster-Cleaner-10-oz-Can-2-Pack&amp;ItemID=IVR10012&amp;uom=PK&amp;COID=&amp;SearchID=999541591&amp;ii=2</t>
  </si>
  <si>
    <t>Safety enhanced can contains a bitterant to discourage inhalant abuse.</t>
  </si>
  <si>
    <t>Innovera® Compressed Air Duster Cleaner, 10 oz Can</t>
  </si>
  <si>
    <t>https://www.wbmason.com/ProductDetail.aspx?ItemDesc=Innovera-Compressed-Air-Duster-Cleaner-10-oz-Can&amp;ItemID=IVR10010&amp;uom=EA&amp;COID=&amp;SearchID=999541591&amp;ii=3</t>
  </si>
  <si>
    <t>Innovera® Compressed Air Duster Cleaner, 10 oz Can, 4/Pack</t>
  </si>
  <si>
    <t>https://www.wbmason.com/ProductDetail.aspx?ItemDesc=Innovera-Compressed-Air-Duster-Cleaner-10-oz-Can-4-Pack&amp;ItemID=IVR10014&amp;uom=PK&amp;COID=&amp;SearchID=999541591&amp;ii=5</t>
  </si>
  <si>
    <t>Innovera® Compressed Air Duster Cleaner, 10 oz Can, 6/Pack</t>
  </si>
  <si>
    <t>https://www.wbmason.com/ProductDetail.aspx?ItemDesc=Innovera-Compressed-Air-Duster-Cleaner-10-oz-Can-6-Pack&amp;ItemID=IVR10016&amp;uom=PK&amp;COID=&amp;SearchID=999541591&amp;ii=6</t>
  </si>
  <si>
    <t>Dust-off Compressed-Gas Duster, Electronics</t>
  </si>
  <si>
    <t>https://shop.wegmans.com/product/237540/dust-off-compressed-gas-duster-electronics</t>
  </si>
  <si>
    <t>Dust and lint remover. Inhalant abuse deterrent formulation. Applications: electronics; automobiles; home workspace. Did You Know: A 7 oz can has an average of 84 2-3 second blasts under normal conditions. Because the content of the can is chemically based it will get very cold during use. This is normal. When product returns to room temperature, use it again. Keep it clean. No CFCs: Contains no CFCs which deplete the ozone layer. Steel. Please recycle when empty. Assembled in USA using both domestic and imported components.</t>
  </si>
  <si>
    <t>Inhalant abuse deterrent formulation.</t>
  </si>
  <si>
    <t>propellant identified as part of warning statement</t>
  </si>
  <si>
    <t>Market</t>
  </si>
  <si>
    <t>Baltimore, MD</t>
  </si>
  <si>
    <t>Dust-Off
Dust-Off® RET10522 Compressed Gas Duster, 2 Pack</t>
  </si>
  <si>
    <t>https://www.walmart.com/ip/Dust-Off-RET10522-Compressed-Gas-Duster-2-Pack/176165691?fulfillmentIntent=Pickup&amp;athbdg=L1102</t>
  </si>
  <si>
    <t>Warning Text
safety:WARNING: This product can expose you to chemicals, which are known to the State of California to cause cancer and birth defects or other reproductive harm.  For more information go to www.P65Warnings.ca.gov</t>
  </si>
  <si>
    <t>https://www.walmart.com/ip/onn-Electronics-Duster-Compressed-Gas-Cleaner-10-oz/382382617?fulfillmentIntent=Pickup&amp;athbdg=L1102</t>
  </si>
  <si>
    <t>Simply aim and pull the trigger for a powerful blast of air that removes dust and debris </t>
  </si>
  <si>
    <t>https://www.walmart.com/ip/onn-Electronics-Duster-Compressed-Gas-Cleaner-10-oz-2-Pack/144670893?fulfillmentIntent=Pickup</t>
  </si>
  <si>
    <t>https://www.walmart.com/ip/onn-Electronics-Duster-Compressed-Gas-Cleaner-10-oz-4-Pack/868360815?fulfillmentIntent=Pickup</t>
  </si>
  <si>
    <t>https://www.target.com/p/endust-10oz-two-pack-duster/-/A-13660027#lnk=sametab</t>
  </si>
  <si>
    <t>https://www.target.com/p/endust-duster-10-oz/-/A-13660013#lnk=sametab</t>
  </si>
  <si>
    <t>Compressed Air Dusters
Office Depot® Brand Cleaning Duster, 10 Oz, Pack of 3 Cans</t>
  </si>
  <si>
    <t>Compressed Air Dusters</t>
  </si>
  <si>
    <t>must be 18 years or older to purchase this product.</t>
  </si>
  <si>
    <t>Compressed Air Dusters
Office Depot® Brand Cleaning Duster, 10 Oz. Can</t>
  </si>
  <si>
    <t>Compressed Air Dusters
Office Depot® Brand Cleaning Duster, 3.5 Oz Can</t>
  </si>
  <si>
    <t>Chicago, IL</t>
  </si>
  <si>
    <t>Dayton, OH</t>
  </si>
  <si>
    <t>https://www.walmart.com/ip/onn-Electronics-Duster-Compressed-Gas-Cleaner-10-oz/315452914?fulfillmentIntent=Pickup&amp;athbdg=L1600</t>
  </si>
  <si>
    <t>Simply aim and pull the trigger for a powerful blast of air that removes dust and debris from hard-to-reach crevices.</t>
  </si>
  <si>
    <t>https://www.walmart.com/ip/onn-Electronics-Duster-Compressed-Gas-Cleaner-10-oz-2-Pack/648338081?fulfillmentIntent=Pickup</t>
  </si>
  <si>
    <t>https://www.walmart.com/ip/onn-Electronics-Duster-Compressed-Gas-Cleaner-10-oz-4-Pack/621867766?fulfillmentIntent=Pickup&amp;athbdg=L1600</t>
  </si>
  <si>
    <t>Detroit, MI</t>
  </si>
  <si>
    <t>https://www.walmart.com/ip/Dust-Off-RET10522-Compressed-Gas-Duster-2-Pack/176165691?fulfillmentIntent=Pickup&amp;athbdg=L1600</t>
  </si>
  <si>
    <t>https://www.walmart.com/ip/onn-Electronics-Duster-Compressed-Gas-Cleaner-10-oz/382382617?fulfillmentIntent=Pickup&amp;athbdg=L1600</t>
  </si>
  <si>
    <t>Espanola, NM</t>
  </si>
  <si>
    <t>https://www.walmart.com/ip/Dust-Off-RET10522-Compressed-Gas-Duster-2-Pack/176165691?fulfillmentIntent=Pickup</t>
  </si>
  <si>
    <t>https://www.walmart.com/ip/onn-Electronics-Duster-Compressed-Gas-Cleaner-10-oz/382382617?fulfillmentIntent=Pickup</t>
  </si>
  <si>
    <t>Indianopolis, IN</t>
  </si>
  <si>
    <t>Las Vegas, NV</t>
  </si>
  <si>
    <t>https://www.walmart.com/ip/onn-Electronics-Duster-Compressed-Gas-Cleaner-10-oz-4-Pack/621867766?fulfillmentIntent=Pickup</t>
  </si>
  <si>
    <t>Minneapolis, MN</t>
  </si>
  <si>
    <t>Phoenix, AZ</t>
  </si>
  <si>
    <t>Wichita, KS</t>
  </si>
  <si>
    <t>New York, NY</t>
  </si>
  <si>
    <t>no age verification evident</t>
  </si>
  <si>
    <t>age confirmation requested, must click "Yes" to 18 years minimum</t>
  </si>
  <si>
    <t>must be 18 years or older to purchase this product - no age verification evident</t>
  </si>
  <si>
    <t>Los Angeles, CA</t>
  </si>
  <si>
    <t>no products available in-store</t>
  </si>
  <si>
    <t>only available through shipping, no in-store availability</t>
  </si>
  <si>
    <t>Houston, TX</t>
  </si>
  <si>
    <t>Philadelphia, PA</t>
  </si>
  <si>
    <t>on-line price, regularly $11.24</t>
  </si>
  <si>
    <t>CAS No. 75-37-6</t>
  </si>
  <si>
    <t>San Antonio, TX</t>
  </si>
  <si>
    <t>San Diego, CA</t>
  </si>
  <si>
    <t>Dallas, TX</t>
  </si>
  <si>
    <t>San Jose, CA</t>
  </si>
  <si>
    <t>https://www.walmart.com/ip/onn-Electronics-Duster-Compressed-Gas-Cleaner-10-oz-2-Pack/648338081?fulfillmentIntent=Pickup&amp;athbdg=L1600</t>
  </si>
  <si>
    <t>Online Supplier Audit -  (Manufacturers, Importers, and Distributors of Aerosol Duster Products)</t>
  </si>
  <si>
    <t>Supplier Name</t>
  </si>
  <si>
    <t>Location</t>
  </si>
  <si>
    <t>Website Link</t>
  </si>
  <si>
    <t>Brands</t>
  </si>
  <si>
    <t>Products</t>
  </si>
  <si>
    <t>Online text about supplier</t>
  </si>
  <si>
    <t>Supplier Size (Employees)</t>
  </si>
  <si>
    <t>Supplier Size (Revenue) $M</t>
  </si>
  <si>
    <t>Revenue source</t>
  </si>
  <si>
    <t>Small, Medium, Large Enterprise (based on SBA NAICS guidelines)</t>
  </si>
  <si>
    <t>Assumed Supplier Ranking (duster products)</t>
  </si>
  <si>
    <t>Type of Supplier</t>
  </si>
  <si>
    <t>Product Type
(consumer - commercial/industrial)</t>
  </si>
  <si>
    <t>Duster Products</t>
  </si>
  <si>
    <t>Product size (in oz.)</t>
  </si>
  <si>
    <t>Price ($) (per unit)</t>
  </si>
  <si>
    <t>Country of Origin</t>
  </si>
  <si>
    <t>COO comments</t>
  </si>
  <si>
    <t>Online text "inhaling" "huff" or "abuse"</t>
  </si>
  <si>
    <t>Warning against "inhaling" or "abusing" 
(Y=1/N=0)</t>
  </si>
  <si>
    <t>Propellant</t>
  </si>
  <si>
    <t>The term "Air" used on online description of product (Y=1/N=0)</t>
  </si>
  <si>
    <t>The Term "Air" is used on product</t>
  </si>
  <si>
    <t>Product Shelf Life (as indicated)</t>
  </si>
  <si>
    <t>Other</t>
  </si>
  <si>
    <t>Branchburg, NJ</t>
  </si>
  <si>
    <t>https://www.falconsafety.com/dusters/</t>
  </si>
  <si>
    <t>Dust-Off, Falcon, Maxell, other Private Labels</t>
  </si>
  <si>
    <t>Dusters, Screen Care, Horns &amp; Accessories, Marine Accessories, Wet Wipes</t>
  </si>
  <si>
    <t>Not just for keyboards anymore! Although Dust-Off® is best known as a compressed gas duster that can clean the most stubborn of crumbs from keyboards; there are many other uses for Dust-Off® dusters. We also offer a whole range of additional products under the Dust-Off® including screen sprays and wipes that help keep your digital life clean and smudge free. Falcon is the longest tenured and most reliable name in marine and safety signal horns. Our safety horns were designed by acoustical experts to carry their sound up to 1 mile over land or sea and be heard over construction, machinery and other job site noises. We also offer a line of portable safety horns that are easy to carry while jogging, hiking, kayaking or biking. Feel safe knowing that help is a just a blast away. Falcon also offers a line of marine accessories including Line-Master Mooring Snubbers, rigging tape and marine screen cleaner.</t>
  </si>
  <si>
    <t>https://www.datanyze.com/</t>
  </si>
  <si>
    <t>Small</t>
  </si>
  <si>
    <t>Manufacturer (consumer products)</t>
  </si>
  <si>
    <t>Consumer</t>
  </si>
  <si>
    <t>Dust-off 3.5 oz. Disposable Duster</t>
  </si>
  <si>
    <t>https://www.falconsafety.com/shop/dusters/disposable/disposable-duster-3-5-oz/</t>
  </si>
  <si>
    <t>10 years</t>
  </si>
  <si>
    <t>Shelf Life:  https://www.falconsafety.com/product-information/safety-tips/faq/</t>
  </si>
  <si>
    <t>https://www.thomasnet.com/profile/00565361/falcon-safety-products-inc.html?act=M&amp;cid=565361&amp;cov=NA&amp;heading=25131525&amp;searchpos=6</t>
  </si>
  <si>
    <t>Dust-off 7 oz. Disposable Duster</t>
  </si>
  <si>
    <t>https://www.falconsafety.com/shop/dusters/disposable/disposable-duster-7-oz/</t>
  </si>
  <si>
    <t>Dust-off 10 oz. Disposable Duster</t>
  </si>
  <si>
    <t>https://www.falconsafety.com/shop/dusters/disposable/disposable-duster-10-oz/</t>
  </si>
  <si>
    <t>Dust-off 17 oz. Disposable Duster</t>
  </si>
  <si>
    <t>https://www.falconsafety.com/shop/dusters/disposable/disposable-duster-17-oz/</t>
  </si>
  <si>
    <t>Dust-off 10 oz. Non-Flammable Disposable Duster</t>
  </si>
  <si>
    <t>https://www.falconsafety.com/shop/dusters/disposable/10oz-non-flammable-disposable-duster/</t>
  </si>
  <si>
    <t>Dust-off 3.5 oz. Non-Flammable Disposable Duster</t>
  </si>
  <si>
    <t>https://www.falconsafety.com/shop/dusters/disposable/3-5oz-non-flammable-disposable-duster/</t>
  </si>
  <si>
    <t>Dust-off 5 oz. ECO:6 duster</t>
  </si>
  <si>
    <t>https://www.falconsafety.com/shop/dusters/disposable/5-oz-eco-duster/</t>
  </si>
  <si>
    <t>Clean with Eco-Confidence! Dust-Off ECO:6 Duster is one of the first to utilize a non-flammable, ultra-low Global Warming Potential (GWP) aerosol propellant.</t>
  </si>
  <si>
    <t>Dust-off 10 oz. Plus Duster w/ 360° Vector Valve</t>
  </si>
  <si>
    <t>https://www.falconsafety.com/shop/dusters/refillable/10oz-plus-duster-w-360-vector-valve/</t>
  </si>
  <si>
    <t>Dust-off 10 oz. Plus Replacement Canister</t>
  </si>
  <si>
    <t>https://www.falconsafety.com/shop/dusters/refillable/10oz-plus-replacement-canister/</t>
  </si>
  <si>
    <t>Dust-off 8 oz. Non-Flammable Plus Duster w/ 360° Vector Valve</t>
  </si>
  <si>
    <t>https://www.falconsafety.com/shop/dusters/refillable/8oz-non-flammable-plus-duster-w-360-vector-valve/</t>
  </si>
  <si>
    <t>Dust-off 10 oz. Classic Duster with Chrome Valve</t>
  </si>
  <si>
    <t>https://www.falconsafety.com/shop/dusters/refillable/10oz-classic-duster-with-chrome-valve/</t>
  </si>
  <si>
    <t>Dust-off 8 oz. Non-Flammable Plus Replacement Canister</t>
  </si>
  <si>
    <t>https://www.falconsafety.com/shop/dusters/refillable/8oz-non-flammable-plus-replacement-canister/</t>
  </si>
  <si>
    <t>Dust-off 10 oz. Classic Replacement Canister</t>
  </si>
  <si>
    <t>https://www.falconsafety.com/shop/dusters/refillable/10oz-classic-replacement-canister/</t>
  </si>
  <si>
    <t>Buffalo, NY</t>
  </si>
  <si>
    <t>https://endustforelectronics.com/</t>
  </si>
  <si>
    <t>Ape Case, Endust for Elecronics, enspire, Hotdog, Skooba</t>
  </si>
  <si>
    <t>Camera cases &amp; accessories, Dusters, Body Cleansing Towels, Decontamination cleaning products for firefighters &amp; first responders, Yoga totes and rollpacks, Exquisite cases and accessories for business and travel</t>
  </si>
  <si>
    <t>You’ve trusted the Endust® brand for more than 40 years. Now trust Endust for Electronics, the leading line-up of products for cleaning, dusting, and protecting everything from computers and DVD players to television screens!</t>
  </si>
  <si>
    <t>https://www.owler.com/corp</t>
  </si>
  <si>
    <t>Medium</t>
  </si>
  <si>
    <t>Endust 10 oz. Non-Flammable Duster w/ Bitterant</t>
  </si>
  <si>
    <t>https://endustforelectronics.com/10-oz-non-flammable-duster-w-bitterant/</t>
  </si>
  <si>
    <t>Inhalant abuse is a growing epidemic. Endust for Electronics adds bitterant to deter abuse with it’s products. For more information on inhalant abuse please visit Alliance for Consumer Education.</t>
  </si>
  <si>
    <t>n/a</t>
  </si>
  <si>
    <t>no pricing given, no way to purchase indicated</t>
  </si>
  <si>
    <t>Endust 10 oz. Duster w/ Bitterant – Twin Pack</t>
  </si>
  <si>
    <t>https://endustforelectronics.com/10-oz-non-flammable-duster-w-bitterant-twin-pack/</t>
  </si>
  <si>
    <t>https://endustforelectronics.com/10-oz-duster-w-bitterant/</t>
  </si>
  <si>
    <t>Endust 10 oz. Non-Flammable Duster w/ Bitterant Twin Pack</t>
  </si>
  <si>
    <t>https://endustforelectronics.com/10-oz-duster-w-bitterant-twin-pack/</t>
  </si>
  <si>
    <t>Endust 3.5 oz. Non-Flammable Duster w/ Bitterant Twin Pack</t>
  </si>
  <si>
    <t>https://endustforelectronics.com/3-5-oz-non-flammable-duster-w-bitterant-twin-pack/</t>
  </si>
  <si>
    <t>Ft. Lauderdale, FL</t>
  </si>
  <si>
    <t>https://www.airduster.com/</t>
  </si>
  <si>
    <t>Blow Off, Fire Gone, Max Pro, Super Blast, Odor Stop, Winchester, Pro Stick</t>
  </si>
  <si>
    <t>Dusters, Cleaners, Horns, Spray Adhesives, Lubricants, Air Fresheners, Winchester gun cleaners</t>
  </si>
  <si>
    <t>Max Pro is a leading provider of private labeling, aerosol filling, and contract packaging services for a variety of products including air duster, isopropyl alcohol, glass cleaner, steel cleaner, all-purpose cleaner, and lubricants. With 75 different products to choose from, Max Pro offers a comprehensive solution for businesses looking to start their own private label brand.</t>
  </si>
  <si>
    <t>https://www.zoominfo.com/</t>
  </si>
  <si>
    <t>Blow Off® Air Duster 10oz</t>
  </si>
  <si>
    <t>https://airduster.com/ProductsMain.aspx?ProductId=152-112-226</t>
  </si>
  <si>
    <t>contract packaging and aerosol filling facilities in the United States and in Central America</t>
  </si>
  <si>
    <t>no pricing given, contact us to become a dealer - all-purpose sterilized cleaner that removes dust, dirt and microscopic debris from hard-to-reach places. Its ozone safe, private label supplier: https://airduster.com/private_label.aspx</t>
  </si>
  <si>
    <t>Blow Off® - Air Duster 2 Pack</t>
  </si>
  <si>
    <t>https://airduster.com/ProductsMain.aspx?ProductId=2-152-2232</t>
  </si>
  <si>
    <t>no pricing given, contact us to become a dealer - all-purpose sterilized cleaner that removes dust, dirt and microscopic debris from hard-to-reach places. Its ozone safe</t>
  </si>
  <si>
    <t>Blow Off® - Auto Duster</t>
  </si>
  <si>
    <t>https://airduster.com/ProductsMain.aspx?ProductId=AD-001-56</t>
  </si>
  <si>
    <t xml:space="preserve">no pricing given, contact us to become a dealer - all-purpose sterilized cleaner that removes dust &amp; dirt from hard-to-reach places in your car or truck </t>
  </si>
  <si>
    <t>Blow Off® Air Duster Non-Flammable 8 oz</t>
  </si>
  <si>
    <t>https://airduster.com/ProductsMain.aspx?ProductId=DZE8-1151</t>
  </si>
  <si>
    <t xml:space="preserve">no pricing given, contact us to become a dealer - removes dust, dirt, and microscopic debris from hard-to-reach areas of home and office equipment. It is non-flammable </t>
  </si>
  <si>
    <t>Blow Off® Air Duster, Defined as Non-Flammable 10oz</t>
  </si>
  <si>
    <t>https://airduster.com/ProductsMain.aspx?ProductId=3.5-112-240</t>
  </si>
  <si>
    <t>no pricing given, contact us to become a dealer - all purpose sterilized cleaner that removes dust, dirt and microscopic debris from hard to reach places. Its ozone safe</t>
  </si>
  <si>
    <t>Blow Off® Air Duster Non-Flammable 10 oz. </t>
  </si>
  <si>
    <t>https://airduster.com/ProductsMain.aspx?ProductId=DZE-1150</t>
  </si>
  <si>
    <t>Blow Off, Fire Gone, Max Pro, Super Blast, Odor Stop, Winchester, Pro Stick, &amp; Private Label Manufacturer</t>
  </si>
  <si>
    <t>https://airduster.com/ProductsMain.aspx?ProductId=8152-998-226</t>
  </si>
  <si>
    <t xml:space="preserve">no pricing given, contact us to become a dealer - all-purpose sterilized cleaner that removes dust, dirt and microscopic debris from hard-to-reach places. Its ozone safe </t>
  </si>
  <si>
    <t>Winchester® - Gun Duster</t>
  </si>
  <si>
    <t>https://airduster.com/ProductsMain.aspx?ProductId=GD-007-034</t>
  </si>
  <si>
    <t>no pricing given, contact us to become a dealer - all purpose sterilized cleaner that removes contaminates from all internal and external surfaces of firearms &amp; more</t>
  </si>
  <si>
    <t>Chemtronics, an ITW Company</t>
  </si>
  <si>
    <t>Kennesaw, GA</t>
  </si>
  <si>
    <t>https://www.chemtronics.com/</t>
  </si>
  <si>
    <t>Chemtronics</t>
  </si>
  <si>
    <t>solvents, degreasers, swabs, wipes, and repair tools</t>
  </si>
  <si>
    <t>Since 1958, Chemtronics has been at the forefront of electronics maintenance and repair. Our product offering has grown from a handful of cleaners to a complete line of ultra-pure solvents, degreasers, swabs, wipes, and repair tools for the electrical, electronics and telecommunications industry. In 1999, Chemtronics had been a wholly owned subsidiary of Illinois Tool Works Inc. MRO to Fiber Optic &amp; Telecommunications; Aviation &amp; Aerospace; Life Sciences; &amp; Electronic Assembly &amp; Cleaning industries.</t>
  </si>
  <si>
    <t>Large</t>
  </si>
  <si>
    <t>Manufacturer (Electronic MRO supplies)</t>
  </si>
  <si>
    <t>Commercial/Industrial</t>
  </si>
  <si>
    <t>Chemtronics 152a Blast - Air Duster (ES1029)</t>
  </si>
  <si>
    <t>https://www.chemtronics.com/152a-blast</t>
  </si>
  <si>
    <t>EM from mfg, 3/21/23</t>
  </si>
  <si>
    <t>Case only, 12 cans/case, shelf life ref: https://www.chemtronics.com/what-is-the-shelf-life-of-air-duster-canned-air</t>
  </si>
  <si>
    <t>Chemtronics Duster (ES1017)</t>
  </si>
  <si>
    <t>https://www.chemtronics.com/duster</t>
  </si>
  <si>
    <t>Chemtronics Duster (ES1617)</t>
  </si>
  <si>
    <t>Chemtronics Typhoon Blast 70 Duster (ES1025)</t>
  </si>
  <si>
    <t>https://www.chemtronics.com/typhoon-blast-70-duster</t>
  </si>
  <si>
    <t>Chemtronics Ultrajet® compressed gas duster (ES1020)</t>
  </si>
  <si>
    <t>https://www.chemtronics.com/ultrajet-2</t>
  </si>
  <si>
    <t>Chemtronics Ultrajet® 70  (ES1015)</t>
  </si>
  <si>
    <t>https://www.chemtronics.com/ultrajet-70</t>
  </si>
  <si>
    <t>Chemtronics Ultrajet® All-Way Duster (ES1620)</t>
  </si>
  <si>
    <t>https://www.chemtronics.com/ultrajet-all-way</t>
  </si>
  <si>
    <t>Chemtronics Ultrajet Duster System (ES1020K)</t>
  </si>
  <si>
    <t>https://www.chemtronics.com/ultrajet-duster-system</t>
  </si>
  <si>
    <t>Chemtronics Ultrajet Duster System Refil (ES1020R)</t>
  </si>
  <si>
    <t>Techspray, an ITW Company</t>
  </si>
  <si>
    <t>https://www.techspray.com/</t>
  </si>
  <si>
    <t>Techspray, Techspray Renew, Plato</t>
  </si>
  <si>
    <t>cleaning solutions, conformal coatings, solder masks, and soldering tools</t>
  </si>
  <si>
    <t>We formulate, blend, and package a wide variety of chemicals and assorted support products for the electronics industry, heavy industry, aviation, and plant and equipment maintenance. We also offer new technologies to improve safety for both personnel and the environment. All Techspray products are RoHS and REACH compliant and free of nPB, TCE, and Perc, which are commonly used in industrial applications.</t>
  </si>
  <si>
    <t>Manufacturer (MRO supplier)</t>
  </si>
  <si>
    <t>Techspray Duster (1671-10S)</t>
  </si>
  <si>
    <t>https://www.techspray.com/duster-7</t>
  </si>
  <si>
    <t>Case only, 12 cans/case. Shelf Life: https://www.techspray.com/what-is-the-shelf-life-of-air-duster-canned-air</t>
  </si>
  <si>
    <t>Techspray Duster (1671-15S)</t>
  </si>
  <si>
    <t>Techspray Renew-Duster (1580-10S)</t>
  </si>
  <si>
    <t>https://www.techspray.com/renew-duster</t>
  </si>
  <si>
    <t>Techspray Economy Duster Economical HFC­152a (1673-10S)</t>
  </si>
  <si>
    <t>https://www.techspray.com/economy-duster-4</t>
  </si>
  <si>
    <t>Techspray Vortex Duster (1697-8S)</t>
  </si>
  <si>
    <t>https://www.techspray.com/vortex-duster-3</t>
  </si>
  <si>
    <t>Techspray Vortex Duster (1697-10S)</t>
  </si>
  <si>
    <t>Horsham, PA</t>
  </si>
  <si>
    <t>https://www.crcindustries.com/</t>
  </si>
  <si>
    <t>CRC, Marykate, Sta-Lube, SmartWasher, K&amp;W, Weld-Aid</t>
  </si>
  <si>
    <t>Cleaners, Degreasers and lubricants</t>
  </si>
  <si>
    <t>CRC began in a Pennsylvania garage in 1958 as Corrosion Reaction Consultants with a single product: CRC Corrosion Inhibitor, a multi-purpose lubricant.
Today, CRC is a global supplier of specialty products and formulations, manufacturing over 1,300 items and developing specialized formulas to meet the unique needs of the Automotive, Marine, Heavy Truck, Hardware, Electrical, Industrial and Aviation markets.</t>
  </si>
  <si>
    <t>CRC® DUSTER™ AEROSOL DUST REMOVAL SYSTEM, 8 WT OZ</t>
  </si>
  <si>
    <t>https://www.crcindustries.com/products/duster-8482-aerosol-dust-removal-system-8-wt-oz.html</t>
  </si>
  <si>
    <t>2 years</t>
  </si>
  <si>
    <t>no pricing given - click to find where to buy - shelf life is conditional warranty ref: https://www.crcindustries.com/wp-content/uploads/2016/05/datecodes-2015-12.pdf</t>
  </si>
  <si>
    <t>CRC® FREEZE SPRAY, 10 WT OZ</t>
  </si>
  <si>
    <t>https://www.crcindustries.com/products/freeze-spray-10-wt-oz.html</t>
  </si>
  <si>
    <t>PerfectData Corp.</t>
  </si>
  <si>
    <t>Simi Valley, CA</t>
  </si>
  <si>
    <t>http://www.perfectdata.com/</t>
  </si>
  <si>
    <t>PerfectData Perfect Duster, PDC, and Private Label supplier</t>
  </si>
  <si>
    <t>spray dusters, computer cleaning &amp; care products, CD cleaning kit and specialty cleaning papers.</t>
  </si>
  <si>
    <t>PerfectData manufacturers and markets innovative and unique computer accessories and computer/office care &amp; cleaning products that are designed to enhance your computing experience, increase your productivity and improve your equipmentís performance.</t>
  </si>
  <si>
    <t>EcoDuster™</t>
  </si>
  <si>
    <t>http://www.perfectdata.com/products/ecoduster.html</t>
  </si>
  <si>
    <t>sent email request to mfg, 3/21/23</t>
  </si>
  <si>
    <t>Inhalant Abuse - Huffing
As a leading manufacturer of one of the world's most versatile aerosol products, Perfectdata recognizes that among the issues surrounding aerosol product distribution and usage is that of inhalant abuse or "huffing". It is imperative that consumers of aerosol products understand the seriousness of this practice. We believe that through education we can help prevent future abuse and its devastating effects.
The What is Inhalant Abuse?
Inhalant Abuse is the ddeliberate inhalation by "sniffing" or "huffing" fumes, vapors or gases from common household and commercial products for the purpose of "getting high." To achieve this "high," more than 1,400 household products are misused - products that are found under your sinks, in your cabinets, in your garage and throughout your house. These household products are chosen because they are inexpensive, easily accessible and legal to purchase.</t>
  </si>
  <si>
    <t>data sheet only - no way to purchase indicated</t>
  </si>
  <si>
    <t>EcoDuster™ 2-Pack</t>
  </si>
  <si>
    <t>EcoDuster™ System</t>
  </si>
  <si>
    <t>EcoDuster™ Refill - 8OZ</t>
  </si>
  <si>
    <t>EcoDuster™ Refill OS - 8OZ</t>
  </si>
  <si>
    <t>EcoDuster™II</t>
  </si>
  <si>
    <t>http://www.perfectdata.com/products/ecodusterii.html</t>
  </si>
  <si>
    <t>EcoDuster™II 2-Pack</t>
  </si>
  <si>
    <t>EcoDuster™II 3-Pack</t>
  </si>
  <si>
    <t>Advantus Corp.</t>
  </si>
  <si>
    <t>Jacksonville, FL</t>
  </si>
  <si>
    <t>https://advantus.com/</t>
  </si>
  <si>
    <t>Read Right, Cleantex, 27 Businesses and Brands</t>
  </si>
  <si>
    <t>office products, craft &amp; hobby products, home &amp; office organization, pool &amp; recreation products, luggage &amp; tactical</t>
  </si>
  <si>
    <t>With product lines whose histories stretch all the way back to 1878, Advantus Corp. is a diverse consumer products company comprised of five operating divisions, each of which contain a family of related businesses and product lines:
Office Products
Craft &amp; Hobby Products
Home &amp; Office Organization
Pool &amp; Recreation Products
Luggage &amp; Tactical Products
Our Distribution Network
We manufacture and distribute over 5,500 consumer products in our manufacturing facilities in Florida, Virginia, Wisconsin and Asia, and over 100 manufacturing and distribution partners around the globe.</t>
  </si>
  <si>
    <t>Manufacturer (consumer &amp; professional products)</t>
  </si>
  <si>
    <t>Read Right DustFree Multi-Purpose Duster</t>
  </si>
  <si>
    <t>This product is not shown on the corporation's website</t>
  </si>
  <si>
    <t>Read Right Electronics Duster</t>
  </si>
  <si>
    <t>Read Right Nonflammable</t>
  </si>
  <si>
    <t>Cleantex MicroDuster III</t>
  </si>
  <si>
    <t>https://www.fishersci.com/shop/products/cleantex-microduster-iii/19029872</t>
  </si>
  <si>
    <t>Product has been discontinued</t>
  </si>
  <si>
    <t>Brampton, ON, Canada</t>
  </si>
  <si>
    <t>https://empack.ca/</t>
  </si>
  <si>
    <t>Empack Emzone, Private Label &amp; Contract Manufacturer</t>
  </si>
  <si>
    <t>aerosol, bag-on-valve (BOV), tubes and liquid filled products</t>
  </si>
  <si>
    <t>Established in 1999, Empack Spraytech Inc. is a privately-owned family operated Canadian manufacturer. As an innovative, vertically integrated producer of consumer and industrial products, we produce premium quality solutions for aerosol, bag-on-valve, liquid, lotion, wipes and gel products.</t>
  </si>
  <si>
    <t>Emzone Mini Air Duster 100 g 2-pack</t>
  </si>
  <si>
    <t>No products are shown on corporation's website</t>
  </si>
  <si>
    <t>Emzone Air Duster 284 g</t>
  </si>
  <si>
    <t>PLZ Corp.</t>
  </si>
  <si>
    <t>Downers Grove, IL</t>
  </si>
  <si>
    <t>https://www.spraywayinc.com/</t>
  </si>
  <si>
    <t>Sprayway, Terand (DISCONTINUED &amp; REPLACED BY SPRAYWAY)</t>
  </si>
  <si>
    <t>glass cleaners, multi surface cleaners, automotive</t>
  </si>
  <si>
    <t>Sprayway, Inc. has manufactured a complete line of industrial, automotive, screen print and janitorial products since 1947. We have been an innovative industry leader, and our Glass Cleaner is recognized as "The World's Best."</t>
  </si>
  <si>
    <t>Manufacturer (consumer &amp; industrial products)</t>
  </si>
  <si>
    <t>https://www.spraywayinc.com/content/clean-jet-100</t>
  </si>
  <si>
    <t xml:space="preserve"> Intentional misuse by concentrating and inhaling the product can be harmful
or fatal.</t>
  </si>
  <si>
    <t>3 years</t>
  </si>
  <si>
    <t>REPLACES TERAND AIR DUSTERS, no pricing given, no way to purchase indicated - 2 year mfg warranty against defects in materials and workmanship</t>
  </si>
  <si>
    <t xml:space="preserve">ABC Compounding Co., Inc. </t>
  </si>
  <si>
    <t>Morrow, GA</t>
  </si>
  <si>
    <t>https://abccompounding.com/</t>
  </si>
  <si>
    <t>AERO, Co-manufacturer</t>
  </si>
  <si>
    <t>janitorial/ sanitation, industrial, food service, paints and coatings, manufacturing, construction, remediation, aviation, automotive, agriculture, service industry, HVAC, printing, laundry, municipal, medical, pest control, oilfield, and other specialty ndustries</t>
  </si>
  <si>
    <t>We manufacture distributor owned brands using customer supplied concentrate, customer supplied formulas, or our own formulas. We also manufacture our own national brand, AERO. Our Texas manufacturing facility has over 200 stock aerosol formulas in production and many other formulas and configurations available in our formulary.</t>
  </si>
  <si>
    <t>Aero Canned Air 
Air Duster with Powerful Blast</t>
  </si>
  <si>
    <t>https://aero.abccompounding.com/products/aerosols/4634/</t>
  </si>
  <si>
    <t>MicroCare Corp.</t>
  </si>
  <si>
    <t>New Britain, CT</t>
  </si>
  <si>
    <t>https://www.microcare.com/</t>
  </si>
  <si>
    <t>MicroCare, Sticklers, Stereze</t>
  </si>
  <si>
    <t>cleaning coating, lubricating and sterilization fluids </t>
  </si>
  <si>
    <t>Nobody Knows More About Critical Cleaning
The MicroCare team of applications specialists helps you get the critical cleaning answers you need at a price you can afford. Our Field Engineers and Chemists are eager to share their knowledge and to provide you with the right processes and chemistries, all while never losing sight of your costs and investments. Through on-site consultation and in-lab cleaning trials, we help you identify the best cleaning fluid for your perfectly cleaned parts.</t>
  </si>
  <si>
    <t>Manufacturer (commercial products)</t>
  </si>
  <si>
    <t>MicroCare General Purpose Air Dusters</t>
  </si>
  <si>
    <t>https://www.microcare.com/en-US/Products/General-Purpose-Air-Dusters</t>
  </si>
  <si>
    <t>no pricing given - click to find where to buy</t>
  </si>
  <si>
    <t>MicroCare StatZap</t>
  </si>
  <si>
    <t>MicroCare 360</t>
  </si>
  <si>
    <t>Sycamore, IL</t>
  </si>
  <si>
    <t>https://www.idealindustries.com/</t>
  </si>
  <si>
    <t>Ideal, Anderson Power, Cree Lighting, Enatel</t>
  </si>
  <si>
    <t>wire connectors and professional tools, LED lighting solutions, chargers and power stations</t>
  </si>
  <si>
    <t>When J. Walter Becker started this company in 1916, he based it on an unshakeable belief in ideal relationships, with his employees, his community, and of course his customers. These are relationships built on fairness, transparency, trust and fellowship.
More than one hundred years later, IDEAL INDUSTRIES, INC. is a global enterprise with companies serving technicians and workers across a wide range of industries, from electrical to construction to aerospace to automotive. Our products have been instrumental in helping mankind reach from the South Pole to the Moon, and are paving new paths for the future. Because as J. Walter Becker taught us, when you honor relationships, success for all will follow.</t>
  </si>
  <si>
    <t>Ideal Dust and Lint Remover</t>
  </si>
  <si>
    <t>https://www.idealind.com/ca/en/shop/dust-and-lint-remover.html</t>
  </si>
  <si>
    <t>NTE Electronics, Inc.</t>
  </si>
  <si>
    <t>Bloomfield, NJ</t>
  </si>
  <si>
    <t>https://www.nteinc.com/</t>
  </si>
  <si>
    <t>Chemtronics, Techspray, Vortex, NTE (private label)</t>
  </si>
  <si>
    <t>Distributor of aerosol dusters. Freeze spray dusters, non-flammable dusters, economy HFC-152a based dusters, high velocity dusters &amp; air dusters are available. RoHS compliant.</t>
  </si>
  <si>
    <t>NTE is a Master Distributor for some of the industry's major manufacturers of electronic components and accessories.
These alliances now include:
Amphenol RF /
Connex: Connectors
CML: Optoelectronic Products
Chemtronics
Kester Solder Products
Plato: Soldering Tools, Tips, &amp; Accessories
Plymouth: Vinyl &amp; Rubber
Electrical Tapes
SureHold: Glues and
Adhesives
Techspray: Chemicals</t>
  </si>
  <si>
    <t>Distributor (electronics &amp; components)</t>
  </si>
  <si>
    <t>Chemtronics, Techspray BRANDED PRODUCTS</t>
  </si>
  <si>
    <t>https://www.nteinc.com/chemtronics/dusters.php</t>
  </si>
  <si>
    <t>see ITW Chemtronics, and Techspray Info above</t>
  </si>
  <si>
    <t xml:space="preserve">VOXX Accessories Corp. </t>
  </si>
  <si>
    <t>Indianapolis, IN</t>
  </si>
  <si>
    <t>https://www.voxxaccessories.com/</t>
  </si>
  <si>
    <t>RCA, TERK, AR Speakers, 808 Audio, Project Nursery</t>
  </si>
  <si>
    <t>consumer electronics and accessories for home and on-the-go</t>
  </si>
  <si>
    <t>VOXX Accessories is committed to promoting a powerful, diverse and growing brand portfolio, with distinctive products making them a global leader and innovator in consumer electronics and accessories for home and on-the-go, delivering solutions for over-the-air indoor/outdoor HDTV reception with America's #1 bestselling antennas from RCA and TERK, mobile device charging stations, clock radios, remote controls, HDMI cables and other A/V connectivity accessories, including, surge protection and more by RCA. Singsation is our all-in-one party systems that will keep the party going at any age and our high-end Indoor/Outdoor home and portable audio wireless Bluetooth all-weather speakers by AR Speakers and headphones by 808 Audio, Indoor/Outdoor home, and portable audio by AR Speakers. As well as leading edge earbuds, power charges and mobile phone or tablet mounts by Jensen and our exclusive partnership with Project Nursery delivering quality baby monitors, soothers, and sound machines.</t>
  </si>
  <si>
    <t>https://www.rcaaudiovideo.com/care-clean/?sku=TPH303R</t>
  </si>
  <si>
    <t>Redwood City, CA</t>
  </si>
  <si>
    <t>http://awdus.com/</t>
  </si>
  <si>
    <t>Dusters, Sprays, Office Supplies, Cleaning Gels</t>
  </si>
  <si>
    <t>AW Distributing, Inc. is a global distributor of consumer products, and involes in other businesses - such as industrial businesses, chemical businesses, medical businesses and energy businesses.</t>
  </si>
  <si>
    <t>Importer/Distributor (consumer products)</t>
  </si>
  <si>
    <t>AW Distributing ULTRA DUSTER</t>
  </si>
  <si>
    <t>http://awdus.com/products_01_01.html</t>
  </si>
  <si>
    <t>email from mfg, 3/21/23</t>
  </si>
  <si>
    <t>no pricing given - no way to purchase indicated - cases of 6 or 12</t>
  </si>
  <si>
    <t>AW Distributing ULTRA DUSTER 2-Pack</t>
  </si>
  <si>
    <t>San Mateo, CA</t>
  </si>
  <si>
    <t>https://myinnovera.com/</t>
  </si>
  <si>
    <t>Computer cleaning, cables, calculators, locks, storage devices, supplies, computer accessories</t>
  </si>
  <si>
    <t>Over 1,000 Imaging Supplies and Workplace Technology Accessories  A complete assortment of quality imaging supplies and reliable technology accessories that provide a value alternative to equivalent products. Buy in confidence from a brand that takes responsibility for the breadth of the customer experience—from acquisition and product offer to warranty and support.</t>
  </si>
  <si>
    <t>Innovera Duster</t>
  </si>
  <si>
    <t>supplied by Essendant Distributing, 3/22/23</t>
  </si>
  <si>
    <t>Burlington, ON, Canada</t>
  </si>
  <si>
    <t>https://www.mgchemicals.com/</t>
  </si>
  <si>
    <t>dusters and circuit coolers, cleaner / degreasers, flux removers, contact cleaners, protective coatings, solder, epoxies, adhesives, RTV silicones, lubricants, EMI/RFI shielding coatings, thermal management products, prototyping supplies, and more. We also distribute related non-chemical products, such as wipes, swabs, brushes, desoldering braid, and copper clad boards.</t>
  </si>
  <si>
    <t>Founded in 1955, M.G. Chemicals is a manufacturer and wholesaler of chemical products for the electronics industry. </t>
  </si>
  <si>
    <t>Manufacturer (industrial &amp; consumer products)</t>
  </si>
  <si>
    <t>Super Duster 134</t>
  </si>
  <si>
    <t>https://www.mgchemicals.com/products/electronics-maintenance/air-dusters/electronics-duster/</t>
  </si>
  <si>
    <t>attempted EM, seems to have been rejected, 3/21/23</t>
  </si>
  <si>
    <t>Super Duster 152</t>
  </si>
  <si>
    <t>https://www.mgchemicals.com/products/electronics-maintenance/air-dusters/air-duster-can/</t>
  </si>
  <si>
    <t>St. Louis, MO</t>
  </si>
  <si>
    <t>https://lhbindustries.com/</t>
  </si>
  <si>
    <t>Skilcraft, contract manufacturing, filling &amp; packaging</t>
  </si>
  <si>
    <t>liquid and aerosol manufacturing and packaging</t>
  </si>
  <si>
    <t>Lighthouse for the Blind is a 501(c)3 non-profit organization headquartered in St. Louis, MO. Our mission is to provide employment opportunities and services to individuals who are legally blind. We operate two plants – a liquid and aerosol manufacturing plant and a packaging and kitting facility where we manufacture, fill, assemble and package over 300 commercial and government products.  Our diverse capabilities include manufacturing, contract filling, packaging, and kitting.</t>
  </si>
  <si>
    <t>Manufacturer (government &amp; commercial products)</t>
  </si>
  <si>
    <t>Skilcraft 152A POWER DUSTER</t>
  </si>
  <si>
    <t>https://store.lhbindustries.com/power-duster/152a-power-duster-0894------010?returnurl=%2fpower-duster%2f</t>
  </si>
  <si>
    <t>indefinite</t>
  </si>
  <si>
    <t>case of 12, indefinite shelf life per website description</t>
  </si>
  <si>
    <t>Skilcraft 152A POWER DUSTER - TWIN PACK</t>
  </si>
  <si>
    <t>https://store.lhbindustries.com/power-duster/152a-power-duster-twin-pack-0894------008?returnurl=%2fpower-duster%2f</t>
  </si>
  <si>
    <t>case with 12 units</t>
  </si>
  <si>
    <t>Skilcraft 152A POWER DUSTER - TRIPLE PACK</t>
  </si>
  <si>
    <t>https://store.lhbindustries.com/power-duster/152a-power-duster-triple-pack-0894------009?returnurl=%2fpower-duster%2f</t>
  </si>
  <si>
    <t>Skilcraft 134A POWER DUSTER II</t>
  </si>
  <si>
    <t>https://store.lhbindustries.com/power-duster/134a-power-duster-ii-0894------011?returnurl=%2fpower-duster%2f</t>
  </si>
  <si>
    <t>case of 12</t>
  </si>
  <si>
    <t>Pleasant Prairie, WI</t>
  </si>
  <si>
    <t>https://www.uline.com/</t>
  </si>
  <si>
    <t>Uline, Multitude of industrial suppliers</t>
  </si>
  <si>
    <t>shipping, packaging, and industrial supplies</t>
  </si>
  <si>
    <t>Our easy-to-use, 800+ page catalog contains over 40,000 packaging, shipping, industrial and janitorial products, ready to ship today. Uline brand products combine the best quality with the best value. Our buyers search worldwide for the finest products available at competitive prices.</t>
  </si>
  <si>
    <t>Distributor (industrial, shipping, and packaging products)</t>
  </si>
  <si>
    <t>Uline Air In a Can</t>
  </si>
  <si>
    <t>minimum of 2</t>
  </si>
  <si>
    <t>Rockford, IL</t>
  </si>
  <si>
    <t>http://www.gcelectronics.com/</t>
  </si>
  <si>
    <t>Airjet, Contract Manufacturer</t>
  </si>
  <si>
    <t>Custom manufacturer chemicals, cleaners &amp; dusters including aerosol dusters. Aerosol dusters are available with 12 oz. aerosol, dusting &amp; cleaning components, flow control trigger nozzles, ozone depletion chemicals &amp; anti-static formulations. Aerosol dusters are suitable for cleaning electronic equipment, computers, keyboards, type writers, fax machines &amp; audio/video equipment. RoHS compliant.</t>
  </si>
  <si>
    <t>GC Electronics has been the primary supplier of electronics to the electrical and electronic industry since 1930. In 1997, GC
upgraded its technology base to include the new environmental laws. GC has come up with a starting line-up of contact cleaners to
comply with these laws; Big Bath, and Big Bath ISO. Big Bath ISO is a new contact cleaner that is non-ozone depleting and can be
sold to anyone. Plus, it contains no CFC's or HCFCS and is safe on all plastics.
GC offers a complete line of chemicals for use by electronics, electrical and industrial users. In addition to offering the most up-todate
line of aerosols, GC also supplies hard-to-find non-aerosols. GC also offers a broad range of adhesives, heat sink compounds,
lubricants and conformal coatings.</t>
  </si>
  <si>
    <t>https://www.owler.com/company/gcelectronics</t>
  </si>
  <si>
    <t>Manufacturer (wholesale &amp; industrial products)</t>
  </si>
  <si>
    <t>Air Jet duster</t>
  </si>
  <si>
    <t>http://www.gcelectronics.com/order/catdisplay.asp?CatID=3</t>
  </si>
  <si>
    <t>5 years</t>
  </si>
  <si>
    <t>no pricing given - call customer service - anti-static formulation minimizes the risk of electrostatic damage to sensitive components</t>
  </si>
  <si>
    <t>Quarryville, PA</t>
  </si>
  <si>
    <t>https://www.stonersolutions.com/</t>
  </si>
  <si>
    <t>Electro Klene, Stoner</t>
  </si>
  <si>
    <t>Manufacturer of household and automotive cleaning products. Products include glass cleaners, stain removers, upholstery and carpet cleaners, waxes, degreasers, and lubricants.</t>
  </si>
  <si>
    <t>Pursuing a mission to help customers "save time, increase productivity, and improve the quality of their work". Stoner formulates more than 300 solutions that are packaged in aerosol cans and larger bulk-liquid containers. For example, Stoner is the largest supplier of anti-stick release agents for the plastic molding industry.
+ Stoner specialty lubricants are used to manufacture military fighter jet engines, submarine components, and parts for the NASA space shuttle.
+ Stoner electronic cleaners help maintain telecommunications equipment, computers, office equipment, and money handling machines.
Professional auto detailers, collectors, and enthusiasts use Stoner car care products to clean, shine, and protect their favorite vehicles, from Fords to Ferraris. Several of these, including a no-streak glass cleaner called Invisible Glass, have recently gained national distribution through retail auto parts stores as well as the internet.
Serving more than 6,000 manufacturers, service businesses, government agencies, and universities, Stoner supplies products across the United States and internationally through distributors as well as factory-direct.
All products originate from the company's world headquarters, a single location in the rolling hills of Pennsylvania's Amish country. "Although we ship products worldwide, our goal is to be geographically invisible to our customers"</t>
  </si>
  <si>
    <t>10-49</t>
  </si>
  <si>
    <t>10-25</t>
  </si>
  <si>
    <t>https://www.thomasnet.com/profile/00139101/stoner-inc.html?act=M&amp;cid=139101&amp;cov=NA&amp;heading=25131525&amp;searchpos=11</t>
  </si>
  <si>
    <t>GUST Spray Anyway 360 Duster</t>
  </si>
  <si>
    <t>https://www.criticalcleaning.com/products/product?Category=dusters&amp;Item=94201</t>
  </si>
  <si>
    <t>Compact Size GUST Easy Duster</t>
  </si>
  <si>
    <t>https://www.criticalcleaning.com/products/product?Category=dusters&amp;Item=94202</t>
  </si>
  <si>
    <t>Time Saving GUST Easy Duster</t>
  </si>
  <si>
    <t>https://www.criticalcleaning.com/products/product?Category=dusters&amp;Item=94203</t>
  </si>
  <si>
    <t>Compact Size GUST Premium Duster</t>
  </si>
  <si>
    <t>https://www.criticalcleaning.com/products/product?Category=dusters&amp;Item=94151</t>
  </si>
  <si>
    <t>Tall Size GUST Premium Duster</t>
  </si>
  <si>
    <t>https://www.criticalcleaning.com/products/product?Category=dusters&amp;Item=94153</t>
  </si>
  <si>
    <t>Unknown</t>
  </si>
  <si>
    <t>https://www.amazon.com/stores/page/F267880D-1848-4503-8922-5DB3AA06CD35?ingress=2&amp;visitId=c4fbb010-07eb-464e-ae02-690df4fe14c1&amp;ref_=ast_bln</t>
  </si>
  <si>
    <t>iDuster, Zinshine</t>
  </si>
  <si>
    <t>aerosol dusters and glass cleaners for Cleaning Professionals</t>
  </si>
  <si>
    <t>A Trusted Household Cleaning Tools Brand. Strict manufactuing process. State of the art facilities. Satisfactory pre-sale and after-sale service. MSDS, High Quality Guaranteed, ISO 9001 Certified</t>
  </si>
  <si>
    <t>Wholesaler (cleaning supplies)</t>
  </si>
  <si>
    <t>https://www.amazon.com/iDuster-Disposable-Compressed-Computer-Keyboard/dp/B0978YT2G8?ref_=ast_sto_dp&amp;th=1</t>
  </si>
  <si>
    <t>Bitterant added to help discourage inhalant abuse.</t>
  </si>
  <si>
    <t>no online presence except through online retailers, eg., Amazon</t>
  </si>
  <si>
    <t>iDuster Compressed Air Duster 2-Pack</t>
  </si>
  <si>
    <t>https://www.amazon.com/iDuster-Compressed-Duster-Disposable-Electronics/dp/B08H7YZ1YR?ref_=ast_sto_dp&amp;th=1&amp;psc=1</t>
  </si>
  <si>
    <t>iDuster Compressed Air Duster 3-Pack</t>
  </si>
  <si>
    <t>https://www.amazon.com/iDuster-Compressed-Disposable-Electronics-36-Pack/dp/B08H8C485N?ref_=ast_sto_dp</t>
  </si>
  <si>
    <t>iDuster Compressed Air Duster 4-Pack</t>
  </si>
  <si>
    <t>https://www.amazon.com/iDuster-Compressed-Duster-Disposable-Electronics/dp/B08H7ZHJ1C?ref_=ast_sto_dp&amp;th=1&amp;psc=1</t>
  </si>
  <si>
    <t>ACL Staticide, Inc.</t>
  </si>
  <si>
    <t>https://www.aclstaticide.com/</t>
  </si>
  <si>
    <t>ACL Staticide</t>
  </si>
  <si>
    <t>anti-static coatings, electrostatic discharge (ESD) shields, static control flooring, static control instruments-wearables, printed circuit board cleaners (incl., dusters), contamination control</t>
  </si>
  <si>
    <t>For more than 50 years, ACL, Inc. has been a trusted supplier to electronics manufacturers worldwide. Our specialized cleaning and static control products are used in diverse industries such as automotive, avionics, medical device, plastics, and telecommunications. The name Staticide® has become synonymous with quality, reliability, and cost-effective manufacturing solutions.</t>
  </si>
  <si>
    <t>Manufacturer (industrial products)</t>
  </si>
  <si>
    <t>ACL Turbo Blast Duster</t>
  </si>
  <si>
    <t>https://www.aclstaticide.com/products/acl-turbo-blast</t>
  </si>
  <si>
    <t>not stated</t>
  </si>
  <si>
    <t>no pricing given - request quote online after registering - case of 12 units</t>
  </si>
  <si>
    <t>Aervoe Industries, Inc.</t>
  </si>
  <si>
    <t>Gardenville, NV</t>
  </si>
  <si>
    <t>https://www.aervoe.com/</t>
  </si>
  <si>
    <t>Toolmates</t>
  </si>
  <si>
    <t>industrial, maintenance, construction, safety, traffic control, outdoor</t>
  </si>
  <si>
    <t>Aervoe serves industrial and commercial trade professionals with quality products they can trust — period. We pledge to help you maintain equipment, protect surfaces from corrosion, identify hazards, keep work spaces clean, mark underground utilities, identify trees to cut, and so much more</t>
  </si>
  <si>
    <t>Aervoe Industries ToolMates Dust Air 420</t>
  </si>
  <si>
    <t>for industrial use only - product is not shown on corporations website</t>
  </si>
  <si>
    <t xml:space="preserve">Albatross USA, Inc. </t>
  </si>
  <si>
    <t>Long Island City, NY</t>
  </si>
  <si>
    <t>https://albachem.com/</t>
  </si>
  <si>
    <t>AlbaChem</t>
  </si>
  <si>
    <t>industrial cleaning fluids for textile and related industries, household enthusiasts</t>
  </si>
  <si>
    <t>In 1898 Albatross began by selling cleaning fluid to garment manufacturers in New York City. 120 years later, we service every phase and facet of the textile and related industries throughout the world. Apparel Manufacturing, Embroidery, Upholstery, Screen Printing, Graphic Arts, HTV, DTG are but a few of the areas in which Albatross has expanded.
Producing chemical products that comply with today’s demanding health, safety and environmental restrictions that are cost and production effective is our trade mark. Research and foresight, knowing what will happen from regulatory and market trend standpoints has kept Albatross at the forefront of the industries we cater to. By working with our customers in true partnership our products will continue to evolve and improve.</t>
  </si>
  <si>
    <t>https://www.buzzfile.com/</t>
  </si>
  <si>
    <t>AlbaChem®BIG SHOT Duster Spray</t>
  </si>
  <si>
    <t>https://albachem.com/categories/industries/embroidery.html?page=3</t>
  </si>
  <si>
    <t>no pricing given - no way to purchase indicated - cases of 12</t>
  </si>
  <si>
    <t>Allsop, Inc.</t>
  </si>
  <si>
    <t>Bellingham, WA</t>
  </si>
  <si>
    <t>https://digitalinnovations.com/</t>
  </si>
  <si>
    <t>Digital Innovations, CleanDr, Allsop</t>
  </si>
  <si>
    <t>cleaning and repair, mobile accessories, PC accessories</t>
  </si>
  <si>
    <t>At Digital Innovations, we believe in breakthrough innovation and best-in-class solutions. We have a passion for creating industry-leading, affordable consumer electronics care and maintenance products and a broad range of quality computer peripherals. In September 2015, DI was acquired by Allsop, Inc, a 50 year old recognized brand in the consumer electronic and computer accessory industry. Allsop shares our spirit of innovation and desire to manufacture consumer electronics accessories that make daily life easier, more productive and more enjoyable.</t>
  </si>
  <si>
    <t>CleanDr Multi-Purpose Duster</t>
  </si>
  <si>
    <t>https://digitalinnovations.com/products/cleandr-multi-purpose-duster</t>
  </si>
  <si>
    <t>Bitterant additive to discourage inhalant abuse</t>
  </si>
  <si>
    <t>SP Industries, Inc.</t>
  </si>
  <si>
    <t>Warminster, PA</t>
  </si>
  <si>
    <t>https://www.belart.com/</t>
  </si>
  <si>
    <t>Ableware, SP Bel-Art, FTS, Genevac, Hotpack, Hull, i-Dositecno, VirTis, and Wilmad-LabGlass</t>
  </si>
  <si>
    <t>labware, glassware, pharma equipment, scientific equipment, freeze drying and lyophilizers, aseptic pharma, processing equipment, fill-finish</t>
  </si>
  <si>
    <t xml:space="preserve">SP Industries, Inc. (SP – Scientific Products), is a leading global provider of state-of-the-art fill-finish drug manufacturing solutions, laboratory equipment, research, pilot and production freeze dryers, laboratory supplies and specialty glassware. SP’s products support research and production across diverse end user markets including pharmaceutical, scientific, industrial, food and beverage, aeronautic, semiconductor and healthcare. Our flagship ‘SP’ brands Ableware, Bel-Art, FTS, Genevac, Hotpack, Hull, i-Dositecno, VirTis, and Wilmad-LabGlass offer best in class product solutions that make a difference in people’s lives and together represent over 500 years of experience, quality and innovation. </t>
  </si>
  <si>
    <t>https://rocketreach.co/</t>
  </si>
  <si>
    <t>Manufacturer (professional supplies)</t>
  </si>
  <si>
    <t>BLOW-HARD O.S. EXTRA DUST REMOVER</t>
  </si>
  <si>
    <t>https://www.belart.com/blow-hard-o-s-extra-dust-remover.html</t>
  </si>
  <si>
    <t>for laboratory equipment</t>
  </si>
  <si>
    <t xml:space="preserve">Belkin International, Inc. </t>
  </si>
  <si>
    <t>El Segundo, CA</t>
  </si>
  <si>
    <t>https://www.belkin.com/</t>
  </si>
  <si>
    <t>Belkin</t>
  </si>
  <si>
    <t>Accessories, chargers, docks &amp; hubs, screen protectors, audio, cables, adapters</t>
  </si>
  <si>
    <t>Today is where the future becomes reality, and that’s why we believe that every “today” should be extraordinary. People-centric design and an obsession with details are at the core of what we do at Belkin. We empower people to get more life out of every single day with our extensive range of products delivering power, protection, connectivity, audio and smart home solutions. From humble beginnings in a 1980s Southern California garage to celebrating 40 years as a market leader and innovator in 2023, our ethos has always been about connection. As a diverse, global technology company, Belkin is still inspired and driven by the connection between people and technology.</t>
  </si>
  <si>
    <t>Wholesaler (consumer products)</t>
  </si>
  <si>
    <t>Belkin Blaster</t>
  </si>
  <si>
    <t>https://www.walmart.com/ip/Belkin-Blaster-Cleaning-Duster-12-oz/17765287</t>
  </si>
  <si>
    <t>not listed on corporate website, listed on Amazon.com &amp; Walmart.com as NOT AVAILABLE, old pricing. Product images are dated 2005.</t>
  </si>
  <si>
    <t>CAIG Laboratories, Inc.</t>
  </si>
  <si>
    <t>Poway, CA</t>
  </si>
  <si>
    <t>https://caig.com/</t>
  </si>
  <si>
    <t>DeoxIT, DustAll, DustAll ECO</t>
  </si>
  <si>
    <t>cleaners, lubricants, enhancers, preservatives, and accessoires for electronic, electrical, and mechanical applications</t>
  </si>
  <si>
    <t xml:space="preserve"> CAIG has manufactured the highest quality electronic chemicals since 1956 for use worldwide as companies, including OEM’s, rely on CAIG’s products in their manufacturing process and service departments. 
To better serve you, CAIG now has Manufacturing and Warehousing in California, Texas and Pennsylvania</t>
  </si>
  <si>
    <t>DustALL, CCS-2007, 152a, 7 oz./198g</t>
  </si>
  <si>
    <t>https://caig.com/product/dustall-ccs-2007-152a-7-oz-198g/</t>
  </si>
  <si>
    <t>This product contains a bitterant to help discourage inhaant abuse</t>
  </si>
  <si>
    <t>DustALL, CCS-2005, 152a, 4.5 oz./127g</t>
  </si>
  <si>
    <t>https://caig.com/product/dustall-ccs-2005-152a-4-5-oz-127g/</t>
  </si>
  <si>
    <t>CAIG LABORATORIES CCS-2000 10 OZ. 152A DUST ALL DUSTER WITH BITTERENT (50 pieces)</t>
  </si>
  <si>
    <t>https://www.amazon.com/CAIG-LABORATORIES-CCS-2000-DUSTER-BITTERENT/dp/B011NLWQW4</t>
  </si>
  <si>
    <t>with bitterant</t>
  </si>
  <si>
    <t>not listed on corporate website, from Amazon.com. 50 pieces minimum</t>
  </si>
  <si>
    <t>Fastenal Industrial Supply</t>
  </si>
  <si>
    <t>Winona, MN</t>
  </si>
  <si>
    <t>https://www.fastenal.com/</t>
  </si>
  <si>
    <t>Clean Choice, Multitude of industrial suppliers</t>
  </si>
  <si>
    <t>fasteners, safety, janitorial and cleaning, tools and equipment, cutting tools and metalworking, material handling, lifting and rigging; abrasives, electrical, adhesives, sealants, and tape, pneumatics, plumbing, HVAC and refirgeration, hardware and building materials, lubricants, coolants, fluids, paint and paint supplies</t>
  </si>
  <si>
    <t>Fastenal is many things to many different customers, an expert consultant, a logistics company, a technology provider, and more generally a distributor of wide-ranging industrial and construction products. These aspects of service share a common foundation: great people, close to our customers.
Our service model centers on approximately 3,200 in-market locations (a combination of public branches and customer-specific onsites), each providing custom inventory and a dedicated sales team to support local customers. These locations are supported by our global distribution network, a closely-aligned supplier network, robust sourcing, quality and manufacturing resources, and multiple teams of subject matter experts and support personnel – all working toward Fastenal’s common goal of Growth Through Customer Service®.</t>
  </si>
  <si>
    <t>Distributor (industrial supplies)</t>
  </si>
  <si>
    <t>Clean Choice® Air Duster</t>
  </si>
  <si>
    <t>https://www.fastenal.com/product/details/0600966</t>
  </si>
  <si>
    <t>Zep Inc.</t>
  </si>
  <si>
    <t>Emerson, GA</t>
  </si>
  <si>
    <t>https://zep.com/</t>
  </si>
  <si>
    <t>Zep</t>
  </si>
  <si>
    <t>hand and skin care, transportation and auto care, air care, food &amp; beverage, drain and septic, cleaners, disinfectants, specialty, pest control, lubricants, tool &amp; equipment</t>
  </si>
  <si>
    <t>Zep is more than just another cleaning company. We are a passionate group who have been perfecting cleaning formulas for over 85 years with one purpose: Make the planet cleaner, safer, and more productive. Zep products are all formulated with a dedicated R&amp;D team who knows the science of cleaning everything safely and effectively, from a small stain on a carpet to some of the toughest messes on Earth. At Zep, we care about cleaning because that is all we do. Upgrade your clean and experience the Zep difference!</t>
  </si>
  <si>
    <t>Manufacturer (cleaning supplies and accessories)</t>
  </si>
  <si>
    <t>Zep Blow Off Forced Air Duster</t>
  </si>
  <si>
    <t>https://zep.com/products/blow-off-486201?_pos=1&amp;_psq=zep%20blow%20off&amp;_ss=e&amp;_v=1.0</t>
  </si>
  <si>
    <t>for industrial and business use only, prohibited in California</t>
  </si>
  <si>
    <t>Itasca, IL</t>
  </si>
  <si>
    <t>https://www.fellowes.com/row/en/pages/default.aspx</t>
  </si>
  <si>
    <t>Fellowes, Bankers Box, Aero Max, Optrix</t>
  </si>
  <si>
    <t>business machines, workplace solutions, storage and organization</t>
  </si>
  <si>
    <t>Fellowes is a global manufacturer and marketer of business machines, records storage and office accessories. All our products are designed and developed to enhance the quality, efficiency and productivity of the workplace.</t>
  </si>
  <si>
    <t>Manufacturer (office solutions)</t>
  </si>
  <si>
    <t>Fellowes Invertible Air Duster 360 degree use angle</t>
  </si>
  <si>
    <t>https://www.fellowes.com/row/en/products/pages/product-details.aspx?prod=FT-9974805&amp;cat=cat=WORKSPACE-MANAGEMENT&amp;subcat=TECHNOLOGY-CLEANING&amp;tercat=PRESSURISED-DUSTERS&amp;subcat={2}&amp;tercat={3}</t>
  </si>
  <si>
    <t>ozone friendly, flammable</t>
  </si>
  <si>
    <t>Fellowes Air Duster</t>
  </si>
  <si>
    <t>https://www.fellowes.com/row/en/products/pages/product-details.aspx?prod=FT-9977804&amp;cat=cat=WORKSPACE-MANAGEMENT&amp;subcat=TECHNOLOGY-CLEANING&amp;tercat=PRESSURISED-DUSTERS&amp;subcat={2}&amp;tercat={3}</t>
  </si>
  <si>
    <t>Hornady Manufacturing, Inc.</t>
  </si>
  <si>
    <t>Grand Island, NE</t>
  </si>
  <si>
    <t>https://www.hornady.com/</t>
  </si>
  <si>
    <t>One Shot Gun products</t>
  </si>
  <si>
    <t>ammunition, bullets, muzzleloading, reloading security</t>
  </si>
  <si>
    <t>Hornady Manufacturing has gone from a start-up in a small Grand Island former auto body shop to become the largest independently owned maker of bullets, ammunition, and tools in the world. That’s quite an accomplishment. It demonstrates that a great many things have been done right throughout the company’s history. It suggests as well that the future may prove just as promising.</t>
  </si>
  <si>
    <t>Manufacturer (gun care solutions)</t>
  </si>
  <si>
    <t>Hornady One Shot Canned Air</t>
  </si>
  <si>
    <t>https://www.hornady.com/reloading/case-care/lubes-and-cleaners/one-shot-cleaners</t>
  </si>
  <si>
    <t>Dusts reloading tables, removes metal shavings from your press, and aids in cleaning rifle and pistol actions. Contains no CFCs.</t>
  </si>
  <si>
    <t>Newark Electronics</t>
  </si>
  <si>
    <t>https://www.newark.com/</t>
  </si>
  <si>
    <t>Multicomp (private label)</t>
  </si>
  <si>
    <t>industrial and professional supply, electronic components</t>
  </si>
  <si>
    <t>Newark is a high-service distributor of technology products, services and solutions for electronic system design, maintenance and repair.</t>
  </si>
  <si>
    <t>Wholesale (electrics MRO)</t>
  </si>
  <si>
    <t>Multicomp Air Duster Aerosol</t>
  </si>
  <si>
    <t>https://www.newark.com/multicomp/spc12778/air-duster-aerosol-10oz/dp/78H4044?ICID=I-RP-STM7REC-0</t>
  </si>
  <si>
    <t>UK</t>
  </si>
  <si>
    <t>12 month warranty</t>
  </si>
  <si>
    <t>nonflammable</t>
  </si>
  <si>
    <t>NA Trading and Technology</t>
  </si>
  <si>
    <t>Bloomington, MN</t>
  </si>
  <si>
    <t>http://www.natrading.com/</t>
  </si>
  <si>
    <t>printer and copier office supplies</t>
  </si>
  <si>
    <t>NA Trading and Technology is a manufacturer and distributor of OEM-compatible, high-performance parts, and supplies for today's most popular copiers and multifunctional printers</t>
  </si>
  <si>
    <t>Distributor (printer and copier supplies)</t>
  </si>
  <si>
    <t>Premium Canned Air</t>
  </si>
  <si>
    <t>http://www.natrading.com/search/product?brn_brand_pk=47</t>
  </si>
  <si>
    <t>must register to view product, case of 12 only</t>
  </si>
  <si>
    <t>Noble Chemical, Inc.</t>
  </si>
  <si>
    <t>Lancaster, PA</t>
  </si>
  <si>
    <t>https://www.noblechemical.com/</t>
  </si>
  <si>
    <t>Dust-B-Gone</t>
  </si>
  <si>
    <t>hospitality, restaurant, healthcare cleaning supplies</t>
  </si>
  <si>
    <t>Noble Chemical brand supplies are a smart addition to any restaurant, hotel, or healthcare facility, and this handy cleaner will keep your floors looking good as new. Our selection of Noble Chemical products includes a variety of institutional and industrial supplies, like cleaning chemicals, insect control solutions, disinfectants, and other products, all of which are available at competitive prices. Plus, these chemicals come packaged in simple jugs and containers that are versatile enough for nearly any job in a business.</t>
  </si>
  <si>
    <t>Distributor (professional cleaning supplies)</t>
  </si>
  <si>
    <t>Dust-B-Gone Compressed Air Duster</t>
  </si>
  <si>
    <t>https://www.noblechemical.com/product/148DUSTBGONE/</t>
  </si>
  <si>
    <t>Propane/n-Butane (CAS No. 68476-86-8)</t>
  </si>
  <si>
    <t>Propane/n-Butane propellant. not sold directly, contact distributor, WebstaurantStore, The Restaurant Store</t>
  </si>
  <si>
    <t>https://www.nxttech.com/</t>
  </si>
  <si>
    <t>NXT</t>
  </si>
  <si>
    <t>connectiity and productivity products</t>
  </si>
  <si>
    <t>Tech products to keep your teams connected and productive, wherever work takes them — to the office, airport, kitchen table or couch.</t>
  </si>
  <si>
    <t>Retailer (electronics products)</t>
  </si>
  <si>
    <t>QuestSpecialty Corporation</t>
  </si>
  <si>
    <t>Brenham, TX</t>
  </si>
  <si>
    <t>https://www.questspecialty.com/index.html</t>
  </si>
  <si>
    <t>commercial &amp; industrial cleaning, disinfecting, housekeeping</t>
  </si>
  <si>
    <t>serving automotive, foodservice, janitorial, industrial, safety, restaurant, grounds maintenance industries</t>
  </si>
  <si>
    <t>https://www.questspecialty.com/products/2500-Dust-B-Gone-Air-Duster.html</t>
  </si>
  <si>
    <t>Office Supply Inc.</t>
  </si>
  <si>
    <t>Atlanta, GA</t>
  </si>
  <si>
    <t>https://www.businesssourceproducts.com/</t>
  </si>
  <si>
    <t>office supplies, facilities supplies, personal protective equipment, furniture, computer accessories and peripheals, printing supplies</t>
  </si>
  <si>
    <t>Office Supply Inc, a privately owned reseller of office supplies and furniture.</t>
  </si>
  <si>
    <t>Reseller of office supplies and furniture</t>
  </si>
  <si>
    <t>https://www.businesssourceproducts.com/business-source-power-duster-moisture-free-ozone-safe-each-multi/bsn24305/product103488.html</t>
  </si>
  <si>
    <t>Included bitterant discourages inhalant abuse to prevent improper use</t>
  </si>
  <si>
    <t>Wechem Engineered Chemistries, Inc.</t>
  </si>
  <si>
    <t>Harahan, LA</t>
  </si>
  <si>
    <t>https://wechem.com/</t>
  </si>
  <si>
    <t>Wechem</t>
  </si>
  <si>
    <t>adhesives, sealants, aerosols, carpet care, coatings, strippers, computer care, doedorants, disinfecants, drain/sewer solvents, dust control, equipment, floor care, hand &amp; body cleansers, herbicides, housekeeping, industrial, lubricants and conditioners, pesticides, solvent cleaners, vehicle care</t>
  </si>
  <si>
    <t>WECHEM, Inc. is a specialty chemical manufacturer based out of New Orleans, Louisiana. Owned by the Wisecarver family, WECHEM was started in 1972 by Earl Wisecarver, Sr. Today the company continues its family business tradition with a strong management presence from the Wisecarver family.
WECHEM has distribution capabilities throughout the United States, with a strong presence in the southern region. Local sales representation can be found throughout its core markets. Additionally, WECHEM, Inc. has a growing presence in the international marketplace.
Facility Capabilities
EPA Licensed Manufacturing Facility
High Capacity Blending Production of approximately 7,000 gallons per/shift
Fully Automated High-Speed Fill Line capable of 6,000 units/shift
In-house Research &amp; Development, as well as Quality Control &amp; Regulatory Departments</t>
  </si>
  <si>
    <t>Manufacturer (professional and industrial chemicals)</t>
  </si>
  <si>
    <t>Wechem Electronics Duster</t>
  </si>
  <si>
    <t>https://wechem.com/product/blast-aerosol/</t>
  </si>
  <si>
    <t>nonflammable - for professional or industrial use only - must register to request a quote or sample</t>
  </si>
  <si>
    <t>(All)</t>
  </si>
  <si>
    <t>Count of Supplier Name</t>
  </si>
  <si>
    <t>Column Labels</t>
  </si>
  <si>
    <t>Row Labels</t>
  </si>
  <si>
    <t>(blank)</t>
  </si>
  <si>
    <t>Grand Total</t>
  </si>
  <si>
    <t>Online Store Audit -  Product Substitutes</t>
  </si>
  <si>
    <t>Substitute Type</t>
  </si>
  <si>
    <t>Product description</t>
  </si>
  <si>
    <t>Product Features (blower, vacuum, accessories, etc.)</t>
  </si>
  <si>
    <t>Global Brand Owner (as available)</t>
  </si>
  <si>
    <t>Seller Price</t>
  </si>
  <si>
    <t>Product Specs 
(force of air (cfm)/ rpm/ battery size, etc.)</t>
  </si>
  <si>
    <t>Any Additional Comments</t>
  </si>
  <si>
    <t>NZACE</t>
  </si>
  <si>
    <t>Compressed Air Duster - Keyboard Cleaner for Office - Reusable no Canned Air Duster - Good Replacement for Compressed Air Can - Electric air Duster 91000RPM - Car Duster - Compressed Air 7600mAh</t>
  </si>
  <si>
    <t>https://www.amazon.com/Compressed-Air-Duster-Keyboard-Replacement/dp/B0BLJNXXWV/ref=sr_1_4?crid=TXZG6EJRA04N&amp;keywords=canned+air+duster&amp;qid=1677859388&amp;sprefix=canned+air+duster%2Caps%2C80&amp;sr=8-4</t>
  </si>
  <si>
    <t>Electric duster</t>
  </si>
  <si>
    <t>Compressed air duster - Eco-Friendly &amp; Energy-Efficient： Compared with disposable canned air or compressed air cans, it is more energy-efficient and environmentally, saving money, cordless air dusters electric is a one-time investment, you can have a permanent air duster electric.
Keyboard cleaner - Powerful deep cleaning： The wind power of the Cordless air duster Blowing force of 1.86-2.51OZ .continuously provide high-pressure air to remove dust, and Can produce super-strong airflow. Cleans debris and dust from any electronic device, handy in your home or office, or car.
Compressed air - Multi-use with various brush heads： Electric air blower can clean computer keyboard, laptop, camera, cleaning car, seat, blinds, etc. A thin and long nozzle makes it easier to clean corners or places where a hand cannot reach. Air dusters can even be used in products that need to be inflated, inflatable beds, lifeboats, etc.
Wireless air dusters - 3 Speed Modes Powerful Wind &amp; LED Lights： Air duster has 3-speed wind speeds --- Long press switch for 3 seconds can switch the device on &amp; off. A short press switch can switch to three wind speeds for different equipment cleaning. There are LED lights allowing you to easily clean up dark corners, bringing great convenience to your cleaning.
Air duster - USB Charging Design： Electric air duster battery protection design, Do not charge when the machine just finished using, the battery temperature is too high, please wait ten minutes to cool down before charging. -- We offer lifetime 7*24 hour technical support. This is by far the most powerful guarantee on the market.</t>
  </si>
  <si>
    <t>cordless blower with nozzle and brush accessories, 3-speeds, USB rechargeable, 3-LED lights</t>
  </si>
  <si>
    <t>91,000RPM; 7600mAh battery</t>
  </si>
  <si>
    <t>PeroBuno</t>
  </si>
  <si>
    <t>Compressed Air Duster &amp; Mini Vacuum Keyboard Cleaner 3-in-1, New Generation Canned Air Spray, Portable Electric Air Can, Cordless Blower Computer Cleaning Kit</t>
  </si>
  <si>
    <t>https://www.amazon.com/Compressed-Keyboard-Generation-Portable-Electric/dp/B098T5WMMK/ref=sr_1_6?crid=26N17J3N6HFHD&amp;keywords=CANNED+AIR+DUSTER&amp;qid=1677862383&amp;sprefix=canned+air+duster%2Caps%2C88&amp;sr=8-6</t>
  </si>
  <si>
    <t xml:space="preserve"> PeroBuno Electric Air Duster/Mini Vacuum Suitable for Cleaning Computer Tower
PeroBuno computer duster provides two cleaning ways for cleaning computer tower, air blowing and vacuuming. Put the mini brush on the one side of keyboard cleaner for brushing dust while vacuuming, then take the other side to blow away dust.
Blowing &amp; vacuuming at any angle
ABS safe material, nice gift for your friends
No cold injury, working as long as it has power
Durable tough quality, won't break in the shipping
Rechargeable battery save your money in the long run
Blowing away dust outside + sucking dust inside of electronics</t>
  </si>
  <si>
    <t>cordless blower and vacuum with nozzle and brush accessories, USB rechargeable</t>
  </si>
  <si>
    <t>6000mAh Battery, 3hr charge/30 mins runtime</t>
  </si>
  <si>
    <t>Scoky</t>
  </si>
  <si>
    <t>7800mAh and 50000RPM Compressed Air Duster for Computers with Cleaning Kit, Electric Air Duster for PC, Portable Air Blower for Cleaning Dust, Hairs, Crumbs, Scraps for Laptop, Computer, Keyboard</t>
  </si>
  <si>
    <t>https://www.amazon.com/50000RPM-Compressed-Duster-Computers-Cleaning/dp/B0BPGXH9X8/ref=sr_1_9?crid=26N17J3N6HFHD&amp;keywords=CANNED+AIR+DUSTER&amp;qid=1677862383&amp;sprefix=canned+air+duster%2Caps%2C88&amp;sr=8-9</t>
  </si>
  <si>
    <t xml:space="preserve">Want a versatile home utility gadget? This compressed air duster for computers is a good choice.
An electric air duster blower can be used for any complex job that requires cleaning electronics, compressed air duster for computers is not just a duster, it is equipped with 5 types of nozzles, portable air blower can also help you in kayaking, swimming rings, parties balloons, and inflatables.
Instructions:
1. Press and hold for 3 seconds to start the machine. The default gear is the first.
2. Press the switch button in sequence to increase the wind speed of the compressed air duster for computer.
3. No matter which gear is in, press and hold for 3 seconds to turn it off.
Features:
1. The electric dust for pc adopts a physical dust removal design, which will not cause any harm to your body and is safer.
2. The compressed air duster re-use can after charging, which is more comfortable/beneficial than constantly buying canned air, you can save money.
3. Electric air duster wide available in every hidden and cramped place you can't reach, such as your computer keyboard, laptop, camera, air conditioner, windows, electronics, etc. can use a compressed air duster for computer, to clean dust, dirt, hair, and debris is easier than ever.
4. The compressed air duster for computer lighting design can be used to provide an optimistic view in dark places or at night when cleaning electronic equipment such as computer cases.
Additional accessories:
1* Compressed air duster
1* Cleaning mud
1* Crumb clip
1* Manual
1* USB charging cable
5* Nozzles
6* Brushes
</t>
  </si>
  <si>
    <t>cordless blower with nozzle and brush accessories, 3-speeds, USB rechargeable, 1-LED light</t>
  </si>
  <si>
    <t>25,000/35,000/50,000RPM; 7800mAh Battery 20-35 mins runtime</t>
  </si>
  <si>
    <t>Mudhen</t>
  </si>
  <si>
    <t>Compressed Air Duster 91000RPM Keyboard Cleaner for Office, Good Replacement for Compressed Air Can, Electric Air Duster, Cordless Air Duster for Computer Keyboard Car</t>
  </si>
  <si>
    <t>https://www.amazon.com/Compressed-91000RPM-Keyboard-Replacement-Electric/dp/B0BP6C7HHH/ref=sr_1_8?crid=26N17J3N6HFHD&amp;keywords=CANNED%2BAIR%2BDUSTER&amp;qid=1677862383&amp;sprefix=canned%2Bair%2Bduster%2Caps%2C88&amp;sr=8-8&amp;th=1</t>
  </si>
  <si>
    <t>Are you still troubled by the constant purchase of air cans? Are you still worried about cleaning the dust?
Compressed air duster can solve this trouble for you.
Why choose our air duster compressed air?
Powerful Deep Cleaning: 3 adjustable speed, wind speed up to 91000 RPM—enough for deep cleaning of the microscopic dust.
Say Goodbye to Compressed Air: Can be reused, it is more economical than buying canned air continuously, more energy-saving and environmentally friendly, you can have a permanent electric duster.
5 Different Nozzles and 3 Brushes: Meet all your dust removal needs, makes it easier to clean corners or places your hands can't reach.
Rechargeable and Portable: Upgraded 7600mAH battery, longer battery life and more powerful. Cordless air duster is light in weight, small in size, saves space, and is easy to carry.
LED Light: electric air blower designed with a led light can make you convenient to clean in dark places or at night.</t>
  </si>
  <si>
    <t>guangzhoukeoushangmaoyouxiangongsi</t>
  </si>
  <si>
    <t>51,000/71,000/91,000RPM; up to 40min runtime</t>
  </si>
  <si>
    <t>Compressed Air Duster, Keyboard Cleaner, 3-in-1 Mini Vacuum, 35000 RPM Electric Canned Air Kit, Cordless Air Can for Computer Desk Electronics Dust Cleaning, Air Blower with Rechargeable Battery</t>
  </si>
  <si>
    <t>https://www.amazon.com/Compressed-Keyboard-Electric-Electronics-Rechargeable/dp/B09JNV2NGF/ref=sr_1_10?crid=26N17J3N6HFHD&amp;keywords=CANNED%2BAIR%2BDUSTER&amp;qid=1677862383&amp;sprefix=canned%2Bair%2Bduster%2Caps%2C88&amp;sr=8-10&amp;th=1</t>
  </si>
  <si>
    <t>PeroBuno Electric Air Duster/Mini Vacuum Suitable for Cleaning Computer Tower
PeroBuno computer duster provides two cleaning ways for cleaning computer tower, air blowing and vacuuming. Put the mini brush on one side of keyboard cleaner for brushing dust while vacuuming, then the other side for air blowing and there also has two blowing nozzles allow you to try. Whatever which cleaning ways you choose, PeroBuno electric air duster’s built-in high power super motor can suck up debris or blow away the dust from computer tower’s surface easily.
Electric Air duster+Vacuum cleaner+Vacuum sealer 3-in-1
Blowing away dust outside + sucking dust inside of electronics</t>
  </si>
  <si>
    <t>6000Pa suction power; 6000mAh Battery, 30 mins runtime</t>
  </si>
  <si>
    <t>at least 5000 times of use</t>
  </si>
  <si>
    <t>Comobelief</t>
  </si>
  <si>
    <t>Compressed-air-Duster-100000RPM-Keyboard-Cleaner - Good Replace Compressed air can - Reusable no Canned air Duster - car Duster - pc Duster Electric air Duster - Compressed air for Computer 7600mAh</t>
  </si>
  <si>
    <t>https://www.amazon.com/Compressed-air-Duster-100000RPM-Keyboard-Cleaner-Compressed-Reusable-Electric-Computer/dp/B0B867L89R/ref=sr_1_13?crid=26N17J3N6HFHD&amp;keywords=CANNED+AIR+DUSTER&amp;qid=1677862383&amp;sprefix=canned+air+duster%2Caps%2C88&amp;sr=8-13</t>
  </si>
  <si>
    <t>Compressed air duster【Wind Powerful with 3 Speed Modes】air duster has 3 speed wind speeds --- Long press switch for 3 seconds can switch the device on &amp; off. Short press switch can switch to three wind speeds for different equipment cleaning, so that dust has nowhere to stay.Cleaning will become a enjoy.
air dusters【LED Lights &amp; Eco-Friendly &amp; Energy-Efficient】Alternative to canned air Compressed Air can be recharged and used repeatedly. There are LED lights allowing you to easily clean up dark corners, bringing great convenience to your cleaning. No liquid or ice formation occurs during cleaning. It protects your electronics from liquids, so air dusters is Eco-Friendly &amp; Energy-Efficient.
Keyboard Cleaner【Powerful deep cleaning】Air duster max speed is 100000RPM, Blowing force 1.86-2.51OZ and can produce super-strong airflow, Cleans debris and dust from any electronic device.Strong wind speed, easy cleaning, is a good assistant for cleaning after your house decoration.Less energy consumption, longer life and noise relief while maintaining strong power.
Compressed air duster【Multi-use &amp; Easy to Carry】You can have【 5 】nozzles, 【3】 brushes for multi-scene cleaning.Thin and long nozzle makes it easier to clean corners or place where hand cannot reach.Multi-use to lots of places.Suitable for dust removal of computer cases, keyboards, cars, fans, lily windows, etc.The multifunctional nozzle is used to inflate swimming rings, yoga balls, air mattresses, etc.Use the brushs for better cleaning.
Air duster【USB charging design】Type-c charging is very convenient.【TIP】: electric air duster battery protection design, Do not charge when the machine just finished using, the battery temperature is too high, please wait ten minutes to cool down before charging. -- If you have any questions about the use of the product, please contact us, we will solve it for you within 24 hours.</t>
  </si>
  <si>
    <t>cordless blower with nozzle and brush accessories, 3-speeds, USB rechargeable, LED lights</t>
  </si>
  <si>
    <t>1.86-2.51oz blowing force; 51,000/71,000/100,000RPM; up to 40 mins runtime</t>
  </si>
  <si>
    <t>Dorobeen</t>
  </si>
  <si>
    <t>DOROBEEN Compressed Air Duster, Rechargerable Electric Air Duster, Canned Air Duster for Computers, Brushless DC Motor, 8000mAh Battery Portable Cordless Compressed Air for Keyboard Cleaning</t>
  </si>
  <si>
    <t>https://www.amazon.com/DOROBEEN-Compressed-Rechargerable-Computers-Brushless/dp/B0BC9VFVTM/ref=sr_1_16?crid=26N17J3N6HFHD&amp;keywords=CANNED+AIR+DUSTER&amp;qid=1677862383&amp;sprefix=canned+air+duster%2Caps%2C88&amp;sr=8-16</t>
  </si>
  <si>
    <t>Dorobeen only uses a brushless DC motor.
Why is Dorobeen's air duster so popular?
Dorobeen has sold more than 1 million air dusters worldwide in the past 10 years.
So what makes our products stand out?
Our engineers are paranoid. They have been working hard to upgrade and optimize products.
Excellent product quality and strong wind power. It is the significant difference between Dorobeen and other brands.
We respect consumers and will never exaggerate the mechanical parameters of our products. To achieve the purpose of deceiving the purchase.</t>
  </si>
  <si>
    <t>cordless blower with nozzle and brush accessories, 2-speeds, USB rechargeable</t>
  </si>
  <si>
    <t>AT</t>
  </si>
  <si>
    <t>78mph airflow; 8000mAh Battery, 30 mins runtime</t>
  </si>
  <si>
    <t>Melaudi</t>
  </si>
  <si>
    <t>Compressed Air Duster, 3 Speeds Cordless Electric Air Duster with LED Light for Computer Keyboard Cleaning, Enhanced 100000 RPM Air Blower, 6000mAh Rechargeable Battery, New Generation Canned Airs</t>
  </si>
  <si>
    <t>https://www.amazon.com/Compressed-Cordless-Electric-Rechargeable-Generation/dp/B0B77L5HNP/ref=sr_1_19?crid=26N17J3N6HFHD&amp;keywords=CANNED+AIR+DUSTER&amp;qid=1677866789&amp;sprefix=canned+air+duster%2Caps%2C88&amp;sr=8-19</t>
  </si>
  <si>
    <t>MELAUDI works in Tools &amp; Home Improvement for over than 10 years, what we want is to keep housework not a duty, but a breeze.
Our MELAUDI air duster uses an upgraded 3-speeds motor for more smart, more efficient operation and more blowing power. At the same time, we also have developed smart Electric Spin Scrubber, rechargeable Spin Scrub Brush, many Household Cleaning Tools products.</t>
  </si>
  <si>
    <t>80,000/90,000/100,000RPM; 6000mAh Battery, up to 120mins runtime</t>
  </si>
  <si>
    <t>Bhndoing</t>
  </si>
  <si>
    <t>BHNDOING Compressed Air Duster, Upgraded Version Air Duster for Computers Cleaning with LED and 3-Speed Adjustment Mode, Powerful 40000 RPM, 6000mAh Rechargeable, Replaces Compressed Air Cans</t>
  </si>
  <si>
    <t>https://www.amazon.com/BHNDOING-Compressed-Computers-Adjustment-Rechargeable/dp/B09V19DK58/ref=sr_1_18?crid=26N17J3N6HFHD&amp;keywords=CANNED+AIR+DUSTER&amp;qid=1677866789&amp;sprefix=canned+air+duster%2Caps%2C88&amp;sr=8-18</t>
  </si>
  <si>
    <t>Why choose BHNDOING Cordless Air Duster?
BHNDOING electric air duster is small and light, easy to use and easy to carry, convenient and store. It weighs only 1 pound but has powerful power. The maximum speed of the air duster can reach 40000RPM. It is equipped with nozzles and cleaning brushes. It helps to remove the smallest dust particles in high-precision instruments in the world, in every narrow you can't reach. And the corner places have wide availability. Examples include furniture, windows, air conditioners, car corners, sofas, pet hair, printed circuit boards, computers, laptops, and keyboards.</t>
  </si>
  <si>
    <t>cordless blower with nozzle and brush accessories, 3-speeds, USB rechargeable, LCD display</t>
  </si>
  <si>
    <t>13-17M/S, 40,000RPM, 6000mAh Battery; 3hr charge, 30 mins runtime</t>
  </si>
  <si>
    <t>Sin Shine</t>
  </si>
  <si>
    <t>SIN SHINE - Compressed Air 3.0- Multi-Use Electric Air Duster for Cleaning Dust, Hairs, Crumbs, Scraps for Laptop, Computer, Replaces Compressed Air Cans (AD01-Black)</t>
  </si>
  <si>
    <t>https://www.amazon.com/SIN-SHINE-Compressed-Electric-AD01-Black/dp/B083LNC6NR/ref=sr_1_24?crid=26N17J3N6HFHD&amp;keywords=CANNED+AIR+DUSTER&amp;qid=1677866789&amp;sprefix=canned+air+duster%2Caps%2C88&amp;sr=8-24</t>
  </si>
  <si>
    <t>Multi-use – Our SIN SHINE electric air blower can be used for any of your expensive electronic devices, such as your computer keyboard, laptop, copy machine, medical equipment, camera, model vehicles, and blinds etc.
Alternative to Compressed Air – Inexpensive and nontoxic .you can save money,gas,water and protect the environment. This is a onetime investment so you will never need to buy canned air ever again.you can own a SINSHINE Electric Air Duster
Powerful and effective - Our dust blower can blow at 27m/s and 67.5MPH immediately and continuously provide high-pressure air to remove dust, debris and dust from any electronic equipment in the home or office. At the same time it has strong light irradiation-easy to point to the clean area.
Handy Design &amp; Simple Operation – having an extra-long 10-foot cord and with a weight of only 1.9 pounds.With a momentary switch to hold and press for power, It automatically turns off when button is released
Satisfaction guaranteed – Buying on Amazon is a easy job that you can do it without any worry of the product quality and after-sales services. If there is anything that you are not satisfied with, We will refund or replace without any questions.</t>
  </si>
  <si>
    <t>corded blower with nozzle and brush accessories</t>
  </si>
  <si>
    <t>27M/S, 67.5mph instantaneous</t>
  </si>
  <si>
    <t>10 foot power cord, 1.9 pounds</t>
  </si>
  <si>
    <t>TGBOX</t>
  </si>
  <si>
    <t>TGBOX Electronic Compressed Air Duster 91000RPM, 3 Speeds Powerful Cordless Air Duster,Portable Air Blower for Cleaning Computer Keyboard PC, Orange</t>
  </si>
  <si>
    <t>https://www.amazon.com/TGBOX-Electronic-Compressed-91000RPM-Orange/dp/B0BHSHPFXT/ref=sr_1_26?crid=26N17J3N6HFHD&amp;keywords=CANNED+AIR+DUSTER&amp;qid=1677866789&amp;sprefix=canned+air+duster%2Caps%2C88&amp;sr=8-26</t>
  </si>
  <si>
    <t>POWERFUL DEEP CLEANING:The air duster has a maximum speed of 91000 RPM, which generates a super strong airflow to clean de dust on electronic devices. It is a good assistant for your house cleaning.
ALTERNATIVE TO COMPRESSED AIR:Upgraded compressed air, can replace canned air, rechargeable and usable, cordless air dust collector is a one-time investment, saving you money.
RECHARGEABLE ELECTRIC DUST COLLECTOR:We are equipped with Type-c fast charging port, charging takes only 3h, can be used continuously for 15-30 minutes.Tips:1.Red light blinking means it is charging 2.C to C charging cable, does not work.3.It takes 10 minutes to recharge after use.
EASY OPERATION WITH UNIQUE DESIGN:Air duster has 3 air speeds - long press for 3 seconds to turn on the device. Short press the switch to switch the air speed.But the electric air duster cannot work while charging.
ELECTRONIC AIR DUSTER WITH VARIOUS NOZZLES:Cordless air dusters including various nozzles are light weight and small in size. Different cleaning places, change the right accessories, cleaning is easier!</t>
  </si>
  <si>
    <t>51,000/71,000/91,000RPM; 6000mAh Battery, 3 hr charge, 15-30 mins runtime</t>
  </si>
  <si>
    <t>Empanar</t>
  </si>
  <si>
    <t>Compressed-Air-Duster, 110000RPM Air Duster &amp; Vacuum Cleaner 2 in 1- Keyboard Cleaner, No Canned air Dusters - Electric Air Duster - Replaces Compressed Air Cans - Vacuum Cleaner for pc,Black+Golden</t>
  </si>
  <si>
    <t>https://www.amazon.com/Compressed-Air-Duster-110000RPM-Cleaner-Keyboard-Dusters/dp/B0BRSHXRG4/ref=sr_1_36?crid=26N17J3N6HFHD&amp;keywords=CANNED+AIR+DUSTER&amp;qid=1677871156&amp;sprefix=canned+air+duster%2Caps%2C88&amp;sr=8-36</t>
  </si>
  <si>
    <t>3-Speed Powerful Wind and Easy Controls - Our air duster offers 3 wind speed options, allowing you to easily adjust the power for different cleaning needs. With a simple short press switch, you can select the optimal speed for your device or equipment. Long-press the switch for 3 seconds to power on and off the device. This makes cleaning a breeze and ensures that dust has nowhere to hide.
Say Goodbye to Canned Air - Switch to our eco-friendly and energy-efficient air dusters with LED lights. With the ability to be recharged and used repeatedly, our compressed air dusters protect your electronics from liquids and avoid liquid or ice formation during cleaning. The LED lights make it easy to clean dark corners, bringing great convenience to your cleaning experience.
Powerful Deep Cleaning - Effortlessly tackle tough cleaning tasks with our Keyboard Cleaner's powerful deep cleaning performance. With a max speed of 110000RPM and a blowing force of 1.89-2.54OZ, this air duster produces a super-strong airflow that can easily clean debris and dust from any electronic device. Experience the benefits of a high-performance cleaner without the noise or energy consumption - enjoy a longer life and noise relief while maintaining strong power.
Ultimate all-in-one Cleaning Solution - Our product includes 7 different nozzles and an extension hose, allowing you to clean a variety of surfaces and hard-to-reach areas with ease. The air blower and vacuum mode are versatile and can be used on multiple surfaces, such as computer keyboards, cameras, air conditioners, sofas, windows, car interiors, plants, and more. Innovative cleaning assistant also has the ability to inflate swimming rings, air beds, and other inflatable products.
Convenient USB Charging - Our electric air duster features a Type-C charging port for easy and convenient charging. Please note that to protect the battery, it's recommended not to charge the device immediately after use when the battery temperature is too high. Experience the ultimate cleaning solution today with our all-in-one cleaning assistant. Order now and discover the difference it can make in your life or work!</t>
  </si>
  <si>
    <t>1.89-2.54OZ blowing force; 110,000RPM; 6000mAh Battery, 12.5kPa (max)</t>
  </si>
  <si>
    <t>washable HEPA filter</t>
  </si>
  <si>
    <t>Cudmor</t>
  </si>
  <si>
    <t>Cudmor Compressed Air Duster and Vacuum 2 in 1,100000RPM Cordless Electric Air Duster,No Canned Air Duster,Good Replacement for Reusable Compressed Air Can,Air Duster for Computer/PC/Keyboard,8000mAh</t>
  </si>
  <si>
    <t>https://www.amazon.com/Cudmor-Compressed-Air-Duster-Replacement/dp/B0BQQHS9C8/ref=sr_1_37?crid=26N17J3N6HFHD&amp;keywords=CANNED+AIR+DUSTER&amp;qid=1677871156&amp;sprefix=canned+air+duster%2Caps%2C88&amp;sr=8-37</t>
  </si>
  <si>
    <t>🌀【compressed air duster and Vacuum 2 in 1】- Upgraded compressed air duster and Vacuum 2 in 1,our air duster adopters the most advanced motor and high-quality material PC.It's motor allows the maximum speed to reach 100000RPM.Complete accessories(14 accessories).Built in advanced batteries, save 30% charging time and longer usage time.
🌀【Eco-Friendly &amp; Energy-Efficient】- Alternative to canned air Compressed Air can be recharged and used repeatedly. There are LED lights allowing you to easily clean up dark corners, bringing great convenience to your cleaning.It is more energy-efficient and environmentally than constantly buying canned air.You can reuse the compressed air duster.
🌀【Multipurpose】- Keyboard cleaner can cleaning computer keyboards,laptops,cars, seats, and pet hair crumb etc.It can also be used as a vacuum cleaner to remove dust or pet hair to avoid shooting that kind of stuff into the air.Less energy consumption, longer life and noise relief while maintaining strong power.
🌀【Wind Powerful】- Cordless air duster max speed is 100000RPM,can produce super-strong airflow,strong wind speed, easy cleaning.Electric air Duster has 3 speed wind speeds.Long press switch for 3 seconds can switch the device on &amp; off. Short press switch can switch to three wind speeds for different equipment cleaning, so that dust has nowhere to stay.
🌀【Multiple protection】- Compressed air dusters battery protection design,over voltage protection, over current protection, over discharge protection, short circuit protection, battery reverse connection protection,etc.Note:Do not block the air inlet when blowing dust.Do not block the air outlet when vacuuming.Please install a filter when using the vacuuming function.</t>
  </si>
  <si>
    <t>100,000RPM; 8000mAh Battery; save 30% charge time; 40 mins runtime</t>
  </si>
  <si>
    <t>Please install a filter when using the vacuuming function.</t>
  </si>
  <si>
    <t>Protti</t>
  </si>
  <si>
    <t>Compressed Air Duster, Keyboard Cleaner for Offce, Powerful Air Blower and Portable Vacuum Cleaner 2-in-1 for Car, Cordless Mini Vacuum 6000mAh Rechargeable for Home Pet</t>
  </si>
  <si>
    <t>https://www.amazon.com/Compressed-Keyboard-Powerful-Portable-Rechargeable/dp/B0BDL331P4/ref=sr_1_63?crid=26N17J3N6HFHD&amp;keywords=CANNED+AIR+DUSTER&amp;qid=1677872758&amp;sprefix=canned+air+duster%2Caps%2C88&amp;sr=8-63</t>
  </si>
  <si>
    <t>Compressed air duster Wind Powerful with 3 Speed Mode air duster has 3 speed wind speeds --- Long press switch for 3 seconds can switch the device on &amp; off. Short press switch can switch to three wind speeds for different equipment cleaning, so that dust has nowhere to stay.Cleaning will become a enjoy.</t>
  </si>
  <si>
    <t>cordless blower and vacuum with nozzle and brush accessories, 3-speeds, USB rechargeable, LED lights</t>
  </si>
  <si>
    <t>7000Pa suction power; 30,000-50,000RPM stepless, 6000mAh Battery up to 120mins runtime</t>
  </si>
  <si>
    <t>VTVTKK</t>
  </si>
  <si>
    <t>VTVTKK Compressed Air, 250W/600W Super Power Electric Air Duster, Multi-Use Dust Blower Computer Duster, for Cleaner Keyboard, Dust, Hairs, Crumbs, Tower Fans, Printer, Replaces Compressed Air Cans</t>
  </si>
  <si>
    <t>https://www.amazon.com/VTVTKK-Compressed-Electric-Multi-Use-Computer/dp/B0BQRJTMZN/ref=sr_1_64?crid=26N17J3N6HFHD&amp;keywords=CANNED+AIR+DUSTER&amp;qid=1677872758&amp;sprefix=canned+air+duster%2Caps%2C88&amp;sr=8-64</t>
  </si>
  <si>
    <t>✔【Multi-Use 】VTVTKK electric air blower Not only suitable for any of your expensive electronic devices, such as your computer keyboard, laptop, copy machine, medical equipment, camera, model vehicles, blinds, But also can be used as a massive duster for home or kitchen cleaning. (Need to connect the power supply when using)
✔【Two Speeds Adjustable】There are two gears to adjust the speeds, which you can adjust the gear speed according to your use needs, blower powerful 250~600 wattdust, can blow at 7m/s-18m/s and motor speed 22000RPM-35000RPM, motor for long-term use.
✔【Environment Friendly】Alternative to Compressed Air you can save money, This is a onetime investment so you will never need to buy canned air ever again, Adoptering the physical dust removal design, doesn't contain any chemical agents, the air duster electric just blows the air and won't cause any damage, protecting the environment.
✔【Multiple Accessories &amp; Delicate Package】In order to meet different dust removal needs, we equipped this electric duster with 8 different nozzles and 1 Black accessory packaging bag.（The black bag can be used to store 8 different nozzles） Meanwhile, our package design is delicate, can be as a gift for your family or friends.
✔【Lightweight &amp; Simple Operation】Different from other big compressed air, our electric Air duster is smaller, lightweight, only 2.2 pounds, Extra-long 10ft cord and unique handheld design allow you to maneuver around easily, let you is more convenient and easy to use. The filter at the bottom of the air inlet can be cleaned, replaced and reused, protecting the motor from dust and debris.</t>
  </si>
  <si>
    <t>corded blower with nozzle and brush accessories, 2-speeds</t>
  </si>
  <si>
    <t>250W/600W  blows 7M/S-18M/S at 22,000/35,000RPM</t>
  </si>
  <si>
    <t>10 foot power cord, 2.2 pounds</t>
  </si>
  <si>
    <t>XPOWER</t>
  </si>
  <si>
    <t>XPOWER - Cyber Duster Multipurpose Electric Duster and Air Blower</t>
  </si>
  <si>
    <t>https://www.bestbuy.com/site/xpower-cyber-duster-multipurpose-electric-duster-and-air-blower/6492567.p?skuId=6492567</t>
  </si>
  <si>
    <t>The XPOWER A-2S Cyber Duster in Black is a multipurpose electric duster and air blower that packs a great deal of power in a lightweight, compact package. This version is not only quieter at low-speed setting, but also offers an improvement in security on nozzle attachments. Unleashing over 500 watts of power, the XPOWER A-2S Cyber Duster is designed for frequent and heavy-duty use in corporate, IT, and home environments. This tool not only replaces canned air dusters, it also provides you the versatility to dust, pump air, and dry with 3 unique secure, screw-on nozzle attachments. Powered by electricity, the ecofriendly A-2S Cyber Duster eliminates dangerous fluorocarbons and other deadly propellants produced by compressed gas dusters, as well as saves you money on canned air over its lifetime. The XPOWER A-2S is only for use in the U.S. or countries with 115-volt to 120-volt/60 Hz power standards.</t>
  </si>
  <si>
    <t>corded blower with nozzle and brush attachments, 2-speeds</t>
  </si>
  <si>
    <t>500W of power</t>
  </si>
  <si>
    <t>MetroVac</t>
  </si>
  <si>
    <t>METROVAC Computer/Electronics Duster/Blower: 2.7 lb Net Wt</t>
  </si>
  <si>
    <t>https://www.grainger.com/product/METROVAC-Computer-Electronics-Duster-5NJJ4</t>
  </si>
  <si>
    <t>Net Weight2.7 lbStandardsULIncludes4-Piece Micro Cleaning Tool Kit.; 7/8 in Air Concentrator; Air FlareProduct TypeComputer/Electronics Duster/BlowerUNSPSC47121602Country of OriginUSA (subject to change)</t>
  </si>
  <si>
    <t>corded blower with nozzle and brush attachments</t>
  </si>
  <si>
    <t>none given</t>
  </si>
  <si>
    <t>2.7 pounds</t>
  </si>
  <si>
    <t>C2 Hurricane</t>
  </si>
  <si>
    <t>CANLESS AIR SYSTEM Canless Air System: 18.2 oz Size, 18.2 oz Net Wt</t>
  </si>
  <si>
    <t>https://www.grainger.com/product/CANLESS-AIR-SYSTEM-Canless-Air-System-18-2-oz-36P713</t>
  </si>
  <si>
    <t>Recommended ForClean Computers, Keyboards, Servers, Sensitive Electronic Equipment, Camera Lenses and Mirrors, High End Medical Equipment, Displays in Retail Stores, IT DepartmentsNet Weight18.2 ozSize18.2 ozIncludesStraws and ChargerProduct TypeCanless Air SystemUNSPSC47121801Country of OriginUSA (subject to change)</t>
  </si>
  <si>
    <t>cordless blower with straw tubes and charger</t>
  </si>
  <si>
    <t>18.2 oz</t>
  </si>
  <si>
    <t>XPOWER® A-2 Airrow Pro Green .75 Peak HP Duster &amp; Air Pump</t>
  </si>
  <si>
    <t>https://www.menards.com/main/tools/wet-dry-vacuums-accessories/xpower-reg-a-2-airrow-pro-green-75-peak-hp-duster-air-pump/a-2g/p-1444447936572-c-10092.htm?tid=5f01f3a9-f419-41f6-b6a3-e51ead9099a5&amp;ipos=4&amp;exp=false</t>
  </si>
  <si>
    <t>More than just a replacement to your canned air dusters, the XPOWER® Airrow Pro gives you the power and flexibility to dust, pump air, and dry a variety of surfaces. Unleash over 500 watts of power to blast away dust from window blinds, keyboards and electronics, underneath appliances, and so much more. By replacing your canned air with the Airrow Pro you can feel confident about not only eliminating the cost of disposable canned air dusters, but about freeing your home/office of toxic inhalants as well. Powered only by electricity, the Airrow Pro is completely free of dangerous fluorocarbons and other deadly inhalants/propellants.</t>
  </si>
  <si>
    <t>90 cfm airflow; 500W 3/4HP motor</t>
  </si>
  <si>
    <t>10 foot cord, 2.3 pounds</t>
  </si>
  <si>
    <t>Gemdeck</t>
  </si>
  <si>
    <t>Gemdeck Compressed air Duster, Keyboard Cleaner for Office, Electric air Duster</t>
  </si>
  <si>
    <t>https://www.newegg.com/p/2UW-04BT-00001?Item=9SIAUJ5JJJ3792&amp;cm_sp=SP-_-1796095-_-Pers_ProductAlsoView+-_-4-_-9SIAUJ5JJJ3792-_-2UW-01H7-00004-_--_-1</t>
  </si>
  <si>
    <t>Eco-Friendly &amp; Energy-Efficient: Alternative to canned air Compressed Air can be recharged and used repeatedly. It is more energy-efficient and environmentally than constantly buying canned air, save money, cordless air dusters electric is a onetime investment, you can have a permanent air duster electric. (This product does not include batteries)
Keyboard cleaner - Powerful deep cleaning: Wind power of the Cordless air duster Blowing force 1.86 - 2.51OZ. continuously provide high-pressure air to remove dust, Can produce super-strong airflow. Cleans debris and dust from any electronic device, handy in your home or office or car. (This product does not include batteries)
Compressed air - Multi-use to lots of places: Electric air blower can cleaning computer keyboard, laptop, camera, cleaning car, seat and blinds etc. Thin and long nozzle makes it easier to clean corners or place where hand cannot reach. Air dusters can even be used in products that need to be inflated, inflatable beds, lifeboats, etc.
Compressed air duster - Various brush head accessories nozzles: Cordless air duster electric nozzle is Light weight and small size, wireless design and comfortable to hold and space saving, convenient to carry around. Different cleaning sites, replace the appropriate accessories, with strong wind, cleaning is easier, and can be used multiple times.
Air duster - USB charging design: Compressed air dusters battery protection design, Do not charge when the machine just finished using, the battery temperature is too high, please wait ten minutes to cool down before charging. Compressed air dusters High-end simple new design, high technical configuration, with charging cable for use.</t>
  </si>
  <si>
    <t>cordless blower with nozzle and brush accessories</t>
  </si>
  <si>
    <t>1.86-2.51oz blowing force</t>
  </si>
  <si>
    <t>Ships from China</t>
  </si>
  <si>
    <t>MetroVac DataVac Electric Duster ED500 Blower - 523.6 gal/min - Handheld - White</t>
  </si>
  <si>
    <t>https://www.officedepot.com/a/products/2925100/MetroVac-DataVac-Electric-Duster-ED500-Blower/</t>
  </si>
  <si>
    <t>Metro Vac's "Green Power" Blows Off "Canned Air" This newest addition to Metro's proven DataVac line has been completely redesigned from the ground-up. It is much more compact and comfortable to use than previous models and features a new, almost unbelievably powerful 500-Watt motor that literally blasts dust, dirt and debris off expensive computer/electronic equipment to keep it running at peak efficiency. The new DataVac Electric Duster is positioned as a "greener", more effective and cost-efficient alternative to the controversial "canned air" products currently dominating the category.
Contains Recycled Content - See Specs for Details</t>
  </si>
  <si>
    <t>corded blower</t>
  </si>
  <si>
    <t>500W; 70% recycled content</t>
  </si>
  <si>
    <t>5-year limited warranty</t>
  </si>
  <si>
    <t>Metro DataVac 500 Watt Duster (ED500)</t>
  </si>
  <si>
    <t>https://www.staples.com/Metro-Vacuum-ED500-DataVac-500-Watt-0-75-HP-Electric-Duster/product_822656</t>
  </si>
  <si>
    <t>Metro ED500 DataVac 500-Watt 120 volt 0.75-HP Electric Blower Duster
Metropolitan Vacuum ED500 DataVac® Electric duster works on powerful 500-W, 0.75-HP motor and blasts dust, dirt and debris on electronic gadgets.</t>
  </si>
  <si>
    <t>corded blower and vacuum with nozzle and brush accessories</t>
  </si>
  <si>
    <t>70 cfm ; 500W 3/4 PHP motor</t>
  </si>
  <si>
    <t>44.1 ounces</t>
  </si>
  <si>
    <t>Aetomce</t>
  </si>
  <si>
    <t>Aetomce
Compressed Air Duster &amp; Mini Vacuum Keyboard Cleaner , New Generation Canned Air Spray, Portable Electric Air Can, Cordless Blower Computer Cleaning Kit</t>
  </si>
  <si>
    <t>https://www.walmart.com/ip/Compressed-Air-Duster-Mini-Vacuum-Keyboard-Cleaner-New-Generation-Canned-Spray-Portable-Electric-Can-Cordless-Blower-Computer-Cleaning-Kit/1902030948</t>
  </si>
  <si>
    <t>1.【 AIR DUSTER】： As an compressed air duster, there’s no more air leaks. You can also use this air duster to blow the dust away from computers with higher efficiency compared to other compressed air can dusters. Keyboard cleaner adopted rechargeable battery and cordless free design which is portable for you to clean desk, laptop, pc, computer and so on.
2.【POWERFUL MINI VACUUM CLEANER】：Mini car vacuum can help you solve hard-to-reach problems easily and get rid of tangled and bulky cords. This mini vaccums cleaner is good at vacuuming the corner of computers, keyboard, sofa or car seats. It’s higher suction power which can clean the dust in the deep easily and efficiently.
3.【Reusable Air Dusters and Mini Vacuums】：Please forget the disposable compressed gas duster. No more need disposable air cans because you can use this air duster as many times as you want. Vacuum cleaner comes with 2000mAh rechargeable batteries, 120W high power.
4.【HIGH COST PERFORMANCE】：Can saves you lots of money. Multifunctional design with nice price makes this keyboard cleaner become perfect gift for your friends or family members.
5.【SEAMLESS EFFICIENT DESIGN】：If your computer, sewing machines or other accessories dwells stubborn dust particles, you can clean them quickly and effectively by keyboard vacuum without much hassle.</t>
  </si>
  <si>
    <t>120W high power; 2000mAh Battery</t>
  </si>
  <si>
    <t>Pceewtyt</t>
  </si>
  <si>
    <t>Pceewtyt
Compressed Air Duster Canned Air Electric Cordless Air Duster Computer Keyboard Cleaner,Powerful 51000RPM/60W</t>
  </si>
  <si>
    <t>https://www.walmart.com/ip/Compressed-Air-Duster-Canned-Air-Electric-Cordless-Air-Duster-Computer-Keyboard-Cleaner-Powerful-51000RPM-60W/1205588636</t>
  </si>
  <si>
    <t>[Latest Upgrade Deep Cleaning]This air duster have 3 wind speeds (43000 RPM,47000 RPM,51000 RPM).Three airflow modes are suitable for different devices cleaning. This is the most powerful air blower on the market, and it can easily blow dust away from anywhere. Less energy consumption, longer life and noise relief while maintaining strong power. Cleaning will become a enjoy.
[Cordless Air Duster&amp;Easy to Use/Carry]With its extremely high portability, you can use this electric air duster in a variety of scenarios.Long press switch for 3 seconds can switch the device on &amp; off. Short press switch can switch to three wind speeds.This duster blower is practical and simple.Perfect air duster for home use!
[Eco-friendly&amp;Energy Saving]Alternative to Compressed Air - Inexpensive and nontoxic.Repeatable rechargeable use. Suitable for long-term use and clean.You can save money,gas,water and protect the environment.It's tested for 5000 times or so of use without gas and water.
[Small &amp; Lightweight &amp; Easy to Carry]It is a small and light dust blower, very convenient to use without charging. The body weighs only about 1.05lb, and it can be easily cleaned by frail women and children with one hand. A compact and rechargeable keyboard cleaner that can adapt to different needs.
[Wide Usage &amp; Satisfying Guarantee]Keyboard cleaning, pc, car air conditioner vents, blinds, personal computers, electric circular saws, wood chips for woodworking, printed circuit boards, electronic equipment etc. Firmly remove dust from all parts of the living room,</t>
  </si>
  <si>
    <t>cordless blower with nozzle and brush accessories, 3-speeds, USB rechargeable</t>
  </si>
  <si>
    <t>60W@51,000RPM, 30 mins runtime</t>
  </si>
  <si>
    <t>tested for 5000 times or so of use without gas and water.</t>
  </si>
  <si>
    <t>Kidsjoy</t>
  </si>
  <si>
    <t>Kidsjoy
Compressed Air Duster, Electric Air Duster, 6000mAh Rechargeable Air Blower, Type-C Fast Charge, Enhanced 40000 RPM-Stepless Speed Motor, Cordless Air Duster for Computer Keyboard Cleaning</t>
  </si>
  <si>
    <t>https://www.walmart.com/ip/Compressed-Air-Duster-Electric-6000mAh-Rechargeable-Blower-Type-C-Fast-Charge-Enhanced-40000-RPM-Stepless-Speed-Motor-Cordless-Duster-Computer-Keyboa/937308633</t>
  </si>
  <si>
    <t>It is very easy to use- A long press switch for 3 seconds can switch the device on &amp; off. A short press switch can switch to three wind speeds. Our dust blower has a built-in large capacity 6000mAh lithium battery and allows this duster to run a long time continuously. Comes with a USB fast charging cable, fully charged. It can be charged by computer, mobile power, car charger, or adapter. The dust cleaner will not produce chemicals, liquids, or freezing during cleaning. It protects your electronics from liquids. This air compressor can be used multiple times, resulting in significant energy savings. Our air duster can be used for PC, keyboards, cameras, sofas, windows, plants, pet hair, and other electronic devices. It is very suitable for deep cleaning of homes, offices, and car interiors. Our air duster has 3-speed wind speeds. Three airflow modes are suitable for different devices cleaning. This is the most powerful air blower on the market, and it can easily blow dust away from anywhere.</t>
  </si>
  <si>
    <t>cordless blower with nozzle and brush accessories, 3-speeds, USB rechargeable with LED display</t>
  </si>
  <si>
    <t>30,000/35,000/38,000PRM; 6000mAh Battery 3hr charge, 40~180mins runtime</t>
  </si>
  <si>
    <t>30,000 hour brushless motor life, no stinky pollution gas (Falcon Dust-Off shown though blurred out)</t>
  </si>
  <si>
    <t>unknown - made in China</t>
  </si>
  <si>
    <t>Reusable Non-Canned Air Duster with 100000RPM – Perfect for Cleaning Computer Keyboards</t>
  </si>
  <si>
    <t>https://www.walmart.com/ip/Reusable-Non-Canned-Air-Duster-with-100000RPM-Perfect-for-Cleaning-Computer-Keyboards/2196290100</t>
  </si>
  <si>
    <t>[Wind with 3 Speed Modes] - Long press the switch for 3 seconds to turn it on and off. Short press to switch between three different wind speeds for cleaning various equipment, leaving no dust behind. Cleaning has never been more enjoyable!
[LED Lights &amp; - &amp; Energy-Efficient] - Reusable and rechargeable alternative to canned air; LED lights to help clean dark corners with ease; no liquid or ice formation; environment-friendly and energy-saving.
Keyboard[cleaning] - Air duster max speed is 100000RPM, produces powerful airflow for cleaning debris and dust from any electronic device; less energy consumption, noise and longer life; excellent cleaning assistant.
[Multi- &amp; Easy to Carry] - Comes with 5 nozzles and 3 brushes; thin and long nozzle to reach difficult corners; suitable for dust removal of computer cases, keyboards, fans, windows, etc.; can also be used to inflate swimming rings, yoga balls, air mattresses and more.
[USB charging design] - Type-C charging is conveniently fast and easy.</t>
  </si>
  <si>
    <t>1.86-2.51oz blowing force; 100,000RPM; 7600mAh Battery</t>
  </si>
  <si>
    <t>wait 10 mins to cool battery before charging</t>
  </si>
  <si>
    <t>Meco</t>
  </si>
  <si>
    <t>MECO Compressed Air Dusters for Computer Keyboard, High-Pressure Electric Air Duster Cleaner Blower for Computer Laptop Tower Fans Printer Hairs, Crumbs, Replaces Compressed Air Cans</t>
  </si>
  <si>
    <t>https://www.walmart.com/ip/MECO-Compressed-Air-Dusters-Computer-Keyboard-High-Pressure-Electric-Duster-Cleaner-Blower-Laptop-Tower-Fans-Printer-Hairs-Crumbs-Replaces-Cans/121519853</t>
  </si>
  <si>
    <t>MECO compressed air computer keyboard duster cleaner, immediate and continuous high-pressure air to blows dust, debris and dirt. 8 extra nozzle, applications to different place and electronic devices in your home or office. Powerful 250~550 watt blower motor to easily remove dust from your computer, keyboard, laptop, copy machine, medic equipment, camera and tower fans. Two adjustable speeds, MECO electric dust remover has an extra-long 10-foot cord and a weight of only 1.9 pounds, which is handy and easy to use. This electric dust remover can be an alternative to compressed air cans. Compared with compressed air cans, this dust cleaner has no dangerous fluorocarbons and other deadly propellants. It won?t freeze your hand as well. Our reusable dust destroyer is environmentally friendly. For the cost of 8-12 cans of air cans, you can own a MECO air blower computer cleaner for a long time use. With just one computer keyboard duster, you will never want to buy another compressed air cans again. MECO reusable dust destroyer enjoys great after-sales service. If there is any quality problem within 12 months, please feel free to contact us.</t>
  </si>
  <si>
    <t>6kPa to 15kPa wind pressure; 250W-550W power</t>
  </si>
  <si>
    <t>10 foot cord, 1.9 pounds</t>
  </si>
  <si>
    <t>CFWQH</t>
  </si>
  <si>
    <t>CFWQH
Compressed Air Duster - Cordless Electric Air Duster &amp; Vacuum 2 in 1 - 52,000RMP Rechargeable Air Blower for Computer , Effective Keyboard Cleaner, Canned Air Replacement.</t>
  </si>
  <si>
    <t>https://www.walmart.com/ip/Compressed-Air-Duster-Cordless-Electric-Vacuum-2-1-52-000RMP-Rechargeable-Blower-Computer-Effective-Keyboard-Cleaner-Canned-Replacement/1797292125</t>
  </si>
  <si>
    <t>STRONG AIR FLOW WORKS UP TO 35 MINUTES
Our compressed air duster has a very strong air flow, its 50,000 RPM motor produces a powerful thrust of air—enough for deep cleaning of the microscopic dust. The electric air duster can fit for different cleaning use.
The cordless electric air duster comes with a 6000 mAh battery so it keeps working up to 35 minutes none-stop with a full charge. Also, it comes with a type C charging cable which enables the air duster get a fast recharge.</t>
  </si>
  <si>
    <t>cordless blower and vacuum with nozzle and brush accessories, 3-speeds, USB rechargeable</t>
  </si>
  <si>
    <t>50,000RPM; 6000mAh Battery; 35 mins runtime</t>
  </si>
  <si>
    <t>Xpower Airrow Pro A-2 Multi-use Electric Duster, Air Pump and Blower (Black)</t>
  </si>
  <si>
    <t>https://www.walmart.com/ip/Xpower-Airrow-Pro-A-2-Multi-use-Electric-Duster-Air-Pump-and-Blower-Black/55472018</t>
  </si>
  <si>
    <t>XPOWER A-2 BLACK Airrow Pro A-2 Multi-Use Electric Duster, Air Pump And Blower (Black) This arrow pro a-2 multi-use electric duster, air pump, and blower (black) is a high-quality other power tools item from our appliance accessories, tools &amp; rto, tools, power tools &amp; accessories, other power tools collections. This arrow pro a-2 multi-use electric duster, air pump and blower (black) is a great all, pool, pumps, appliance, accessories, tools, too, tools, power, tools, accessories, other, power, tools. This item is brand new, unopened, and sealed in its original factory box. Its dimensions are 7.70 x 7.20 x 5.50 inches and it weighs 3.10 lbs. This arrow pro a-2 multi-use electric duster, air pump, and blower (black) is an all-pool pumps item from our appliance accessories, tools &amp; rto, tools, power tools &amp; accessories, other power tools collections.</t>
  </si>
  <si>
    <t>CENZIMO</t>
  </si>
  <si>
    <t>1set 3 In 1 Cordless 15000PA Vacuum Cleaner 50000RPM Air Duster, Wireless Dust Blower Electric Air Pump Portable Rechargeable Air Cleaner Vacum For Computer Keyboard Sofa Car Home Office</t>
  </si>
  <si>
    <t>1set 3 In 1 Cordless 15000pa Vacuum Cleaner 50000rpm Air Duster Wireless Dust Blower Electric Air Pump Portable Rechargeable Air Cleaner Vacum For Computer Keyboard Sofa Car Home Office | Shop On Temu And Start Saving | Temu</t>
  </si>
  <si>
    <t>3 in 1 wireless air duster, vacuming, blowing, inflating</t>
  </si>
  <si>
    <t>Compressed Air, Air Duster, Compressed Air Duster, Multi-Use Electric Air Duster 550 watts for Cleaning Dust, Hairs, Computer, Replaces Compressed Air Can, Black</t>
  </si>
  <si>
    <t>Compressed Air, Air Duster, Compressed Air Duster, Multi-Use Electric Air Duster 550 watts for Cleaning Dust, Hairs, Computer, Replaces Compressed Air Can, Black - Walmart.com</t>
  </si>
  <si>
    <t>SIN SHINE Electric air blower--Can be used for any of your expensive electronic devices, such as your computer keyboard, laptop, copy machine, medical equipment, camera, model vehicles, and blinds etc.  This is a onetime investment so you will never need to buy canned air ever again.</t>
  </si>
  <si>
    <t>SIN SHINE - Compressed Air 3.0- Multi-Use Electric Air Duster for Cleaning Dust, Hairs, Crumbs, Scraps for Laptop, Computer, Replaces Compressed Air Cans (AD01-Black) - Newegg.com</t>
  </si>
  <si>
    <t>Multi-use Our SIN SHINE electric air blower can be used for any of your expensive electronic devices, such as your computer keyboard, laptop, copy machine, medical equipment, camera, model vehicles, and blinds etc.</t>
  </si>
  <si>
    <t>KOONIE</t>
  </si>
  <si>
    <t>KOONIE Battery Operated Air Duster, Rechargeable-Reusable Computer Cleaning Duster, Keyboard Cleaner, Portable Compressed Air, 10W Fast Charging, 6000mAh, Cordless, No Gas</t>
  </si>
  <si>
    <t>KOONIE Battery Operated Air Duster, Rechargeable-Reusable Computer Cleaning Duster, Keyboard Cleaner, Portable Compressed Air, 10W Fast Charging, 6000mAh, Cordless, No Gas (amazon.com)</t>
  </si>
  <si>
    <t>Most aerosol duster contains a refrigerant/propellant that cannot be considered “air”. As a matter of fact, inhaling too many of these vapors can lead to negative health effects. Our air duster just blow the air. This unit is equal to over 5,000 cans of traditional duster. It will pay for itself in just a few months.</t>
  </si>
  <si>
    <t>XPOWER A-2 Airrow Pro Multi-Use Powered Air Duster, Canned Air Replacement, Dryer, Air Pump Blower</t>
  </si>
  <si>
    <t>XPOWER A-2 Airrow Pro Multi-Use Powered Air Duster</t>
  </si>
  <si>
    <t>Multi-Use – Dust &amp; clean computers, laptops, car interiors, cameras, medical equipment, model vehicles, and blinds. Dry wet surface and hard-to-reach places. Inflate airbeds, small inflatables and floats. Many more other applications with 9 easy-to-use nozzle attachments</t>
  </si>
  <si>
    <t>Wincooll</t>
  </si>
  <si>
    <t>Air Duster for Computer Keyboard Cleaning - Cordless, Rechargeable 6000mAh Battery，Powerful Brushless Motor and 10W Fast Charging Air Duster Compressed Air</t>
  </si>
  <si>
    <t>Air Duster for Computer Keyboard Cleaning - Cordless, Rechargeable 6000mAh Battery，Powerful Brushless Motor and 10W Fast Charging Air Duster Compressed Air (amazon.com)</t>
  </si>
  <si>
    <t>Deeply Cleaning Dust: The air duster has a powerful brushless motor with an aerodynamically designed housing that produces a powerful thrust of air at almost 10 level strong gale (28m/s) for deep cleaning of computers, electronic instruments, medical devices and more electronic components</t>
  </si>
  <si>
    <t>ALPTHY</t>
  </si>
  <si>
    <t>ALPTHY Compressed Air Duster Keyboard Cleaner, New Airflow Design Stronger than other 91000RPM Duster, 15W Fast Charging, Battery Indicator, Replaces Compressed Air Cans, 15000mAh Rechargeable Battery</t>
  </si>
  <si>
    <t>Amazon.com: ALPTHY Compressed Air Duster Keyboard Cleaner, New Airflow Design Stronger than other 91000RPM Duster, 15W Fast Charging, Battery Indicator, Replaces Compressed Air Cans, 15000mAh Rechargeable Battery : Electronics</t>
  </si>
  <si>
    <t>Powerful Dust Blower With New Nozzle: New airflow design provides ultra-strong airflow (almost 70m/s) stronger than other 91000RPM motors. Brushless motor with a longer lifetime compared to other brushed motors. Two airflow modes with a new nozzle set to fit different devices cleaning ranging from the computer, camera lens, PS5, laptop, air conditioners, sofa, printed circuit boards to electronic instruments, medical devices.</t>
  </si>
  <si>
    <t>OPOLAR</t>
  </si>
  <si>
    <t>OPOLAR Battery Operated Air Duster</t>
  </si>
  <si>
    <t>OPOLAR Battery Operated Air Duster – opolar</t>
  </si>
  <si>
    <t>This OPOLAR duster tops the market by its capacity to produce a powerful thrust of air at almost 9 levels strong gale for deep cleaning of the microscopic dust of 0.9-1.1oz. Starting from printed circuit boards to electronic instruments, medical devices, and many more such areas can be cleaned by this mini duster which your traditional wiper or duster cannot clean.</t>
  </si>
  <si>
    <t>OPOLAR 2-in-1 Vacuum | High Power Cordless Air Duster</t>
  </si>
  <si>
    <t>OPOLAR 2-in-1 Vacuum | High Power Cordless Air Duster – opolar</t>
  </si>
  <si>
    <t>OPOLAR Newest Air Duster - This is an upgraded version of air duster. Equipped with the newest hurricane super motor.</t>
  </si>
  <si>
    <t>OPOLAR Upgraded Battery Operated Air Duster Vacuum Blower 2 in 1</t>
  </si>
  <si>
    <t>Upgraded Battery Operated Air Duster Vacuum Blower 2 in 1 – opolar</t>
  </si>
  <si>
    <t>【State-of-the-art 2-in-1 Vacuum Cleaner and Blower】This highly influential cordless device is both a vacuum cleaner and blower. When one part of this machine works as dust absorber, the other part works as a dust blower. The super suction power of this 2-in-1 duster and blower offers a comfortable and satisfactory cleaning experience by removing every little speck of dust from your car and home.</t>
  </si>
  <si>
    <t>American Recorder</t>
  </si>
  <si>
    <t>www.americanrecorder.com</t>
  </si>
  <si>
    <t>PowerClean</t>
  </si>
  <si>
    <t>Eco-Friendly Carbon Dioxide Mini Gas Duster (canned air) - with 3 each 16 gram CO2 cartridges</t>
  </si>
  <si>
    <t>https://www.americanrecorder.com/products/co2-dust-particle-remover-16-gram?variant=1275571604&amp;currency=USD&amp;utm_medium=product_sync&amp;utm_source=google&amp;utm_content=sag_organic&amp;utm_campaign=sag_organic&amp;srsltid=AR57-fCmClaKOhWLrHHEW4Kjz5ggebpItsNYcpGcfVZhjT5rx-v3NxY2z4Y</t>
  </si>
  <si>
    <t>CO2 duster</t>
  </si>
  <si>
    <t>NOTE: This item can not ship by air - UPS GROUND ONLY!
Eliminate aerosols dusters (a.k.a. canned air) that expose you, your
family and co-workers to chemicals which emit harmful vapors and leave
a residue on your sensitive materials and equipment. The POWERCLEAN CO2 MINI uses pure and natural carbon dioxide gas (CO2) that is non-toxic, non-flammable and will not leave a residue.  
EASY TO USE
Simply drop a 16 gram carbon dioxide gas cylinder into the reusable spray valve, tighten the grip and press the trigger. The CO2 MINI will deliver a powerful stream of clean and dry carbon dioxide gas. The CO2 MINI's small size makes it much easier to handle than aerosols and more portable.
BETTER FOR YOU and THE EARTH
We use only FOOD GRADE CO2 gas (the same purity gas found in soda pop). No worries about breathing in hazardous fumes and vapors since CO2 gas is part of the Earth's natural "Cycle of Life" (plants absorb carbon dioxide gas and produce oxygen). And unlike aerosol cans that can only be partially recycled, the CO2’s empty steel cartridges are 100% recyclable
Carbon dioxide gas is totally safe to use on all types of electronics, musical instruments, electric razors, sewing machines, smoke detectors, lab equipment, forensics, tablets and phones. 
Additionally delicate lubricants, inks, toner, fabric, dyes will not be adversely effected by carbon dioxide gas. 
The POWERCLEAN CO2 MINI is our smallest unit, perfect for travel and working in tight areas.  This model includes a precision valve and nozzle with 3 each - 16 gram carbon dioxide cartridges.   
USE WITH CONFIDENCE
The POWERCLEAN CO2 MINI delivers outstanding cleaning performance with unparalleled health and safety benefits, backed with a full one year
warranty.
Use to clean:
Electronics
Camera
Lens
Keyboards
Computers/Laptops
Printers
Phones/Tablets
Fine Watches
Sewing Machines
RC Devices
Models
Optics
Musical Instruments
Electric Razors
Smoke Detectors
Motion Picture
For larger volume, check out our model CO-87100 74 gram cartridge with LAB GRADE Valve and Nozzle.  
THIS PRODUCT HAS SHIPPING RESTRICTIONS:
          UPS GROUND - USA (lower 48 states only).  
          No international shipments</t>
  </si>
  <si>
    <t>CO2 gas spray duster</t>
  </si>
  <si>
    <t>American Recorder Technologies, Inc. - boutique manufacturer for professionals and enthusiasts</t>
  </si>
  <si>
    <t>each 16 gram cartridge should deliver 150-200 powerful half second blasts</t>
  </si>
  <si>
    <t>includes 3ea-16 gram CO2 cartridges</t>
  </si>
  <si>
    <t>B&amp;H Photo-Video-Audio</t>
  </si>
  <si>
    <t>www.bhphotovideo.com</t>
  </si>
  <si>
    <t>Zuma</t>
  </si>
  <si>
    <t>Zuma Dust Removing Gun (by American Recorder)</t>
  </si>
  <si>
    <t>https://www.bhphotovideo.com/c/product/1653458-REG/zuma_amr_co_2016_dust_removing_gun.html/?ap=y&amp;ap=y&amp;smp=y&amp;smp=y&amp;smpm=ba_f2_lar&amp;lsft=BI%3A514&amp;gclid=EAIaIQobChMIteqEvvnP_wIViwetBh0XFARKEAQYBCABEgLP3fD_BwE</t>
  </si>
  <si>
    <t>This Dust Removing Gun from Zuma uses compressed carbon dioxide, which is denser than air, to remove contaminants from your camera's sensitive light sensor. Included are three 16 oz cartridges so it's ready to clean right out of the box.
*Please consult manufacturer's specific cleaning instruction prior to using these products
NOTE: Always exercise care when cleaning the camera's digital sensor. Cleaning should always be performed indoors in a clean, dry, and wind-free environment.</t>
  </si>
  <si>
    <t>includes 3ea-16 gram CO2 cartridges - 1 user comment: "Useless" Construction is cheap... o-ring doesn’t fit... it's in the trash now</t>
  </si>
  <si>
    <t>Eco-Friendly PRO Carbon Dioxide Gas Duster (canned air) - 74 gram</t>
  </si>
  <si>
    <t>https://www.americanrecorder.com/products/co2-dust-particle-remover-74-gram?variant=1275573448&amp;currency=USD&amp;utm_medium=product_sync&amp;utm_source=google&amp;utm_content=sag_organic&amp;utm_campaign=sag_organic&amp;srsltid=AR57-fAFNM8EaeEo0mAOijGdPTLLWbTbgn7eefRjltPAKVwv5BFCZK7tSNc</t>
  </si>
  <si>
    <t xml:space="preserve">NOTE: This item can not ship by air - UPS GROUND ONLY!
Eliminate aerosols dusters (a.k.a. canned air) that expose you, your 
family and co-workers to chemicals which emit harmful vapors and leave 
a residue on your sensitive materials and equipment. The POWERCLEAN CO2 PRO uses pure and natural carbon dioxide gas (CO2) that is non-toxic, non-flammable and will not leave a residue.  
EASY TO USE
Simply thread on a 74 gram carbon dioxide gas cylinder onto the reusable spray valve, tighten the grip and press the trigger. The CO2 PRO will deliver a powerful stream of clean and dry carbon dioxide gas. The CO2 PRO's small size makes it much easier to handle than aerosols and more portable.  
BETTER FOR YOU and THE EARTH
We use only FOOD GRADE CO2 gas (the same purity gas found in soda pop). No worries about breathing in hazardous fumes and vapors since CO2 gas is part of the Earth's natural "Cycle of Life" (plants absorb carbon dioxide gas and produce oxygen). And unlike aerosol cans that can only be partially recycled, the CO2’s empty steel cartridges are 100% recyclable
Carbon dioxide gas is totally safe to use on all types of electronics, musical instruments, electric razors, sewing machines, smoke detectors, lab equipment, forensics, tablets and phones. 
Additionally delicate lubricants, inks, toner, fabric, dyes will not be adversely effected by carbon dioxide gas. 
The POWERCLEAN CO2 PRO is designed for serious users that need a longer supply of gas throughout the day.  This model includes our top of the "Lab Grade" precision valve, two nozzles (wide &amp; narrow tip), 2 each 74 gram carbon dioxide cartridges, carrying case and a reusable rubber stand that attaches to the bottom of the cartridge, allowing the unit to stand upright on the desk or workbench.
USE WITH CONFIDENCE
The POWERCLEAN CO2 PRO delivers outstanding cleaning performance with unparalleled health and safety benefits, backed with a full one year 
warranty.
USE TO CLEAN:
Electronics
Camera
Lens
Keyboards
Computers/Laptops
Printers
Phones/Tablets
Fine Watches
Sewing Machines
RC Devices
Models
Optics
Musical Instruments
Electric Razors
Smoke Detectors
Motion Picture
The CO-87200 is our largest unit and includes two 74 gram carbon dioxide cartridge, two nozzles and a carrying case.     </t>
  </si>
  <si>
    <t>designed for serious users who need a longer supply of gas throughout the day</t>
  </si>
  <si>
    <t>includes 2ea-74 gram CO2 cartridges, carrying case, 2 nozzles</t>
  </si>
  <si>
    <t>Eco-Friendly Pro Carbon Dioxide GAS Duster (Canned Air) - 74 Gram
Camera · Keyboard</t>
  </si>
  <si>
    <t>https://www.walmart.com/ip/Eco-Friendly-PRO-Carbon-Dioxide-Gas-Duster-canned-air-74-gram/232955928?wmlspartner=wlpa&amp;selectedSellerId=101042393</t>
  </si>
  <si>
    <t>NOTE: This item can not ship by air - UPS GROUND ONLY!
Eliminate aerosols dusters (a.k.a. canned air) that expose you, your 
family and co-workers to chemicals which emit harmful vapors and leave 
a residue on your sensitive materials and equipment. The POWERCLEAN CO2 PRO uses pure and natural carbon dioxide gas (CO2) that is non-toxic, non-flammable and will not leave a residue.  
EASY TO USE
Simply thread on a 74 gram carbon dioxide gas cylinder onto the reusable spray valve, tighten the grip and press the trigger. The CO2 PRO will deliver a powerful stream of clean and dry carbon dioxide gas. The CO2 PRO's small size makes it much easier to handle than aerosols and more portable.  
BETTER FOR YOU and THE EARTH
We use only FOOD GRADE CO2 gas (the same purity gas found in soda pop). No worries about breathing in hazardous fumes and vapors since CO2 gas is part of the Earth's natural "Cycle of Life" (plants absorb carbon dioxide gas and produce oxygen). And unlike aerosol cans that can only be partially recycled, the CO2’s empty steel cartridges are 100% recyclable
Carbon dioxide gas is totally safe to use on all types of electronics, musical instruments, electric razors, sewing machines, smoke detectors, lab equipment, forensics, tablets and phones. 
Additionally delicate lubricants, inks, toner, fabric, dyes will not be adversely effected by carbon dioxide gas. 
The POWERCLEAN CO2 PRO is designed for serious users that need a longer supply of gas throughout the day.  This model includes our top of the "Lab Grade" precision valve, two nozzles (wide &amp; narrow tip), 2 each 74 gram carbon dioxide cartridges, carrying case and a reusable rubber stand that attaches to the bottom of the cartridge, allowing the unit to stand upright on the desk or workbench.
USE WITH CONFIDENCE
The POWERCLEAN CO2 PRO delivers outstanding cleaning performance with unparalleled health and safety benefits, backed with a full one year 
warranty.
USE TO CLEAN:
Electronics
Camera
Lens
Keyboards
Computers/Laptops
Printers
Phones/Tablets
Fine Watches
Sewing Machines
RC Devices
Models
Optics
Musical Instruments
Electric Razors
Smoke Detectors
Motion Picture
The CO-87100 is our largest unit and includes two 74 gram carbon dioxide cartridge and carrying case.     
NOTE: GROUND SHIP ONLY USA - NO AIR OR INTERNATIONAL SHIPPING. 
IMPORTANT NOTE: Liquefied gas under pressure will naturally produce a “cold effect” when discharge. For best results follow the instructions carefully.
DO NOT FULLY DEPRESS THE TRIGGER. ONLY USE QUICK, SHORT BURST. By doing so will reduce the “cold effect” and keep the output pressure as high as possible.
Eco-Friendly PRO Carbon Dioxide Gas Duster (canned air) - 74 gram</t>
  </si>
  <si>
    <t>Eco-Friendly CO2 MINI Carbon Dioxide Gas Duster Kit with Nylon Travel Case</t>
  </si>
  <si>
    <t>https://www.americanrecorder.com/products/deluxe-co2-dust-particle-remover-kit?variant=1276872612&amp;currency=USD&amp;utm_medium=product_sync&amp;utm_source=google&amp;utm_content=sag_organic&amp;utm_campaign=sag_organic&amp;srsltid=AR57-fAsnDOzpg3tAKrMrUnk6PXmLIY7r-GWmk_jiZ7DX8cFTCIvaVs5yRk</t>
  </si>
  <si>
    <t xml:space="preserve">NOTE: This item can not ship by air - UPS GROUND ONLY!
If you currently use an aerosol duster, you may have heard it referred to as “canned air”. However you should know there is no such thing as “CANNED AIR”. All you have to do is read the warning label on traditional aerosol dusters to see they contain chemicals that emit harmful and potentially toxic or flammable vapors.  Not only are you exposing yourself to these dangerous chemicals, but your family, pets or co-workers as well.  In addition, these chemicals can leave a residue that adversely effect delicate materials and sensitive equipment! 
There is an alternative to harmful aerosols and that is carbon dioxide gas. Carbon dioxide is a pure gas that exists naturally in Earth’s atmosphere, so it is not dangerous to human health. In fact, carbon dioxide gas is part of the Earth’s “Cycle of Life” – plants absorb carbon dioxide as food and produce oxygen as waste, which humans and animals then breathe. It is also an environmentally friendly gas that demands much less energy to produce than synthetic aerosols chemicals.  
Carbon dioxide gas is totally safe to use on all types of electronics, musical instruments, electric razors, sewing machines, smoke detectors, lab equipment, forensics, tablets and phones. Additionally delicate lubricants, inks, toner, fabric, dyes will not be adversely effected by carbon dioxide gas. And unlike aerosol cans that can only be partially recycled, the CO2’s empty steel cartridges are 100% recyclable.   
The CO2 is our smallest unit, perfect for travel and working in tight areas.  This model includes a precision valve and nozzle with 5 each - 16 gram carbon dioxide cartridges with a padded nylon storage/travel case.   
For larger volume, check out our model CO-87100 74 gram cartridge with LAB GRADE Valve and Nozzle.  </t>
  </si>
  <si>
    <t>includes 5ea-16 gram CO2 cartridges, nylon storage/travel case</t>
  </si>
  <si>
    <t>Eco-Friendly CO2 Mini Carbon Dioxide GAS Duster Kit with Nylon Travel Case</t>
  </si>
  <si>
    <t>https://www.walmart.com/ip/Eco-Friendly-CO2-MINI-Carbon-Dioxide-Gas-Duster-Kit-with-Nylon-Travel-Case/276421149?wmlspartner=wlpa&amp;selectedSellerId=101042393</t>
  </si>
  <si>
    <t xml:space="preserve">NOTE: This item can not ship by air - UPS GROUND ONLY!
If you currently use an aerosol duster, you may have heard it referred to as “canned air”. However you should know there is no such thing as “CANNED AIR”. All you have to do is read the warning label on traditional aerosol dusters to see they contain chemicals that emit harmful and potentially toxic or flammable vapors.  Not only are you exposing yourself to these dangerous chemicals, but your family, pets or co-workers as well.  In addition, these chemicals can leave a residue that adversely effect delicate materials and sensitive equipment! 
There is an alternative to harmful aerosols and that is carbon dioxide gas. Carbon dioxide is a pure gas that exists naturally in Earth’s atmosphere, so it is not dangerous to human health. In fact, carbon dioxide gas is part of the Earth’s “Cycle of Life” – plants absorb carbon dioxide as food and produce oxygen as waste, which humans and animals then breathe. It is also an environmentally friendly gas that demands much less energy to produce than synthetic aerosols chemicals.  
Carbon dioxide gas is totally safe to use on all types of electronics, musical instruments, electric razors, sewing machines, smoke detectors, lab equipment, forensics, tablets and phones. Additionally delicate lubricants, inks, toner, fabric, dyes will not be adversely effected by carbon dioxide gas. And unlike aerosol cans that can only be partially recycled, the CO2’s empty steel cartridges are 100% recyclable.   
The CO2 is our smallest unit, perfect for travel and working in tight areas.  This model includes a precision valve and nozzle with 5 each - 16 gram carbon dioxide cartridges with a padded nylon storage/travel case.   
For larger volume, check out our model CO-87100 74 gram cartridge with LAB GRADE Valve and Nozzle.  
NOTE: GROUND SHIP ONLY USA - NO AIR OR INTERNATIONAL SHIPPING 
IMPORTANT NOTE: Liquefied gas under pressure will naturally produce a “cold effect” when discharge. Unlike large aerosol canisters, the CO2 (with the 16 gram cartridge) is a very tiny unit and does not have the same surface area to dissipate the cold as large units, so it is important to follow the CO2’s operating instructions;
DO NOT FULLY DEPRESS THE TRIGGER. ONLY USE QUICK, SHORT BURST. By doing so will reduce the “cold effect” and keep the output pressure as high as possible. </t>
  </si>
  <si>
    <t>includes 5ea-16 gram CO2 cartridges, nylon storage/travel case - out of stock</t>
  </si>
  <si>
    <t>NITRO PRO - Lab Grade Nitrogen Gas Duster with 2 each 18 gram gas cartridges</t>
  </si>
  <si>
    <t>https://www.americanrecorder.com/products/nitroblast-dust-particle-remover-18-gram?pr_prod_strat=use_description&amp;pr_rec_id=6118845f4&amp;pr_rec_pid=453719532&amp;pr_ref_pid=453886340&amp;pr_seq=uniform</t>
  </si>
  <si>
    <t>N duster</t>
  </si>
  <si>
    <t xml:space="preserve">NOTE: This item can not ship by air - UPS GROUND ONLY!
If you currently use an aerosol duster, you may have heard it referred to as “canned air”. However you should know there is no such thing as “CANNED AIR”. All you have to do is read the warning label on traditional aerosol dusters to see they contain chemicals that emit harmful and potentially toxic or flammable vapors.  
Not only are you exposing yourself to these dangerous chemicals, but your family, pets or co-workers as well.  In addition, these chemicals can leave a residue that adversely effect delicate materials and sensitive equipment! 
Nitrogen gas is another excellent alternative to aerosols. Nitrogen is a pure gas that exists in abundance naturally in Earth’s atmosphere, so it is not dangerous to human health.  
In addition, the Nitrogen gas in our cartridges is highly purified and not liquefied, so the unit will not produce any condensation or moisture, even when the dispensing valve is turned sideways or upside down!
This makes the NITRO PRO well suited for use on the most delicate and sensitive of objects such as aged artwork, rare artifacts, fragile photo and film negatives, precision optics and extreme laboratory and forensics.
And unlike aerosol cans that can only be partially recycled, the NITRO PRO's empty steel cartridges are 100% recyclable.  The NITRO PRO utilizes our state-of-the-art valve and nozzle assembly that allow for exact control of gas pressure...from just a wisp to full blast.  
Use to clean:
Electronics
Camera
Lens
Key
boards
Computers/Laptops
Printers
Phones/Tablets
Fine Watches
Sewing Machines
RC Devices
Models
Optics
Musical Instruments
Electric Razors
Smoke Detectors
Motion Picture
This high quality valve is designed for years of reliable service, you only need to replace the nitrogen gas cartridges.  The kit is complete with PRO LAB GRADE VALVE (5/8" threading), two nozzle styles, one 18 gram nitrogen gas cartridges, removable rubber table base and foam lined carrying case with extra space for a second cartridge (not included). </t>
  </si>
  <si>
    <t>Nitrogen gas spray duster</t>
  </si>
  <si>
    <t>includes 1ea-18 gram nitrogen cartridges, carrying case - 1 user comment: "Works great. Cylinder does not last long."</t>
  </si>
  <si>
    <t>16 gram Non-Threaded Carbon Dioxide Gas Cartridge - 3 pack</t>
  </si>
  <si>
    <t>https://www.americanrecorder.com/products/16-gram-carbon-dioxide-gas-cartridge-3-pack?pr_prod_strat=use_description&amp;pr_rec_id=60b9180a6&amp;pr_rec_pid=462657720&amp;pr_ref_pid=453718680&amp;pr_seq=uniform</t>
  </si>
  <si>
    <t>NOTE: This item can not ship by air - UPS GROUND ONLY!
3 each 16 gram, non-threaded purified carbon dioxide gas cartridges.  
For use with model CO-2016
NOTE:
These are non-threaded cartridges will not work with the tire or ball bump.</t>
  </si>
  <si>
    <t>3ea-16 gram replacement CO2 cartridges</t>
  </si>
  <si>
    <t>38 gram Carbon Dioxide Gas Cartridge</t>
  </si>
  <si>
    <t>https://www.americanrecorder.com/products/38-gram-carbon-dioxide-gas-cartridge?pr_prod_strat=use_description&amp;pr_rec_id=6118845f4&amp;pr_rec_pid=462657976&amp;pr_ref_pid=453886340&amp;pr_seq=uniform</t>
  </si>
  <si>
    <t>NOTE: This item can not ship by air - UPS GROUND ONLY!
1 each 38 gram, threaded, purified carbon dioxide gas cartridges.  
For use with model CO-51100 and older Leland PowerClean1 dusters</t>
  </si>
  <si>
    <t>1ea-38 gram replacement CO2 cartridge</t>
  </si>
  <si>
    <t>74 gram Carbon Dioxide Gas Cartridge</t>
  </si>
  <si>
    <t>https://www.americanrecorder.com/products/18-gram-nitrogen-gas-cartridge?pr_prod_strat=use_description&amp;pr_rec_id=6118845f4&amp;pr_rec_pid=462659400&amp;pr_ref_pid=453886340&amp;pr_seq=uniform</t>
  </si>
  <si>
    <t>NOTE: This item can not ship by air - UPS GROUND ONLY!
1 each 74 gram, threaded, purified carbon dioxide gas cartridges.  
For use with model CO-87100 and older Leland PowerClean2 dusters</t>
  </si>
  <si>
    <t>1ea-74 gram replacement CO2 cartridge</t>
  </si>
  <si>
    <t>Lemur Tech</t>
  </si>
  <si>
    <t>www.lemurtech.net</t>
  </si>
  <si>
    <t>Generic / Unbranded</t>
  </si>
  <si>
    <t>CO2 Power Cleaner Compressed Air Duster Non-toxic Reusable inflater C02 TFGRY</t>
  </si>
  <si>
    <t>https://lemurtech.net/product/co2-power-cleaner-compressed-air-duster-non-toxic-reusable-inflater-c0</t>
  </si>
  <si>
    <t>For those who need to clean computers, keyboards, and other electronics, the CO2 Power Cleaner Compressed Air Duster is the best way to go. You can trust that this product will safely clean your devices without harming them in any way. This inflater is also non-toxic and reusable, so you can feel good about using it over and over again. When you need to clean hard-to-reach areas, this duster will do the job quickly and easily. Get yours today!</t>
  </si>
  <si>
    <t>size not stated</t>
  </si>
  <si>
    <t>AAA Kitchen Stuff</t>
  </si>
  <si>
    <t>www.ebay.com</t>
  </si>
  <si>
    <t>https://www.ebay.com/itm/152222399132?chn=ps&amp;mkevt=1&amp;mkcid=28&amp;srsltid=AR57-fAeARPZ3p7Bat_R0kMO0XruD9RdFfK_JSdIwVBDDx5U8mYCpdGTrJQ&amp;com_cvv=d30042528f072ba8a22b19c81250437cd47a2f30330f0ed03551c4efdaf3409e</t>
  </si>
  <si>
    <t>CO2  Power Duster
Reusable Cleaner
for use with any 16g Threaded CO2 refill cartridges
Works with All Standard 16g Threaded cartridges!
CO2 cartridge NOT included in this listing
Professional Grade Design
Brass Valve connector with inside threading
to allow for directional nozzle (not included)
Heavy Duty Construction built to Last
Housing encloses cartridge to protect user hands</t>
  </si>
  <si>
    <t>sprayer housing only, CO2 cartridge not included</t>
  </si>
  <si>
    <t>CO2 Power Cleaner Reusable Air Duster PC Kit C02 inflator w/ 2 cartridge TFGRY2</t>
  </si>
  <si>
    <t>https://www.ebay.com/itm/152222406476?chn=ps&amp;mkevt=1&amp;mkcid=28&amp;srsltid=AR57-fB56kIY_dO6B3yd513MS0k7Ss7rajb5tkJIN2_OUwJ_sXnzHeA4WLQ&amp;com_cvv=d30042528f072ba8a22b19c81250437cd47a2f30330f0ed03551c4efdaf3409e</t>
  </si>
  <si>
    <t>CO2  Power Duster
Reusable Cleaner
with 2 cartridges!
Works with Standard 16g Threaded cartridges!
(2) New CO2 cartridges are included in this listing
Professional Grade Design
Brass Valve connector with inside threading
to allow for focused nozzle (not included)
Heavy Duty Construction built to Last
Housing encloses cartridge to protect user hands</t>
  </si>
  <si>
    <t>includes 2ea-16 gram CO2 cartridges</t>
  </si>
  <si>
    <t>Input Parameters for Controlled Data Characteristics -  by Worksheet, Field, &amp; List</t>
  </si>
  <si>
    <t>Worksheet</t>
  </si>
  <si>
    <t>&lt;Retailer List&gt;</t>
  </si>
  <si>
    <t>&lt;Instore - Products&gt;</t>
  </si>
  <si>
    <t>Field</t>
  </si>
  <si>
    <t>Inhalation abuse warning placement on product</t>
  </si>
  <si>
    <t>Inhalation abuse share of package</t>
  </si>
  <si>
    <t>List</t>
  </si>
  <si>
    <t>Forecourt/Convenience</t>
  </si>
  <si>
    <t>20 - 25 percent</t>
  </si>
  <si>
    <t>25 - 50 percent</t>
  </si>
  <si>
    <t>50 - 75 percent</t>
  </si>
  <si>
    <t>100 percent</t>
  </si>
  <si>
    <t>&lt;&lt;&lt; Small Business is less than 500 employees</t>
  </si>
  <si>
    <t>Retail Audit - Metrics and Definitions</t>
  </si>
  <si>
    <t>Metric</t>
  </si>
  <si>
    <t>Definition</t>
  </si>
  <si>
    <t>Name of the product supplier as presented on the website or product package</t>
  </si>
  <si>
    <t>Name of the product brand as presented on the website or product package</t>
  </si>
  <si>
    <t>Headline name of the product as presented on the website or product package</t>
  </si>
  <si>
    <t>Web address for the product listing</t>
  </si>
  <si>
    <t>Product description as found on the website listing</t>
  </si>
  <si>
    <t>Country of Origin (as available)</t>
  </si>
  <si>
    <t>Country where the product is produced (as available)</t>
  </si>
  <si>
    <t>Additional comments regarding the country of origin, eg., manufactured using imported parts or materials</t>
  </si>
  <si>
    <t>Business entity that owns the product brand (as available)</t>
  </si>
  <si>
    <t>Listed Price ($)</t>
  </si>
  <si>
    <t>Retail selling price of the product stock keeping unit (SKU) as listed online or instore ($US)</t>
  </si>
  <si>
    <t>Equivalent retail price of each individual canister of product, especially for those sold in multipacks (calc.)</t>
  </si>
  <si>
    <t xml:space="preserve">Unit Price ($/oz) </t>
  </si>
  <si>
    <t>Equivalent retail price of each individual product per ounce of product delivered (calc.)</t>
  </si>
  <si>
    <t>The number of canisters bundled and sold at the Retail selling price, including individual units and multipacks</t>
  </si>
  <si>
    <t>Description of the retail SKU pack size, ie., Single Canisters or multipack of unit canisters (eg., 2-Pack)</t>
  </si>
  <si>
    <t>The volume of duster product available within each canister (in ounces)</t>
  </si>
  <si>
    <t>Price discounts or deals offered by the retailer for the product SKU</t>
  </si>
  <si>
    <t>Specific wording of the primary text found online that indicates the presence of "Bitterant" in the product</t>
  </si>
  <si>
    <t>Product Contains Bitterant (Y=1/N=0/NA= Cannot determine)</t>
  </si>
  <si>
    <t>Binary report, if bitterant is mentioned as a product content then 1, otherwise 0</t>
  </si>
  <si>
    <t>Specific wording of the primary text found online that specifically mentions "inhalation" or "abuse" or "huff"</t>
  </si>
  <si>
    <t>Binary report, if "inhalation" or "abuse" or "huff" is mentioned then 1, otherwise 0</t>
  </si>
  <si>
    <t>Specific wording of the primary text found online that specifically mentions "air" in relation to the product</t>
  </si>
  <si>
    <t>The term "Air" is used in the online description [e.g., product name, description, or listed features] (Y=1/N=0)</t>
  </si>
  <si>
    <t>Binary report, if "air" is mentioned in relation to the product then 1, otherwise 0</t>
  </si>
  <si>
    <t>Specific wording of the primary text found online that presents "warning" or "legal" or "caution"</t>
  </si>
  <si>
    <t>The specific propellant (CAS #) that is used in the product. 
HFC-152a (difluoroethane, CAS No. 75-37-6)
HFC-134a (tetrafluoroethane, CAS No. 811-97-2)
HFO-1234ze (tetrafluoropropene, CAS No. 29118-24-9)</t>
  </si>
  <si>
    <t>Any other descriptive or explanatory comments regarding the produce or its use</t>
  </si>
  <si>
    <t>&lt;Instore - Products&gt;  worksheet specific metrics</t>
  </si>
  <si>
    <t>Binary report, the term "inhalation" or "abuse" or "bitterant" is mentioned on the front panel of the product then 1, otherwise 0</t>
  </si>
  <si>
    <t>Specific wording of the text found on the front panel of the product warning of "inhalation" or "abuse" or "bitterant"</t>
  </si>
  <si>
    <t>Relative location of the "inhalation" or "abuse" or "bitterant" front panel warning if present, see &lt;Warning Placement Diagram&gt;</t>
  </si>
  <si>
    <t>Subjective assessment of the amount of space on the front panel dedicated to the "inhalation" or "abuse" or "bitterant" front panel warning if present</t>
  </si>
  <si>
    <t>Arithmatic count of the number of lines of text used to provide the "inhalation" or "abuse" or "bitterant front panel warning, if present. Partial lines are rounded up and counted as one line</t>
  </si>
  <si>
    <t>Binary report, a "caution" or "attention" symbol of any type related to the "inhalation" or "abuse" or "bitterant" front panel warning is shown on the front panel then 1, otherwise 0</t>
  </si>
  <si>
    <t>Binary report, the statement" Inhalant Aubse Public Safety Announcement: This product contains a bittering agent to help discourage inhalant abuse. The misuse and abuse of this product by deliberately concentrating and inhaling the chemical contents presents a serious health hazard and can result in fatality. Please use this product as it was intended and responsiblility. For more information on the hazards of inhalant abuse and how to prevent it visit: www.inhalant.org  www.inhalants.com   www.mfg.com" or similar statement is shown on the product then 1, otherwise 0</t>
  </si>
  <si>
    <t>Relative location of the "Inhalation Abuse Public Safety Announcement" if present, see &lt;Warning Placement Diagram&gt;</t>
  </si>
  <si>
    <t>Subjective assessment of the amount of space on the panel where it appears of the "Inhalant Abuse Public Safety Announcement" if present</t>
  </si>
  <si>
    <t>Arithmatic count of the number of lines of text used to provide the "Inhalant Abuse Public Safety Announcement" if present.Partial lines are rounded up and counted as one line</t>
  </si>
  <si>
    <t>Binary report, the statement "THE INTENTIONAL MISUSE BY DELIBERATLY CONCENTRATING AND INHALING CONTENTS (IS ILLEGAL AND) MAY BE HARMFUL OR FATAL" or similar statement is shown on the product then 1, otherwise 0</t>
  </si>
  <si>
    <t>Relative location of the "MISUSE OR DELIBERATE CONCENTRATING" warning(s) if present, see &lt;Warning Placement Diagram&gt;</t>
  </si>
  <si>
    <t>Subjective assessment of the amount of space on the panel where it appears of the "MISUSE OR DELIBERATE CONCENTRATING" warning(s) if present</t>
  </si>
  <si>
    <t>Arithmatic count of the number of lines of text used to provide the "MISUSE OR DELIBERATE CONCENTRATING" warning(s) if present. Partial lines are rounded up and counted as one line</t>
  </si>
  <si>
    <t>Inhalant Caution Symbol is shown on product (Y=1/N=0)</t>
  </si>
  <si>
    <t>Binary report, an anti-inhalation logo symbol is shown on the product then 1, otherwise 0</t>
  </si>
  <si>
    <t>The term "Air" used on product (Y=1/N=0)</t>
  </si>
  <si>
    <t>Binary report, the term "Air" is used to describe the product on the product label then 1, otherwise 0</t>
  </si>
  <si>
    <t>Binary report, the term "Bitterant" is mentioned to describe the product on the product label then 1, otherwise 0</t>
  </si>
  <si>
    <t>The type of propellant used in the product</t>
  </si>
  <si>
    <t>The manufacturer's statement of the duration of time that the product can be stored on a shelf and still provide viable performance to some unspecified degree, or the manufacturer's statement of the period of time that the product is warranted against defects</t>
  </si>
  <si>
    <t>The location in the physical retail store where the product is displayed or kept pending sale to buyers</t>
  </si>
  <si>
    <t>Diagram - Inhalation abuse warning placement</t>
  </si>
  <si>
    <t>Front of Can</t>
  </si>
  <si>
    <t>Back of Can</t>
  </si>
  <si>
    <t>sort</t>
  </si>
  <si>
    <t>Date</t>
  </si>
  <si>
    <t>Price per canister</t>
  </si>
  <si>
    <t>The Term "Air" is used in description</t>
  </si>
  <si>
    <t>Bitterant</t>
  </si>
  <si>
    <t>12-pack</t>
  </si>
  <si>
    <t>5-pack</t>
  </si>
  <si>
    <t>iHome</t>
  </si>
  <si>
    <t>Endust for Electronics Non-Flammable</t>
  </si>
  <si>
    <t>Falcon Dust-Off Compressed Gas Duster</t>
  </si>
  <si>
    <t>(Multiple Items)</t>
  </si>
  <si>
    <t>Count of Propellent (if identified) "contains"</t>
  </si>
  <si>
    <t>Count of Propellent (if identified) "contains"2</t>
  </si>
  <si>
    <t>Top-10 Cites with the Most Overall Drug Use problems</t>
  </si>
  <si>
    <t>Top Cities with the Worst Drug Problems, 2023</t>
  </si>
  <si>
    <t>Most Overall Drug Use (not ranked), Aug 2022</t>
  </si>
  <si>
    <t>10 Cities with the Words Drug Problems, 2017</t>
  </si>
  <si>
    <t>Reco to be included</t>
  </si>
  <si>
    <t>Proposed Revised List</t>
  </si>
  <si>
    <t>Revised List#2</t>
  </si>
  <si>
    <t>Store #s</t>
  </si>
  <si>
    <t>Cincinnati, OH</t>
  </si>
  <si>
    <t>80-82</t>
  </si>
  <si>
    <t>Wilmington, NC</t>
  </si>
  <si>
    <t>83-85</t>
  </si>
  <si>
    <t>Omaha, NE</t>
  </si>
  <si>
    <t>Louisville, KY</t>
  </si>
  <si>
    <t>Salt Lake City, UT</t>
  </si>
  <si>
    <t>50-52</t>
  </si>
  <si>
    <t>86-88</t>
  </si>
  <si>
    <t>Tulsa, OK</t>
  </si>
  <si>
    <t>71-73</t>
  </si>
  <si>
    <t>Missoula, MN</t>
  </si>
  <si>
    <t>Oklahoma City, OK</t>
  </si>
  <si>
    <t>89-91</t>
  </si>
  <si>
    <t>Colorado Springs, CO</t>
  </si>
  <si>
    <t>92-94</t>
  </si>
  <si>
    <t>Washington, DC</t>
  </si>
  <si>
    <t>95-97</t>
  </si>
  <si>
    <t>Mesa, AZ</t>
  </si>
  <si>
    <t>98-100</t>
  </si>
  <si>
    <t>101-103</t>
  </si>
  <si>
    <t>Scottsdale Recovery</t>
  </si>
  <si>
    <t>American Addiction Centers</t>
  </si>
  <si>
    <t>Monarch Shores (ref: CDC)</t>
  </si>
  <si>
    <t>Final List (in alphabetical order)</t>
  </si>
  <si>
    <t>Share of online sales that contain bitterant (HFC-152a &amp; blank)</t>
  </si>
  <si>
    <t>Share of online sales that contain bitterant (All propellants)</t>
  </si>
  <si>
    <t>Count of Supplier</t>
  </si>
  <si>
    <t>Count of Supplier2</t>
  </si>
  <si>
    <t>count</t>
  </si>
  <si>
    <t>bitterant (1=yes)</t>
  </si>
  <si>
    <t>Brand</t>
  </si>
  <si>
    <t>COO Comments</t>
  </si>
  <si>
    <t>The Term "Air" is used on the product labeling</t>
  </si>
  <si>
    <t>Shelf Life</t>
  </si>
  <si>
    <t>difluoroethane CAS #75-37-6</t>
  </si>
  <si>
    <t>Surf onn.</t>
  </si>
  <si>
    <t>1,1 difluoroethane CAS #75-37-6</t>
  </si>
  <si>
    <t>CAS No. 811-97-2</t>
  </si>
  <si>
    <t>CAS No. 29118-24-9</t>
  </si>
  <si>
    <t>Office Depot, Inc.</t>
  </si>
  <si>
    <t>ASAP</t>
  </si>
  <si>
    <t>CRC</t>
  </si>
  <si>
    <t>1,1 difluoroethane 75-37-6</t>
  </si>
  <si>
    <t>AW Distributing</t>
  </si>
  <si>
    <t>CAS No. 811-97-2 and 75-37-6</t>
  </si>
  <si>
    <t>Empack</t>
  </si>
  <si>
    <t>varies</t>
  </si>
  <si>
    <t>Wexford</t>
  </si>
  <si>
    <t>1,1-difluorethane (HFC-152a CAS #75-37-6)</t>
  </si>
  <si>
    <t>iDuster</t>
  </si>
  <si>
    <t>Innovera</t>
  </si>
  <si>
    <t>Techspray</t>
  </si>
  <si>
    <t>Super Duster</t>
  </si>
  <si>
    <t>MulticomP</t>
  </si>
  <si>
    <t>EcoDuster</t>
  </si>
  <si>
    <t>GUST</t>
  </si>
  <si>
    <t>Aero</t>
  </si>
  <si>
    <t>MicroCare</t>
  </si>
  <si>
    <t>USA?</t>
  </si>
  <si>
    <t>Ideal</t>
  </si>
  <si>
    <t>Chemtronics, Techspray</t>
  </si>
  <si>
    <t>Cassida (P/L)</t>
  </si>
  <si>
    <t>Cassida, Inc.</t>
  </si>
  <si>
    <t>1,1,1,2 Tetrafluoroethane (100%)</t>
  </si>
  <si>
    <t>100% Tetrafluoroethane</t>
  </si>
  <si>
    <t>Lowes</t>
  </si>
  <si>
    <t>Shop Rite</t>
  </si>
  <si>
    <t>Kimball Midwest, Inc.</t>
  </si>
  <si>
    <t>Office Supply, Inc.</t>
  </si>
  <si>
    <t>Compucessory, Inc.</t>
  </si>
  <si>
    <t>Compressed Gas Duster10.0oz</t>
  </si>
  <si>
    <t>ProMaster</t>
  </si>
  <si>
    <t>USA or China</t>
  </si>
  <si>
    <t>Sum of Contains Bitterant is mentioned online (Y=1/N=0)</t>
  </si>
  <si>
    <t>Sum of Inhalation abuse is mentioned online (Y=1/N=0)</t>
  </si>
  <si>
    <t>Sum of The term "Air" is used in the online description [e.g., product name, description, or listed features] (Y=1/N=0)</t>
  </si>
  <si>
    <t>Sum of The Term "Air" is used on the product labeling</t>
  </si>
  <si>
    <t>Category Role</t>
  </si>
  <si>
    <t>Job Description</t>
  </si>
  <si>
    <t>Question</t>
  </si>
  <si>
    <t>Question Number</t>
  </si>
  <si>
    <t>Supporting Quote</t>
  </si>
  <si>
    <t>Manufacturer</t>
  </si>
  <si>
    <t>Marketing</t>
  </si>
  <si>
    <t>1. Please describe your background and role(s) as it relates to the sourcing/ distribution/ sale/promotion of Aerosol Duster products in the US? (e.g., current job title, years in role, years in related roles/activities)</t>
  </si>
  <si>
    <t>1</t>
  </si>
  <si>
    <t>About 1-1/2 years- global strategic marketing role. We have 1500 product SKUs in the USA.</t>
  </si>
  <si>
    <t>2.  How big is your company (e.g., no. employees, annual sales, geographic coverage)? What portion of your company’s activities would you say are based on Aerosol Duster Products? (e.g., main activity, small percent of overall revenue, growth area- seek percentages of total company if possible)</t>
  </si>
  <si>
    <t>2</t>
  </si>
  <si>
    <t xml:space="preserve">Duster is a very small piece of our overall business. Cleaners, degreasers, lubricants – 80% of our business.
They're really just a by-product of of electric cleaning business. Contact cleaners, electric motor cleaners. Needed to have duster to be full line supplier. 
We only look at the market from that perspective, demand requirements and impact on manufacturing. 
Production volumes and mix is all that matters to us. </t>
  </si>
  <si>
    <t>3. We’ve read that the Household &amp; Commercial Products Asso (HCPA) estimates that 3.75 billion aerosol cans were filled in the U.S. in 2020. Does your company fill aerosol products of any of the following types:</t>
  </si>
  <si>
    <t>3</t>
  </si>
  <si>
    <t>YES: Household products, including dusters and cleaners; Auto lubricants or gun cleaners; others (1500 USA products)</t>
  </si>
  <si>
    <t>5.  Is the market for Aerosol Duster products clearly segmented into commercial use and products for household consumer use? If so, approximately what proportion of the market is designated for commercial use only? (If the respondent cannot approximate what proportion of this market is for commercial use only, then ask them to explain why it is difficult to distinguish between consumer use and commercial use?)</t>
  </si>
  <si>
    <t>5</t>
  </si>
  <si>
    <t xml:space="preserve">Our business is skewed to commercial/industrial, automotive, professional, and just  little consumer hardware, home – DIY. 
Duster distribution is through industrial for business side. 
Used for keyboard cleaning – also, electronic cleaning and repairs, soldering, etc., to dry and blow away excess cleaning chemicals. Dries it off faster. 
Office use by IT people and some users who blow out their keyboards. 
Most demand is in cross-over business environments. Distribution centers, factory, mail room where there is a lot of dust build up. Not normally going to see it in typical office environment. </t>
  </si>
  <si>
    <t xml:space="preserve">7. Where do consumer households typically obtain their Aerosol Duster products today? (eg., distribution channels including retail in-store, retail online, , direct from manufacturers, other) What is the relative share of each distribution channel, ie., total should sum to 100%? Is this different distribution for commercial users? </t>
  </si>
  <si>
    <t>7</t>
  </si>
  <si>
    <t>We only sell case quantities through industrial distributors, we do not do direct sale business. Even if a company wanted to buy them, they’d have to go to Grainger, Fastenall, or some local distributor.  
We supply Home Depot direct, but only a handful of SKUs that includes duster.</t>
  </si>
  <si>
    <t xml:space="preserve">8. Which retailers are the most prominent suppliers of Aerosol Dusters to consumer households from your point of view? (eg., Amazon, Grainger, Newegg, Walmart, Best Buy, etc.) Why? What would you say is the typical retail markup (margin) on Aerosol Dusters? </t>
  </si>
  <si>
    <t>8</t>
  </si>
  <si>
    <t xml:space="preserve">Grainger, Fastenall for commercial/professional. 
Consumer is mostly Staples, Office Max, places like that I think. </t>
  </si>
  <si>
    <t>17. In your estimation, what are the most commonly used propellants in household consumer Aerosol Duster products? (eg., DFE also called HFC-152a, HFC-134a, HFO-1234ze, other) What is the relative share of each product by attribute? (Total should sum to 100 percent.)</t>
  </si>
  <si>
    <t>17</t>
  </si>
  <si>
    <t xml:space="preserve">They just use propellant, mostly difluoroethane, or tetrafluoroethene if you want to use on live equipment. </t>
  </si>
  <si>
    <t>18. Are you aware of any standards used by the industry today to guide the development and placement of warnings against inhalation risks and potential abuse of Aerosol Dusters? What is the source of these standards? Are they specific to Aerosol Dusters or are they adapted from other aerosol product categories?</t>
  </si>
  <si>
    <t>18</t>
  </si>
  <si>
    <t xml:space="preserve">The industry is very active in trade association activities. There is probably some boiler plate language from the association that companies will choose to adopt, embellish, or delete. 
As a member you feed into the standards and then as a member you accept the work product. </t>
  </si>
  <si>
    <t xml:space="preserve">21. What is the size (value/volume) of the total Aerosol Duster market in the US today? Which products do you include in that estimate (eg., disposable – electronic duster, non-flammable – special applications duster, eco – environmental duster, refillable – multiuse cannisters, others)? </t>
  </si>
  <si>
    <t>21</t>
  </si>
  <si>
    <t xml:space="preserve">I don’t know. I'ts a very small part of our activities, we are merely focused on it as a service item and just track our own requirements. I don’t know if anybody at CRC would have a view on the total market. If you were talking brake cleaner, sure, but not dusters. </t>
  </si>
  <si>
    <t>24. Who would you say are the leading manufacturers in the Aerosol Duster market? (eg., Falcon, Innovera, Maxell, Norazza, Max Professional, ITW, CRC, others.) What is their share of the total market (% value/volume)? Their share of the the household consumer market (% value/ volume)?</t>
  </si>
  <si>
    <t>24</t>
  </si>
  <si>
    <t>ITW is a player for sure. It is the easiest aerosol product to make, all it is is propellant. Largely in the realm of contract manufacturers who make it for others. I’d be surprised if there was any significant presence of imported dusters. There’s lots of aerosol capacity in the US doesn’t usually make sense to ship it internationally, there are shipping restrictions, and it’s a bulky product. 
Pretty low tech industry… doesn’t make sense to ship. It is a little capital intensive, have to buy filling lines, need capacity to store and receive the propellant blend, but it doesn’t make sense to ship finished product from China.</t>
  </si>
  <si>
    <t xml:space="preserve">25.  What private label products are most prominent (eg., Office Depot, Staples, Walmart-Surfs Onn (P/L), Best Buy-Insignia (P/L)) What is their % share of the household consumer market? </t>
  </si>
  <si>
    <t>25</t>
  </si>
  <si>
    <t xml:space="preserve">Contract Manufacturing is very common. 
WD40 does not even make their own product – their proprietary strength is the formula and marketing, they buy canning capacity from existing suppliers out there. AeroFil – is one of the major co-manufacturers. 
You ship totes of the base material to the filler and then they do the filling. Personal care, cosmetics, tanning sprays, the whole thing. </t>
  </si>
  <si>
    <t>Trade Association</t>
  </si>
  <si>
    <t>Communications</t>
  </si>
  <si>
    <t>4. In the past ten to fifteen years (to 2006) what have you seen as the key trends that have impacted the Aerosol Duster market in the US? Eg., what are some of the things that have impacted the U.S. Aerosol Duster market the most?</t>
  </si>
  <si>
    <t>4</t>
  </si>
  <si>
    <t xml:space="preserve">Manufacturers got together some time ago and agreed to add bitterant. 
Dupont did it at no extra charge several years ago- not sure when. Those brands that are Made in USA. </t>
  </si>
  <si>
    <t xml:space="preserve">These companies support efforts by groups like Drug Free America, and Teen Huffing. </t>
  </si>
  <si>
    <t xml:space="preserve">Aerosols from China you can never really be sure. Not reliable to meeting US regulations. Sold through brokers, and there’s lots of counterfeit products, even WD40 – looks like the real product but it’s not. </t>
  </si>
  <si>
    <t>Distributor</t>
  </si>
  <si>
    <t>Sales</t>
  </si>
  <si>
    <t>Over 25 years selling these products, 17 with NTE</t>
  </si>
  <si>
    <t>We are master distributor for Chemtronics and Techspray, also some NTE private label ADPs</t>
  </si>
  <si>
    <t>YES: Household products, including dusters and cleaners; Others</t>
  </si>
  <si>
    <t xml:space="preserve">California Prop 65- chemicals being used, they did not allow certain chemical propellants to be used any longer. Listed in Prop 65 what is restricted.  That had a key impact on the industry. </t>
  </si>
  <si>
    <t xml:space="preserve">We sell to distributors. Our products, Chemtronics, Techspray, are mostly targeted to professional/industrial use, however it is possible that some distributors sell to retail as well, there is no restriction. </t>
  </si>
  <si>
    <t>6. Approximately how many U.S. households do you believe use aerosol duster products (or what percentage of U.S. households)? How has household use changed over the past 10 to 15 years (increased, decreased, stayed the same)? When did consumer aerosol duster use change? Why?</t>
  </si>
  <si>
    <t>6</t>
  </si>
  <si>
    <t>These are definitely not popular for household use. Maybe some for cleaning the back of their desktop PC, keyboard, behind the fridge. No idea how many households would buy, not many.</t>
  </si>
  <si>
    <t xml:space="preserve">Retail and online retailers. We do not sell direct, only through distributors. Don’t know shares. </t>
  </si>
  <si>
    <t>10. How has household consumer sourcing of these products changed over the past 10 to 15 years? (eg., purchase frequency, online sales, retailers) Why?</t>
  </si>
  <si>
    <t>10</t>
  </si>
  <si>
    <t>Our sales have gone up a lot, but that is driven by the electronics industry from my point of view. I don’t think household use has grown, but I don’t really know.</t>
  </si>
  <si>
    <t>11. What impact do you see/anticipate from electronic duster alternatives to Aerosol Dusters? (eg., battery and corded blowers, vacs) What is your view of the suitability of these products to meet consumer use? Why?</t>
  </si>
  <si>
    <t>11</t>
  </si>
  <si>
    <t xml:space="preserve">Canned Air is more powerful, electronic dusters don’t have the power. </t>
  </si>
  <si>
    <t xml:space="preserve">13. Have Aerosol Duster products and features changed over the past 10 to 15 years, or, have they stayed relatively the same? If yes, how have features changed? (List the changes made to Aerosol Duster products and features made over the past 10 to 15 years, if any.) </t>
  </si>
  <si>
    <t>13</t>
  </si>
  <si>
    <t>Just some changes to propellants for Prop 65. I don’t know the specific details but that is all that I recall.</t>
  </si>
  <si>
    <t xml:space="preserve">14. What is the shelf life of these products? (eg., 1 year, 5 years, 10 years, other) </t>
  </si>
  <si>
    <t>14</t>
  </si>
  <si>
    <t xml:space="preserve">Anywhere from 2 years to 3 years. Temperature, storage conditions can impact shelf life. </t>
  </si>
  <si>
    <t>15. How often are new aerosol duster products introduced to the market?</t>
  </si>
  <si>
    <t>15</t>
  </si>
  <si>
    <t xml:space="preserve">Not known for lots of innovation. I don’t recall any significant changes. 360 nozzle to spray at any angle introduced some time ago. </t>
  </si>
  <si>
    <t>We have published info on intended use:
152a – mostly for retail/consumer, less expensive
134a – nonflammable, mostly for industrial applications
1234ze – nonflammable, expensive, mostly for industrial 
Don’t know the mix.</t>
  </si>
  <si>
    <t xml:space="preserve">Shipping labels are standardized 
Not aware of consumer warning practices. </t>
  </si>
  <si>
    <t>19. Are there any noteworthy innovations emerging that will promote consumer safety and/or prevent abuse?</t>
  </si>
  <si>
    <t>19</t>
  </si>
  <si>
    <t xml:space="preserve">No, I don’t know of any. </t>
  </si>
  <si>
    <t>22. What do you think is the size (value/volume) of the Aerosol Duster market sold to household consumers in the US? [CPSC estimate: $160M/20M units]</t>
  </si>
  <si>
    <t>22</t>
  </si>
  <si>
    <t xml:space="preserve">We only have a small part of the market so it is difficult to say. We are primarily focused on industrial/professional. </t>
  </si>
  <si>
    <t>23. How has the market size changed over the past 10 and 15 years, respectively? (% growth in value/volume)? How has growth changed over the past five years? (% growth YOY)?</t>
  </si>
  <si>
    <t>23</t>
  </si>
  <si>
    <t xml:space="preserve">Growing a lot…not so much last year due to supply-chain issues, but it has grown with the increasing use of computer technology to keep it clean. </t>
  </si>
  <si>
    <t xml:space="preserve">Chemtronics, Techspray are most popular in industrial. Falcon, Norazza, are much less popular in industrial, I’ve never heard of Maxell. </t>
  </si>
  <si>
    <t xml:space="preserve">26. We’ve seen some products described as “Air” or “Canned Air” in advertising materials or online product descriptions. Why (competitive advantage)? What is the market share (%value/volume) of these products? </t>
  </si>
  <si>
    <t>26</t>
  </si>
  <si>
    <t xml:space="preserve">Canned Air is more appropriate terminology as opposed to gas. More environmentally appropriate… appealing to most customers, environmentally friendly. </t>
  </si>
  <si>
    <t xml:space="preserve">28. What additional matters do you think we should consider in regard to the Aerosol Duster market, especially as it applies to consumer household use? </t>
  </si>
  <si>
    <t>28</t>
  </si>
  <si>
    <t xml:space="preserve">Demand will stay steady, don’t really expect any significant changes. </t>
  </si>
  <si>
    <t xml:space="preserve">7 months in marketing, but 7 years with the company in R&amp;D on these products… familiar with history depending on how much detail you need. High turnover here, probably not going to get anybody else with deeper knowledge on these edge products. </t>
  </si>
  <si>
    <t xml:space="preserve">Family owned back to 1940s… started with tire paints for retreads. Car care in 80s-90s B2B and consumer facing car care products. 
Critical cleaning (dusters) not huge but we do have some larger B2B customers. We’re trying to grow consumer. Opening a new website targeted to distributors and retailers to reach consumer users. Will sell case sizes. </t>
  </si>
  <si>
    <t>YES: Household products, including dusters and cleaners; Auto lubricants or gun cleaners (including detailing cleaning products); Industrial mold release agents</t>
  </si>
  <si>
    <t xml:space="preserve">AIM act – 134a reduction… environmentally driven. 134a too stable of a molecule that impacts ozone. 
Issues over past 15 years? Just changes related to propellant type for environmental reasons, and propellants supply. Problems during COVID, supply-chain instability and prices going up. </t>
  </si>
  <si>
    <t xml:space="preserve">Similar products, but packaging and distribution channels vary whether it’s professional or consumers. Consumer product may be somewhat lower grade propellants to manage costs. </t>
  </si>
  <si>
    <t xml:space="preserve">I've never seen them (ADPs) used in household setting other than hobbyists who work on cars in his garage or builds their own computers. Don’t know HH % but it’s got to be pretty small. </t>
  </si>
  <si>
    <t xml:space="preserve">Split between retail and online – Manufacturers selling D2C is unlikely because they typically want to sell case sizes. Very difficult to manage smaller quantities, mfgs do not want to break cases into smaller units, it is very inefficient for manufacturers. </t>
  </si>
  <si>
    <t xml:space="preserve">Amazon, Walmart, and wherever they buy groceries. 
Staples, Office Max/Depot especially for PC enthusiasts. </t>
  </si>
  <si>
    <t xml:space="preserve">9.  Approximately how often does a household consumer typically/on average purchase Aerosol Duster products? Is this different for commercial users? </t>
  </si>
  <si>
    <t>9</t>
  </si>
  <si>
    <t xml:space="preserve">Difficult to see how an individual would need more than one a year… even enthusiasts. </t>
  </si>
  <si>
    <t>12. How has inflation impacted pricing and household demand for Aerosol Duster products?</t>
  </si>
  <si>
    <t>12</t>
  </si>
  <si>
    <t>More recently people want prices to go down which has translated to smaller cans at same or lower prices. 12oz to 10oz, 10oz to 8oz for example… to manage prices</t>
  </si>
  <si>
    <t xml:space="preserve">Propellant blends have been developed… 152a is flammable, so some need a blend of propellants to meet flammability targets depending on their requirements. 
Introduction of 360 usage… changes to the valve enables that to happen.. 360 value has a second nozzle inside the canister with a bead that allows you to spray out of the cap instead of the dip tube. It is more expensive to manufacture, not a huge cost for those who want it. </t>
  </si>
  <si>
    <t xml:space="preserve">We have a Lifetime warranty on all of our products. But shelf life of duster is said to be 5 years but it really will not go bad as long as it is not damaged.  </t>
  </si>
  <si>
    <t xml:space="preserve">Changes to the propellants being used and blends. Not often, follows changes in environmental and regulatory requirements. </t>
  </si>
  <si>
    <t xml:space="preserve">16. How quickly does a household consumer typically use up an aerosol duster product after purchase? (first use, weeks, months, other) Why? How is this different from commercial users? </t>
  </si>
  <si>
    <t>16</t>
  </si>
  <si>
    <t xml:space="preserve">Short quick sprays are typical… clean keyboard or solder joint, whatever they are doing. Then they put it on the shelf until next time. Probably last about a year.
Industrial is much more use, part of their manufacturing process or whatever creates the demand. Commercial, really depends on the industry, why do they use it? computer repair? Auto detailing? Varies a lot. </t>
  </si>
  <si>
    <t xml:space="preserve">152a – easy to get –probably most popular in dusters. 
134a – still being used but they have to look to eliminate it. Freezing market. 
1234 – lab replacement to 134a
Others – blends.
Doesn’t know shares. </t>
  </si>
  <si>
    <t xml:space="preserve">We try to go over-the-top on warnings. We use retail warnings on our B2B products. Typically based on monitoring other products across the industry, and any relevant regulations. 
CARB – California Regulatory Board… most strict in US, do not miss out on their market, it’s too big and important. As long as we comply with CARB we’re probably ok elsewhere. 
Everyone wants green and safe – have to balance price and performance with compliance </t>
  </si>
  <si>
    <t>In B2B I think use in a room is fine, plenty of ventilation. Can be different in confined spaces user has to pay more attention to that. 
Flammability is another consideration, especially on live circuits, hot equipment, etc. We test and maintain non-flammable characteristics through internal testing and verification, as well as from propellant suppliers, etc.</t>
  </si>
  <si>
    <t xml:space="preserve">20. How do you think consumers perceive anti-abuse features and initiatives in Aerosol Dusters? (bitterants, warning statements, icons, trigger locks, age restrictions for purchase, others) </t>
  </si>
  <si>
    <t>20</t>
  </si>
  <si>
    <t xml:space="preserve">Trigger locks are more for shipping from my point of view. Otherwise, I think consumers are fine with whatever is done to comply with standards, no apparent issues with consumers. </t>
  </si>
  <si>
    <t xml:space="preserve">Industrial market, we just have a small portion of it… medical freezes and dusters for electronics are probably ~$200M total. There's much higher use in medical. </t>
  </si>
  <si>
    <t xml:space="preserve">That is a huge number to me. But maybe it is not out of the range, I really don’t know. </t>
  </si>
  <si>
    <t>Lots of turnkey operations who just P/L for big customers. They set it up to run continuously day/night with a scarecrow staff, low labor, highly automated production. Most of these guys have big minimum order requirements. 
Falcon/Norazza- consumer : Chemtronics/Techspray-Industrial/Professional</t>
  </si>
  <si>
    <t xml:space="preserve">It is very difficult to tell, retailers certainly do P/L but lots of other brands do too. It’s often difficult to tell if a brand makes their own or if they use contract manufacturers. </t>
  </si>
  <si>
    <t xml:space="preserve">Canned Air is recognizable to consumers. Don’t want to call it something that they have never heard of before, introduces risk of misidentification so the market has just mimicked “Canned Air” because that is a popular term for it. Search Engine Optimization requires that you use popular search terms, otherwise people will not see your product. </t>
  </si>
  <si>
    <t>27.  What is the share of products (% value/volume) labelled as “Air” or “Canned Air” on the product packaging itself? Why?</t>
  </si>
  <si>
    <t>27</t>
  </si>
  <si>
    <t xml:space="preserve">Don’t want ppl to feel like they have been tricked into buying something that it is not, so Canned Air is not common on the actual labels. However, in most cases the online listing will say “air” where search and find is more important .
We don’t want to mislead consumer on the package – go above and beyond when it comes to communications and regulatory compliance. 
We strive to be upfront and clear, be credible in approach to market and customers. </t>
  </si>
  <si>
    <t xml:space="preserve">Not sure what people actually think “canned air” actually is… if it was just air it wouldn’t come out of the can. Unless it was compressed air, but then it’s too small to be useful, can’t pack too much air in, the can would bulge. </t>
  </si>
  <si>
    <t xml:space="preserve">Started in this new role in September, new role created in Marketing, Cleaning Products Marketing Manager. I have responsibility for all of our aerosol cleaning products which were loosely organized across lots of other groups before. 
Been associated with Duster products for 4 years before that on the production side. </t>
  </si>
  <si>
    <t xml:space="preserve">Huge company with broad portfolio of product, sales in billions. Duster falls under ITW Contamination Control Electronics, it is a small part of the total. </t>
  </si>
  <si>
    <t>YES: Household products, including dusters and cleaners; auto lubricants or gun cleaners; others- professional cleaning and lubrication, including medical applications. Industrial, professional use</t>
  </si>
  <si>
    <t xml:space="preserve">Very steady category in terms of volume. Primary influence has been growing restriction on 134a propellant. Customers are trying to stock up on 134a now anticipating tighter supply at higher prices. 
Increasing use of 134a/152a blends, eventually we’ll move to HFOs – more environmentally friendly propellants, easier to ship, not as regulated. 
California is a big domestic driver of the change, but international markets have implemented restrictions on 134a and that is a key driver for international company like us. </t>
  </si>
  <si>
    <t>We do not market to consumers, heavily geared to industrial.
Consumer market, very strict regulations. We also have regulation on medical side, but there are more hoops to jump through on consumer side so it is not as attractive. 
We’re primarily engaged in Contamination Control Electronics. Our customers are primarily distributors and manufacturers of electrical components.</t>
  </si>
  <si>
    <t xml:space="preserve">Regarding ours specifically, it would be very low if at all. </t>
  </si>
  <si>
    <t xml:space="preserve">Industrial distribution is primarily through specialty Electronic Components distributors. More general industrial distribution would be through companies like Grainger. </t>
  </si>
  <si>
    <t xml:space="preserve">Generally, the first time the product is used, they don’t know how to use it. Everybody wants to shake the can, but if you shake it you will break down the contents and expel material faster than intended, so it will be used up faster. 
Typical intermittent use at high end user, e.g., computer repair shop, something like that, maybe they could go through a can in a week. That would be the fastest. Really varies a lot depending on the use scenario. Could see cans lasting much longer than that. Don’t know what is typical. </t>
  </si>
  <si>
    <t xml:space="preserve">I’ve never heard of them before. No idea. </t>
  </si>
  <si>
    <t xml:space="preserve">Changes in propellants as mentioned, phasing out 134a. Blends and eventually HFOs. Otherwise they are very consistent. </t>
  </si>
  <si>
    <t xml:space="preserve">5 to 10 years. Solvent based aerosols have shorter shelf life, but dusters don’t have solvents, just propellant, so they have very long shelf life. </t>
  </si>
  <si>
    <t xml:space="preserve">Change in propellant is the only significant change. Looking forward, I think we’ll start to see more changes around 2025. </t>
  </si>
  <si>
    <t xml:space="preserve">Don’t know the category mix, and our own mix of different propellants in dusters is proprietary. 
Blends are growing. Customers are set up for 134a today, they cannot just switch over to something else immediately. 134a is non-flammable, and 1234ze is also not flammable but much more expensive, however, 152a is flammable.
Customers are set up with approvals to use 134a dusters, they have to recertify to change, and the certification process can take a couple of years in some cases. 
We’ve done blends of 134a and 152a to reduce the 134a while maintaining the non-flammable characteristics that they need. 
Requires independent testing to confirm non-flammable characteristics. </t>
  </si>
  <si>
    <t xml:space="preserve">SDS system is pretty prescriptive. It identifies use warning requirements as well as  transportation and handling requirements. Based on DOT (shipping), and OSHA (industrial) standards. 
Warnings against inhalation are provided on SDS but since we are not targeting consumer we don’t put them on the products.  </t>
  </si>
  <si>
    <t xml:space="preserve">Total market of $120M/20M sounds right to me. </t>
  </si>
  <si>
    <t xml:space="preserve">I don’t know have any idea about the mix between consumer and industrial. I’ve only ever talked to a handful of manufacturers who are consumer based, just about production issues overall, not about market sizes, etc. </t>
  </si>
  <si>
    <t xml:space="preserve">Market is stable from our point of view. As mentioned there are some customers who are trying to stock up on 134a dusters in case supply is reduced because they are not approved for anything else. </t>
  </si>
  <si>
    <t xml:space="preserve">Techspray/Chemtronics, MicroCare, Kyzen Industrial Cleaners
Falcon, Norazza, Maxell: Never heard of any of them. </t>
  </si>
  <si>
    <t xml:space="preserve">134a Duster… high velocity, nonflammable, safe for energized equipment
1234ze – nonflammable, Low GWP (Global Warming Potential) -  safe
Cannot say is retailers use that terminology. </t>
  </si>
  <si>
    <t xml:space="preserve">Very rare, don’t know %, we do not label them as such. </t>
  </si>
  <si>
    <t xml:space="preserve">HFO 1234ze new propellant with low GWP and non-flammable, it will grow dramatically, esp., for certified customers. 
It lasts longer than 134a as well. </t>
  </si>
  <si>
    <t>Consultant</t>
  </si>
  <si>
    <t xml:space="preserve">Worked for large aerosol manufacturer for 16 years, and 18 years now as industry consultant. </t>
  </si>
  <si>
    <t xml:space="preserve">Independent industry consultant, expert. </t>
  </si>
  <si>
    <t xml:space="preserve">NA, not a manufacturer. Consults on all types of Aerosol products. </t>
  </si>
  <si>
    <t>SNAP RULE AND AIM RULE… reducing greenhouse gases, 134a was all dusters before SNAP rule (2016) at that point most professional kept 134a but consumer switched to 152a.
Mostly 152a in consumer, but it is flammable… 
Also HFOs in some dusters, nonflammable… Industry worries about PFAS rules that could impact fluorene use… HFO 1234ze is captured in some state definitions of fluorene, but federal does not include it PFAS (EPA). HFO has half-life of 16 days, is not bio accumulative, etc., so industry view is that it should not be restricted- ongoing discussions. 
HFO in some dusters – nonflammable in most instances similar to 134a.</t>
  </si>
  <si>
    <t>Absolutely it is segmented! Primary segmentation based on price: industrial and professional products are much more expensive. Industrial also typically has higher fill weight, Staples and other consumer products are not as fully filled.
Home user uses to dust his computer, a canister will last a long time, year or more. 
Professional use, consume a canister every day in some industries: heavy equipment, lineman (partly why nonflammable is important, often working on live circuits)</t>
  </si>
  <si>
    <t xml:space="preserve">People who use most are techy folks, lots of computers, big audiophiles, home theatre, electronics in general. Duster helps them to maintain their equipment correctly. Most just buy one can at a time, though some will stock up a bit, especially if they are enthusiast.  
Even normal household may buy occasionally. 
I could see it as high as 50% of households, but for most a canister would last 2 years or more, I still have some that I brought home from the job 18 years ago… Recently bought one 3.5oz can that lasted me several months. </t>
  </si>
  <si>
    <t xml:space="preserve">Most of what I buy is from stores, but younger generations are more familiar and buy online. Tough to estimate and it is changing to online as time progresses. </t>
  </si>
  <si>
    <t>In-store: Staples, OfficeMAX, Walmart
Online: Amazon</t>
  </si>
  <si>
    <t xml:space="preserve">25% of purchasers would be every ~6 months… next group would be year to year and a half or less. </t>
  </si>
  <si>
    <t xml:space="preserve">Over the past 10-15 years usage may be up a little bit, there are more home computers and other electronic products in household use. 
Increasing purchase online, especially younger generations who prefer to buy a lot online already. </t>
  </si>
  <si>
    <t xml:space="preserve">They are ok, not as powerful as 134a aerosol duster. Not as convenient as aerosol. Better than nothing if you didn’t have aerosol duster.
They do last a long time, the rechargeable one that I had eventually died, they are not indefinite, they have a shelf life. Batteries lose their charge, not as effective as they were when new, which is not as good as an aerosol duster. </t>
  </si>
  <si>
    <t>AIM Act is slowly reducing amount of HFCs that you can use, as early as 2024 there could be a big reduction in total, so then price will go up due to supply and demand. 
American Innovation and Manufacturing Act - one of the last Trump administration laws. Aimed at reducing high global warming potential HFCs</t>
  </si>
  <si>
    <t xml:space="preserve">Not much at all. Good for purpose. 360 has been around for a long time, uses 360 valves. Summit Manufacturing makes these valves, has for a long time. </t>
  </si>
  <si>
    <t xml:space="preserve">Indefinite really, say 10 years… as long as it doesn’t leak it is fine. Aerosols typically on like if there are corrosive ingredients but that is not typical in dusters. </t>
  </si>
  <si>
    <t xml:space="preserve">Almost never, can’t remember any. </t>
  </si>
  <si>
    <t>Typical use is for computers keyboards, desktops, or other household electronics of some kind. Occasionally they might use them to dust their window blinds, figurines, collectables. Hard to reach and fiddly items that collect dust. 
Probably 90% of use though is on electronics 
From Q9: 25% of purchasers would be every ~6 months… next group would be year to year and a half or less.</t>
  </si>
  <si>
    <t xml:space="preserve">152a – most common household duster propellant
134a – most common industrial/professional propellant (nonflammable)
1234ze – increasing to replace 134a over time and some household use (nonflammable)
others: 
Don’t know shares (%) </t>
  </si>
  <si>
    <r>
      <t xml:space="preserve">CPSC has some label warnings that are required. 
Inhalation abuse warnings are </t>
    </r>
    <r>
      <rPr>
        <b/>
        <u/>
        <sz val="10"/>
        <color theme="3" tint="0.34998626667073579"/>
        <rFont val="Calibri"/>
        <family val="2"/>
        <scheme val="minor"/>
      </rPr>
      <t>industry practice</t>
    </r>
    <r>
      <rPr>
        <sz val="10"/>
        <color theme="3" tint="0.34998626667073579"/>
        <rFont val="Calibri"/>
        <family val="2"/>
        <scheme val="minor"/>
      </rPr>
      <t xml:space="preserve">. What responsible manufacturers do. There have been some trade association inputs in the past, but these warnings are not required. 
Some oversight thinks they should be required. Parts of EPA for the past 35 years say you have to warn consumers with labels, but other parts of EPA say consumers don’t read labels so must protect them by other means. These groups should get together and figure out what they want, but much for us. </t>
    </r>
  </si>
  <si>
    <t xml:space="preserve">Not really. If people want to abuse aerosols it is very difficult to stop them. Even the compressed gas ones, CO2, nitrogen would have the same effect of depleting oxygen to the brain to get a high. 
Years ago people used to huff spray paint to get a toluene high. They’d walk around with silver paint on their face, they didn’t care. </t>
  </si>
  <si>
    <t>Some manufacturers are putting bitterants in dusters. In households with young kids it can be a deterrent against abuse, but parents should be teaching their kids not to do that! 
But if it is in an office setting, some people really react badly to bitterants, cubicles and common spaces instead of individual offices, it can create environmental problems. There are lots of sensitivities to fragrance, etc., nowadays. People can’t take it.</t>
  </si>
  <si>
    <t>No idea.</t>
  </si>
  <si>
    <t xml:space="preserve">Educated guess: Professional 70% Consumer 30%
Industrial users buy more frequently, has higher use profile, but there are fewer of them. </t>
  </si>
  <si>
    <t>Not grown much but not declining. Maybe 1-2% YOY growth.</t>
  </si>
  <si>
    <t xml:space="preserve">Industrial: CRC, ITW Techspray-Chemtronics. 
Consumer: Falcon (never heard of Norazza, Maxell, others) </t>
  </si>
  <si>
    <t xml:space="preserve">Office Depot and Staples is where I’d expect to see them. Probably not available at Home Depot. 
There haven’t been many imports of dusters. As prices go up though we may see more imports coming in. 
Even components (cans, valves, etc.) 90% of components are made in USA.
Top Can Manufacturers: DS Container – Ball – Crown Cork And Seal
Valves: Summit (global leader), Avtar(?), Precision. </t>
  </si>
  <si>
    <t xml:space="preserve">These products contain no liquid, paste, or powder… only propellant comes out… nothing in there that comes out, to the consumer it is just air, most aerosols deliver some type of product so these need to be differentiated in easy-to-understand language. </t>
  </si>
  <si>
    <t xml:space="preserve">We don’t typically say Air on the label, don’t want people to think that it is air that you can breathe. In the US, if you are not emitting liquid, paste or powder then you have to say air/gas. 
DOT requires special permit for shipping because the product does not have liquid, paste, or powder. </t>
  </si>
  <si>
    <t xml:space="preserve">Industry is guarded… you will have difficulty speaking with them. </t>
  </si>
  <si>
    <t>Manager</t>
  </si>
  <si>
    <t xml:space="preserve">Most of our customers are regular consumers. I think businesses mostly buy online, I don’t really see too many of them here. </t>
  </si>
  <si>
    <t xml:space="preserve">People buy them for keyboards mostly, but also computers and other appliances like kitchen appliances. Anything that collects dust and is hard to clean. I see techy guys and regular people, dads buying them to clean their regular appliances. Entertainment systems and things like that.
Especially popular if you have cats. 
Quite a few households will buy them I think, couldn’t put a % on it, more than just a few. Probably a majority of households I’d say, we’re in a very dusty environment here in Phoenix. </t>
  </si>
  <si>
    <t xml:space="preserve">I couldn’t say online vs. in-store. </t>
  </si>
  <si>
    <t xml:space="preserve">More likely to see them at grocery stores, and Walmart or Target, not something you plan to buy, more like you see it and remember to buy it. 
They might choose us if they are really looking for it, techy or whatever, but there are better deals at bigger stores. </t>
  </si>
  <si>
    <t xml:space="preserve">They last a long time. Probably just a couple months in the year that you would actually need them. Maybe purchase once a year for most people. </t>
  </si>
  <si>
    <t xml:space="preserve">I know about them, but I’ve never used any of the alternatives and no one has ever talked to me about them. Don’t know. </t>
  </si>
  <si>
    <t xml:space="preserve">I haven’t really noticed that it has impacted pricing. Infrequent purchase at the household level, so tough to judge demand. We have steady sales from the store. </t>
  </si>
  <si>
    <t xml:space="preserve">Could use the whole can in one use but that is not typical. I have a lot of pets so I go through it pretty quickly, still lasts several weeks or more. </t>
  </si>
  <si>
    <t xml:space="preserve">They are displayed in our computer accessories aisle. We ask if they are over 18 at checkout. </t>
  </si>
  <si>
    <t xml:space="preserve">None that I know of. </t>
  </si>
  <si>
    <t xml:space="preserve">No complaints. I use a lot of them personally and though they have a distinct smell, it’s not something that I would complain about, just how it is. </t>
  </si>
  <si>
    <t xml:space="preserve">Retail Home Improvement since 1987 – Home Depot &amp; Lowes, increasing positions of responsibility in merchandising and general management. </t>
  </si>
  <si>
    <t xml:space="preserve">Primarily the growing home ownership of electronics. Use case for Canned Air. As ppl take on more home improvement there has been a great solution to clean finished products, dust, fracturing of materials. 
Wood fibers, metal fibers, etc. 
Easier to use, more ergonomically friendly. Used to be like a shotgun blast and now it is much more targeted- tubes, etc. 
Targeting certain trades as well. Electronics, contact cleaning, electrical. </t>
  </si>
  <si>
    <t xml:space="preserve">Definitely targeting. Branding- RCA for TVs and Video Equipment, dusting as contact cleaner.
CRC big in electrical distribution world and retail ques for that purpose. Faced both in canned air and electritians tools area. 
Most of the targeting is general use though. </t>
  </si>
  <si>
    <t xml:space="preserve">It is a fairly targeted product, definitely not like lightbulbs and duct tape, another tier or two down from common household items. Probably 1/4-1/3 of US households have purchased it in the last 5 years and still use it or have it around.
Within the past year, probably somewhere between 3%-5% on an annual basis. 
Professionals would be a lot more, pro applications. </t>
  </si>
  <si>
    <t>Mostly in-store retail. Online is growing, but mostly in-store for this product.
Need it now, can’t really wait for it. You have something in mind, not just buying it to put on your shelf. 
Pre-covid only 7% of Home Depot sales were online. Only 3-4% of Lowes.
Type of categories that are more conducive to online are variations of what is in-store. So I wouldn’t expect too much of a difference. Urgency/Immediacy/Shipping costs tend to push it towards in-store.  Even less online than average.</t>
  </si>
  <si>
    <t>Big category for OfficeMax/Staples of the world. Craft Stores (Michaels). Club… Little at general merch like Target or WMT, but I suspect mostly office supply.</t>
  </si>
  <si>
    <t>Basic/core category. Typical growth that rides along with other projects. Don’t buy it to buy it, need it for projects, clean up. 
Some commercial categories will use it every day. Electrician, etc., will be driven by consumer; last couple of years pros have been very busy, and that is still going due to backlog.</t>
  </si>
  <si>
    <t>Nice bump in 2020/2021 even 2022, but flattening out in 2023. Don’t anticipate that it will shrink back to 2019 levels, rather it will continue with pre-pandemic growth rates of 2%-4%.</t>
  </si>
  <si>
    <t xml:space="preserve">Definitely familiar with them. Consumers do not know them today. They are a bit clunky, cans are very easy &amp; convenient. Cans don’t require tools, batteries, charging, etc. 
Consumers typically have quick use and need it now. If you have to charge, plug in, etc., etc., these are not suitable substitutes. 
Maybe for an avid user who has regular usage then these might be suitable, but not occasional use for short burst of time typical of most cases. Can is very convenient. </t>
  </si>
  <si>
    <t>Everything is a bit more expensive today that they were 3 years ago. But demand remains high due to increased activity. Inflation did not have negative effect through 2022 but seems to have plateaued in 2023. Won’t see growth due to price, may actually see price compression as time progresses. 
Price increases due to reasons that no longer influence pricing, look to mfgs to reduce, or do we make changes to the product to increase unit sales. Rationalize this year and last year. Prices are definitely up since prior years but volume was not affected.</t>
  </si>
  <si>
    <t xml:space="preserve">More concentrated streams, targeted sprays through improved triggers and tubes. Better grips, ergonomically improved spray nozzles for better control. </t>
  </si>
  <si>
    <t xml:space="preserve">We have good turns on retail shelves and ordering cycles that ensure we don’t overstock. We’re not losing shelf life in the store. We order and restock at the rate of sale maintaining a finite number of weeks supply. It’s a constant flow through retail type of product.
Don’t remember any instances where product got old on the shelf, consumer complained about it. 
Actual useful life is question for manufacturers, I don’t know of any issues though. </t>
  </si>
  <si>
    <t xml:space="preserve">Increasing number of brands, and private labels, have been introduced that keep the category fresh and new. More today than there were in the past, especially private labels. </t>
  </si>
  <si>
    <t xml:space="preserve">It typically only requires a short blast of air to finish the project, so one can will often fulfill the needs of several projects, could have them at home for a long time.
Q.6 he said 5 years.  </t>
  </si>
  <si>
    <t xml:space="preserve">Our discussions with manufacturers are typically around safety and ozone. Consumer safety is typically about the product won’t harm what they use it on. We’re less involved in what the chemical options are; Propellants and bitterants, things like that. Our focus is more on features and benefits. </t>
  </si>
  <si>
    <t xml:space="preserve">Probably. We put that on mfgs to conform to regulations. There probably are some standards but our involvement would be at a much higher level than that. </t>
  </si>
  <si>
    <t xml:space="preserve">Don’t know. </t>
  </si>
  <si>
    <t xml:space="preserve">For the average consumer, real world applications. They know that lots of things in DIY stores can be dangerous if they don’t use them correctly. 
The assumption is that big retailer will not sell something that is fundamentally not safe but that it is safe for what the intended use. 
Stuff on the back of the can, ignition, flash warnings, etc., etc. those are on spray paint too. People understand that it is ok to use and that they need to use it properly.
Nobody thinks of it as an inherently unsafe product. </t>
  </si>
  <si>
    <t>That number feels a little light. I’d say closer to 25M units not 20M [total ADP market in US]</t>
  </si>
  <si>
    <t>About 40% (not 50%) is consumer use at home. [40% of 25M = 10M]
There's a high percentage used at the office.</t>
  </si>
  <si>
    <t xml:space="preserve">Falcon, Blow Off, Endust, CRC (electrical), private labels. Those are probably the biggest brands. </t>
  </si>
  <si>
    <t xml:space="preserve">Senior Vice President at (top ADP supplier), been there for over 10 years in sales and marketing. Responsible for business growth across all channels including mass, grocery, drug, e-commerce, hardware, home centers, distributors, and specialty retailers. </t>
  </si>
  <si>
    <t>We are present and do all of our manufacturing in the U.S. 
We have a strong presence in USA, Canada, and the U.K., Latin America and Mediterranean &amp; Arabian countries as well. We have an office in the U.K., and we maintain our headquarters in the U.S. 
Annual volume is in excess of 50 million units. and total employees is somewhere between 75 and 100.</t>
  </si>
  <si>
    <t xml:space="preserve">We only do dusters and marine horns. </t>
  </si>
  <si>
    <t>A lot of the changes are related to regulatory as far as the gas that or propellent that's allowed to be used, none of our horns or dusters have any CFCs in them. 
Our propellants are primarily a 152a refrigerant; air horn uses 134a refrigerant. 
There’s also a newer one 1234ze which is a nonflammable gas It has a very low GWP (Global Warming Potential) attached to it. 
We are discontinuing the use of 134a gas, which is also nonflammable due to regulatory issues. It's been delisted in Europe and it’s starting to be delisted in Canada. 
California has called it out as well. So we've made the transition to a new gas with the lower GWP. But, yes, the 152a gas is the most prevalent in all of the industrial categories.</t>
  </si>
  <si>
    <t xml:space="preserve">The nonflammable gas, while offered to the public, is not anywhere near what it is in the industrial usage. A lot of that is in factories, laboratories, medical facilities, actually in the motion picture industry too – cleaning camera lenses. We have a big interest in that little global business segment. </t>
  </si>
  <si>
    <t>No, I really don't. We can't get Nielsen or IRI data that can give us firm information on that because most dusters are sold at retail, and retailers typically only sell one brand. 
Walmart is one of the few people that has more than one duster line in their assortment, and that's segmented between electronics and office supply so even there it is difficult to get data. 
Almost every other customer has just a single duster. So Nielsen will not report data on anybody that is single use.
The only places that have multiple SKU listings would be office wholesalers such as Essendant, W.B. Mason or S.P. Richards. And that's because they're a web-based business-to-business portal. But at retail, it's hard to say what that number might be for households
Q. Some other people have said it's probably even less than 5% of households in a typical year. Does that sound reasonable to you? Or does that sound too high, too low?
It sounds a little bit low, especially after the last few years of COVID and work from home. We saw a big spike in sales during the pandemic, which was quite a surprise, people weren’t relying on a purchasing manager, individuals were purchasing aerosol duster products
themselves. But, over the last 10-15 years it's increased slightly. Nothing to get excited about. It's been a steady, steady market.</t>
  </si>
  <si>
    <t>Primarily retail, brick-and-mortar -- there is a strong online presence as well but very little is done direct to consumer through our website.
Probably 65% in-store vs. 35% online.</t>
  </si>
  <si>
    <t xml:space="preserve">Sam's, Staples, Costco, Best Buy, Dollar General, Office Depot.
I do have a view of their relative shares, but that is proprietary so I’m not going to share that.
Q: What would you say is the typical retail markup (margin) on Aerosol Dusters? 
Clubs work at less than 20% margin, 
Mass Market Retailers work at 50% plus, and 
Specialty, like drug, and grocery (in my channel), work at 80% plus
What we do in grocery is very little. Oftentimes, it's just one facing of product, and it's very dependent upon the individual store, we’re not dealing with a corporate buyer more local than that. </t>
  </si>
  <si>
    <t xml:space="preserve">I don’t have any household use data, too much of a stretch for me to try to guess at that. </t>
  </si>
  <si>
    <t xml:space="preserve">COVID kind of picked it up a bit and those might have been business users, not strictly consumer users, just business use at home. 
But for the most part, consumers go where they feel comfortable, where they feel the price is right and where it's convenient to get the product. It’s not really changed that much. </t>
  </si>
  <si>
    <t xml:space="preserve">I see them as novelties. I think they are an alternative, but I don't think they're as effective. Consumers don't want a bulky item like that in their homes. They don't have to worry about recharging or plugging it in. The convenience of a duster is pick it up, spray it, and be done with it.
We’ve been approached numerous times by these other companies to introduce their product into our line, and we have not done so.
From my point of view, consumers might as well use their blow dryer </t>
  </si>
  <si>
    <t>We've seen a decline in demand, from about October until the end of April, we’ve had to increase pricing due to inflation by about 60% over that period (MSP)
Driven by freight, corrugated, propellant, steel, all of our prices have gone up tremendously. 
Retail prices have gone up too, could be as high as 50% to 70% depending on the store. 
We did see a big pickup with one account that sold the 7 ounces versus the 10 ounce they had a huge increase... probably inflation/price point related</t>
  </si>
  <si>
    <t xml:space="preserve">No changes other than propellant. Since the addition of bitterant there have been no significant changes. </t>
  </si>
  <si>
    <t>None to speak of</t>
  </si>
  <si>
    <t>The typical 10 oz duster has about 120 2-second to 3-second blasts. So depending on what the person is using it for will determine how long it lasts. 
We try and give the consumer an idea that it's not just for your computer keyboard or your CPU or your mouse, but also for household usage for dusting ceiling fans, cleaning out smoke alarms, tchotchkes on shelves, and blowing dust away from whatever, wherever you might need it. So depending on the individual consumer, if they use it for multiple things other than their personal office space, the usage would be greater.
On our website I think we have 101 uses for a duster
Q: How is this usage different for commercial?
The consumer just uses it wherever they want but an industrial or commercial account has a specific need for where they will use the product, be it a laboratory, a medical situation or an area that has restrictions on it. 
A lot of commercial users will have an installed air compression system. So they use big air hoses. So not an individual can of duster in manufacturing settings. 
But in and office setting people use it left, right and center</t>
  </si>
  <si>
    <t xml:space="preserve">152a – 90-95%
134a – declining %
1234ze – growing %
others:  none
We use a different propellant in Horns, isobutane, it is extremely flammable. Same stuff used in lighters. </t>
  </si>
  <si>
    <t>I’d say that most other manufacturers copy what we do. We have been a proponent of this for the last almost 20 years. We have a proprietary method of putting the bitterant into a duster versus other companies that do not -- we do public service announcements, we've been a proponent, advocating to stop inhalant abuse 
We developed the anti-abuse icon that most others use too. We don’t like that they use it, but they do</t>
  </si>
  <si>
    <t>we haven't explored any more technical areas about abuse, I think we've done about all we can do. 
We do, however, actively send information to school districts. We have PSAs (product saftey announcements) We have warnings on our can. We promote safety with all of our accounts that we deal with.
The biggest thing that we hate having said is that it is Canned Air -- because it’s not...</t>
  </si>
  <si>
    <t xml:space="preserve">For the most part, people know what they're buying, and they don't pay attention to any of it. The top of our cans says, do not shake and invariably, they shake it. You’ve got to keep in mind that all of the back panel stuff is for risk management. </t>
  </si>
  <si>
    <t>probably about 35 million units on an annual basis [ICA: long pause, not sounding very confident]... both consumer and professional/industrial 
Retail value well in excess of $100M 
We shipped over 20M units ourselves last year [ICA: manufacturer sales, impact on supply-chain, retail inventories not stated]</t>
  </si>
  <si>
    <t xml:space="preserve">Probably 80-85% of shipments are consumer, we've always had a strong presence at retail [ICA: of their own products] </t>
  </si>
  <si>
    <t xml:space="preserve">Over the last 10 years it's been growing, but in the last 3 years it’s exploded...
People working from home because of COVID. Previously, in the typical office, you’d have one guy buying it using it on 10 different machines or whatever, but when you're working from home, you sell 8 of them instead of just one. At work, the purchase agent will buy a case of them and spread it through the company. </t>
  </si>
  <si>
    <t xml:space="preserve">Falcon: 50%-55% retail (Maxell is private label, we also mfg: Staples, Best Buy, RCA) 
Air Water Distributors (AWD) China
Technical Chemical Companies (TCC) Texas
Max Pro, Boca Raton, FL
Chicago Metallic (Norazza, Endust for Electronics) Chicago
Perfect Data, ?
CRC, Philadelphia
Q: What portion of domestic ADPs are imported?
There used to be a lot of them made in China, but I will tell you it's dropped dramatically, Their inability to supply during the pandemic costs them greatly. We were the beneficiary at Staples. We had their private label business. We lost it to China based on pricing. -- and they came back to us and said, "We need product -- what can you do?” 
I know that they're still supplying Office Depot. I think maybe the Microcenter out of Ohio, they supply there to, but their business has diminished significantly. They're part of a $1 billion corporation based out of Japan. And they could play funny things with pricing because of that. </t>
  </si>
  <si>
    <t>Office Depot, AWD from China last I knew. 
Walmart made by TCC today (was AWD and before that Falcon)
Staples, Best Buy, RCA, Maxell all from Falcon 
[ICA post interview comment: are these private labels part of the 20M that they shipped to USA?]
Q: What is P/L share of household consumer market?
It's hard to estimate. We've just switched back to staples. They awarded us a contract a year ago, and we're just getting up and going. 
25% to 40% of the market
We’ve seen that anytime a company tries to switch to private label, they usually come back to Dust Off brand because of its importance.</t>
  </si>
  <si>
    <t xml:space="preserve">It's easy, people get that. Just like saying Coca-Cola or Kleenex when you mean a soda or tissue, its what people connected it with. So that's what people call it. So if you're doing a search, they're going to search for canned air, so they better be able to find you if they put it into their web search, I put it on there too, it’s a matter of SEO. </t>
  </si>
  <si>
    <t xml:space="preserve">We've see one large customer, that we no longer do business with, with Canned Air on their label, call it, canned air.
Uline Canned Air     They wanted us to do their private label and they insisted on calling it Canned Air, so we said NO. 
Q: Have you heard of the following "Canned Air" labelled products?
T-Ran Air Duster (NO) One-Shot Canned Air? (NO) AERO (YES)
You can probably find others online, but Uline is the only major one. 
Of course if you put canned air into your online search, lots of products will pop up, ours too. </t>
  </si>
  <si>
    <t xml:space="preserve">I’m often amazed by this category, I joined the company 10 years ago, I had never ever purchased a can of duster -- to see the volume that we stymes me. I mean my wife never bought a can of it. We never used it. It's one of those nice type things that does millions and millions of dollars over the course of the year but you've never heard of it before. </t>
  </si>
  <si>
    <t xml:space="preserve">29. What type of chemical is typically used to create the bitterant in aerosol duster products? </t>
  </si>
  <si>
    <t>29</t>
  </si>
  <si>
    <t xml:space="preserve">Bitrex – considered the most bitter chemical in the world.
We get it from factory in the Netherlands. Online you’ll see that even a small dosage can make a swimming pool bitter.
We use less than 15ppm to deliver the bitterant. 
Many others use the same chemical, but since the bitterant has heavier density than the gas it is not as evenly distributed as our product. We micro dose the bitterant to provide even distribution throughout. 
The fact that it is in there is considered sufficient in the industry. We don’t really feel that there would be any benefit in identifying the type of bitterant in use or how it is introduced. That’s why it is not identified on SDS, etc. 
Just need to know that it is in there. </t>
  </si>
  <si>
    <t>SOW</t>
  </si>
  <si>
    <t>In-Store Product Database</t>
  </si>
  <si>
    <t>Supplier Database</t>
  </si>
  <si>
    <t>Definitions</t>
  </si>
  <si>
    <t>Retailer List</t>
  </si>
  <si>
    <t>Online - Product Database</t>
  </si>
  <si>
    <t>Product Substitutes Database</t>
  </si>
  <si>
    <t>Warning Placement Diagram</t>
  </si>
  <si>
    <t>Data Analysis Database</t>
  </si>
  <si>
    <t>Select Markets (BOPIS) Database</t>
  </si>
  <si>
    <t>Trade Interview Deliverable</t>
  </si>
  <si>
    <t>Size of the US Aerosol Duster Market</t>
  </si>
  <si>
    <t>Country</t>
  </si>
  <si>
    <t>Category</t>
  </si>
  <si>
    <t>Unit</t>
  </si>
  <si>
    <t>Aerosol Dusters</t>
  </si>
  <si>
    <t>USD mn, RSP</t>
  </si>
  <si>
    <t>mn units</t>
  </si>
  <si>
    <t>Average Price (RSP)</t>
  </si>
  <si>
    <t>Size of the Aerosol Duster Market for Household Consumers vs. Professionals</t>
  </si>
  <si>
    <t xml:space="preserve">Attribute </t>
  </si>
  <si>
    <t>Retail Sales</t>
  </si>
  <si>
    <t>mn value sold</t>
  </si>
  <si>
    <t xml:space="preserve">   Household consumers</t>
  </si>
  <si>
    <t>Share</t>
  </si>
  <si>
    <t xml:space="preserve">   Professionals at Retail</t>
  </si>
  <si>
    <t>Professional/Industrial Sales</t>
  </si>
  <si>
    <t>Average Price of Aerosol Dusters by Propellant Type</t>
  </si>
  <si>
    <t>10 oz</t>
  </si>
  <si>
    <t>8 oz</t>
  </si>
  <si>
    <t>3.5 oz</t>
  </si>
  <si>
    <t>All Sizes</t>
  </si>
  <si>
    <t>HFC-152a</t>
  </si>
  <si>
    <t>USD, RSP</t>
  </si>
  <si>
    <t>Store-Based</t>
  </si>
  <si>
    <t>n/a </t>
  </si>
  <si>
    <t>All Outlets</t>
  </si>
  <si>
    <t>HFC-134a</t>
  </si>
  <si>
    <t>HFO-1234ez &amp; HFC-152a/HFC-134a blend</t>
  </si>
  <si>
    <t xml:space="preserve">Aerosol Duster: Share of "Air" Products </t>
  </si>
  <si>
    <t>Share of SKUs</t>
  </si>
  <si>
    <t>Estimated Market Size (Units)</t>
  </si>
  <si>
    <t>Air on Product Label</t>
  </si>
  <si>
    <t>Air in Online Product Description</t>
  </si>
  <si>
    <t xml:space="preserve">Aerosol Dusters: Share of Propellants </t>
  </si>
  <si>
    <t>Propellant Type</t>
  </si>
  <si>
    <t>HFP-1234ze</t>
  </si>
  <si>
    <t>HFC-1242a/HFC-134a</t>
  </si>
  <si>
    <t>Aerosol Dusters: Share of Products with Bitterant</t>
  </si>
  <si>
    <t>In-Store</t>
  </si>
  <si>
    <t xml:space="preserve">Aerosol Duster Retail Sales: Online vs. In-Store </t>
  </si>
  <si>
    <t>Average Price/unit</t>
  </si>
  <si>
    <t>Units sold (mn)</t>
  </si>
  <si>
    <t xml:space="preserve">Channel Sales US$ (mn) </t>
  </si>
  <si>
    <t>10 years. We have a 1-year warranty period feeling that if the consumer has a problem, they will contact us within 1 year. But 10 years is the useful life. After that, the strength of the spray starts to weaken.</t>
  </si>
  <si>
    <t>This workbook was prepared by Euromonitor Consulting for CPSC staff. Information presented in this workbook has not been reviewed or approved by, and does not necessarily represent the views of, the 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</si>
</sst>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0_);_(* \(#,##0.0\);_(* &quot;-&quot;?_);_(@_)"/>
    <numFmt numFmtId="165" formatCode="mm/dd/yy"/>
    <numFmt numFmtId="166" formatCode="0_);[Red]\(0\)"/>
    <numFmt numFmtId="167" formatCode="&quot;$&quot;#,##0.00"/>
    <numFmt numFmtId="168" formatCode="0.0%"/>
    <numFmt numFmtId="169" formatCode="0.0"/>
    <numFmt numFmtId="170" formatCode="_([$$-409]* #,##0.00_);_([$$-409]* \(#,##0.00\);_([$$-409]* &quot;-&quot;??_);_(@_)"/>
  </numFmts>
  <fonts count="7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color indexed="8"/>
      <name val="Arial"/>
      <family val="2"/>
    </font>
    <font>
      <sz val="10"/>
      <name val="Arial"/>
      <family val="2"/>
    </font>
    <font>
      <sz val="10"/>
      <color indexed="8"/>
      <name val="Arial"/>
      <family val="2"/>
    </font>
    <font>
      <sz val="11"/>
      <color indexed="8"/>
      <name val="Calibri"/>
      <family val="2"/>
    </font>
    <font>
      <sz val="11"/>
      <color indexed="9"/>
      <name val="Calibri"/>
      <family val="2"/>
    </font>
    <font>
      <sz val="11"/>
      <color indexed="12"/>
      <name val="Calibri"/>
      <family val="2"/>
    </font>
    <font>
      <b/>
      <sz val="11"/>
      <color indexed="53"/>
      <name val="Calibri"/>
      <family val="2"/>
    </font>
    <font>
      <b/>
      <sz val="11"/>
      <color indexed="9"/>
      <name val="Calibri"/>
      <family val="2"/>
    </font>
    <font>
      <i/>
      <sz val="11"/>
      <color indexed="59"/>
      <name val="Calibri"/>
      <family val="2"/>
    </font>
    <font>
      <sz val="11"/>
      <color indexed="19"/>
      <name val="Calibri"/>
      <family val="2"/>
    </font>
    <font>
      <b/>
      <sz val="15"/>
      <color indexed="31"/>
      <name val="Calibri"/>
      <family val="2"/>
    </font>
    <font>
      <b/>
      <sz val="13"/>
      <color indexed="31"/>
      <name val="Calibri"/>
      <family val="2"/>
    </font>
    <font>
      <b/>
      <sz val="11"/>
      <color indexed="31"/>
      <name val="Calibri"/>
      <family val="2"/>
    </font>
    <font>
      <sz val="11"/>
      <color indexed="21"/>
      <name val="Calibri"/>
      <family val="2"/>
    </font>
    <font>
      <sz val="11"/>
      <color indexed="53"/>
      <name val="Calibri"/>
      <family val="2"/>
    </font>
    <font>
      <sz val="11"/>
      <color indexed="26"/>
      <name val="Calibri"/>
      <family val="2"/>
    </font>
    <font>
      <b/>
      <sz val="11"/>
      <color indexed="39"/>
      <name val="Calibri"/>
      <family val="2"/>
    </font>
    <font>
      <b/>
      <sz val="18"/>
      <color indexed="31"/>
      <name val="Cambria"/>
      <family val="2"/>
    </font>
    <font>
      <b/>
      <sz val="11"/>
      <color indexed="8"/>
      <name val="Calibri"/>
      <family val="2"/>
    </font>
    <font>
      <sz val="10"/>
      <color theme="1"/>
      <name val="Arial"/>
      <family val="2"/>
    </font>
    <font>
      <u/>
      <sz val="10"/>
      <color indexed="12"/>
      <name val="Arial"/>
      <family val="2"/>
    </font>
    <font>
      <sz val="11"/>
      <color theme="1"/>
      <name val="Wingdings"/>
      <charset val="2"/>
    </font>
    <font>
      <sz val="9"/>
      <color theme="1"/>
      <name val="Geneva"/>
      <family val="2"/>
    </font>
    <font>
      <b/>
      <sz val="28"/>
      <color theme="1"/>
      <name val="Calibri"/>
      <family val="2"/>
      <scheme val="minor"/>
    </font>
    <font>
      <sz val="13.3"/>
      <color theme="1"/>
      <name val="Calibri"/>
      <family val="2"/>
      <scheme val="minor"/>
    </font>
    <font>
      <sz val="16"/>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9"/>
      <color theme="1"/>
      <name val="Calibri"/>
      <family val="2"/>
      <scheme val="minor"/>
    </font>
    <font>
      <b/>
      <sz val="20"/>
      <color theme="1"/>
      <name val="Calibri"/>
      <family val="2"/>
      <scheme val="minor"/>
    </font>
    <font>
      <b/>
      <sz val="10"/>
      <color indexed="9"/>
      <name val="Calibri"/>
      <family val="2"/>
      <scheme val="minor"/>
    </font>
    <font>
      <sz val="12"/>
      <color theme="2"/>
      <name val="Calibri"/>
      <family val="2"/>
      <scheme val="minor"/>
    </font>
    <font>
      <sz val="10"/>
      <name val="Arial"/>
      <family val="2"/>
    </font>
    <font>
      <sz val="10.5"/>
      <color theme="1"/>
      <name val="Calibri"/>
      <family val="2"/>
      <scheme val="minor"/>
    </font>
    <font>
      <b/>
      <sz val="11"/>
      <color theme="1"/>
      <name val="Calibri"/>
      <family val="2"/>
      <scheme val="minor"/>
    </font>
    <font>
      <b/>
      <sz val="10"/>
      <name val="Arial"/>
      <family val="2"/>
    </font>
    <font>
      <u/>
      <sz val="11"/>
      <color theme="10"/>
      <name val="Calibri"/>
      <family val="2"/>
      <scheme val="minor"/>
    </font>
    <font>
      <u/>
      <sz val="10"/>
      <color theme="10"/>
      <name val="Arial"/>
      <family val="2"/>
    </font>
    <font>
      <u/>
      <sz val="10"/>
      <color theme="10"/>
      <name val="Arial"/>
      <family val="2"/>
    </font>
    <font>
      <sz val="11"/>
      <color rgb="FFFF0000"/>
      <name val="Calibri"/>
      <family val="2"/>
      <scheme val="minor"/>
    </font>
    <font>
      <sz val="11"/>
      <name val="Calibri"/>
      <family val="2"/>
      <scheme val="minor"/>
    </font>
    <font>
      <sz val="9"/>
      <name val="Calibri"/>
      <family val="2"/>
      <scheme val="minor"/>
    </font>
    <font>
      <sz val="8"/>
      <name val="Calibri"/>
      <family val="2"/>
      <scheme val="minor"/>
    </font>
    <font>
      <sz val="11"/>
      <color theme="9"/>
      <name val="Calibri"/>
      <family val="2"/>
      <scheme val="minor"/>
    </font>
    <font>
      <sz val="10"/>
      <color indexed="9"/>
      <name val="Calibri"/>
      <family val="2"/>
      <scheme val="minor"/>
    </font>
    <font>
      <sz val="11"/>
      <color indexed="9"/>
      <name val="Calibri"/>
      <family val="2"/>
      <scheme val="minor"/>
    </font>
    <font>
      <b/>
      <sz val="10"/>
      <name val="Calibri"/>
      <family val="2"/>
      <scheme val="minor"/>
    </font>
    <font>
      <b/>
      <i/>
      <sz val="11"/>
      <color theme="1"/>
      <name val="Calibri"/>
      <family val="2"/>
      <scheme val="minor"/>
    </font>
    <font>
      <sz val="14"/>
      <color indexed="9"/>
      <name val="Arial"/>
      <family val="2"/>
    </font>
    <font>
      <sz val="14"/>
      <color indexed="9"/>
      <name val="Arial"/>
      <family val="2"/>
    </font>
    <font>
      <b/>
      <sz val="14"/>
      <color theme="1"/>
      <name val="Calibri"/>
      <family val="2"/>
      <scheme val="minor"/>
    </font>
    <font>
      <sz val="16"/>
      <name val="Arial"/>
      <family val="2"/>
    </font>
    <font>
      <b/>
      <sz val="12"/>
      <color rgb="FFFF0000"/>
      <name val="Calibri"/>
      <family val="2"/>
      <scheme val="minor"/>
    </font>
    <font>
      <b/>
      <sz val="12"/>
      <name val="Arial"/>
      <family val="2"/>
    </font>
    <font>
      <b/>
      <sz val="11"/>
      <name val="Calibri"/>
      <family val="2"/>
      <scheme val="minor"/>
    </font>
    <font>
      <sz val="12"/>
      <color theme="1"/>
      <name val="Arial"/>
      <family val="2"/>
    </font>
    <font>
      <sz val="14"/>
      <color theme="0"/>
      <name val="Arial"/>
      <family val="2"/>
    </font>
    <font>
      <sz val="11"/>
      <color theme="0"/>
      <name val="Calibri"/>
      <family val="2"/>
      <scheme val="minor"/>
    </font>
    <font>
      <sz val="10"/>
      <color theme="0"/>
      <name val="Calibri"/>
      <family val="2"/>
      <scheme val="minor"/>
    </font>
    <font>
      <sz val="10"/>
      <color theme="8" tint="-0.249977111117893"/>
      <name val="Calibri"/>
      <family val="2"/>
      <scheme val="minor"/>
    </font>
    <font>
      <b/>
      <sz val="10"/>
      <color theme="1"/>
      <name val="Arial"/>
      <family val="2"/>
    </font>
    <font>
      <sz val="11"/>
      <color rgb="FF262626"/>
      <name val="Calibri"/>
      <family val="2"/>
      <scheme val="minor"/>
    </font>
    <font>
      <b/>
      <sz val="8"/>
      <color indexed="9"/>
      <name val="Calibri"/>
      <family val="2"/>
      <scheme val="minor"/>
    </font>
    <font>
      <sz val="8"/>
      <color theme="1"/>
      <name val="Calibri"/>
      <family val="2"/>
      <scheme val="minor"/>
    </font>
    <font>
      <sz val="10"/>
      <color theme="3" tint="0.34998626667073579"/>
      <name val="Calibri"/>
      <family val="2"/>
      <scheme val="minor"/>
    </font>
    <font>
      <b/>
      <u/>
      <sz val="10"/>
      <color theme="3" tint="0.34998626667073579"/>
      <name val="Calibri"/>
      <family val="2"/>
      <scheme val="minor"/>
    </font>
    <font>
      <sz val="10"/>
      <color indexed="9"/>
      <name val="Arial"/>
      <family val="2"/>
    </font>
    <font>
      <sz val="10"/>
      <name val="Calibri"/>
      <family val="2"/>
    </font>
    <font>
      <i/>
      <sz val="8"/>
      <name val="Arial"/>
      <family val="2"/>
    </font>
    <font>
      <b/>
      <sz val="12"/>
      <color theme="1"/>
      <name val="Calibri"/>
      <family val="2"/>
      <scheme val="minor"/>
    </font>
  </fonts>
  <fills count="34">
    <fill>
      <patternFill patternType="none"/>
    </fill>
    <fill>
      <patternFill patternType="gray125"/>
    </fill>
    <fill>
      <patternFill patternType="solid">
        <fgColor indexed="45"/>
      </patternFill>
    </fill>
    <fill>
      <patternFill patternType="solid">
        <fgColor indexed="43"/>
      </patternFill>
    </fill>
    <fill>
      <patternFill patternType="solid">
        <fgColor indexed="44"/>
      </patternFill>
    </fill>
    <fill>
      <patternFill patternType="solid">
        <fgColor indexed="41"/>
      </patternFill>
    </fill>
    <fill>
      <patternFill patternType="solid">
        <fgColor indexed="47"/>
      </patternFill>
    </fill>
    <fill>
      <patternFill patternType="solid">
        <fgColor indexed="14"/>
      </patternFill>
    </fill>
    <fill>
      <patternFill patternType="solid">
        <fgColor indexed="13"/>
      </patternFill>
    </fill>
    <fill>
      <patternFill patternType="solid">
        <fgColor indexed="40"/>
      </patternFill>
    </fill>
    <fill>
      <patternFill patternType="solid">
        <fgColor indexed="15"/>
      </patternFill>
    </fill>
    <fill>
      <patternFill patternType="solid">
        <fgColor indexed="51"/>
      </patternFill>
    </fill>
    <fill>
      <patternFill patternType="solid">
        <fgColor indexed="38"/>
      </patternFill>
    </fill>
    <fill>
      <patternFill patternType="solid">
        <fgColor indexed="37"/>
      </patternFill>
    </fill>
    <fill>
      <patternFill patternType="solid">
        <fgColor indexed="63"/>
      </patternFill>
    </fill>
    <fill>
      <patternFill patternType="solid">
        <fgColor indexed="36"/>
      </patternFill>
    </fill>
    <fill>
      <patternFill patternType="solid">
        <fgColor indexed="35"/>
      </patternFill>
    </fill>
    <fill>
      <patternFill patternType="solid">
        <fgColor indexed="25"/>
      </patternFill>
    </fill>
    <fill>
      <patternFill patternType="solid">
        <fgColor indexed="16"/>
      </patternFill>
    </fill>
    <fill>
      <patternFill patternType="solid">
        <fgColor indexed="9"/>
      </patternFill>
    </fill>
    <fill>
      <patternFill patternType="solid">
        <fgColor indexed="58"/>
      </patternFill>
    </fill>
    <fill>
      <patternFill patternType="solid">
        <fgColor indexed="11"/>
      </patternFill>
    </fill>
    <fill>
      <patternFill patternType="solid">
        <fgColor theme="4"/>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7" tint="0.59999389629810485"/>
        <bgColor indexed="64"/>
      </patternFill>
    </fill>
    <fill>
      <patternFill patternType="solid">
        <fgColor rgb="FFA83D72"/>
        <bgColor indexed="64"/>
      </patternFill>
    </fill>
    <fill>
      <patternFill patternType="solid">
        <fgColor rgb="FFF2F2F2"/>
        <bgColor indexed="64"/>
      </patternFill>
    </fill>
    <fill>
      <patternFill patternType="solid">
        <fgColor rgb="FFD9D9D9"/>
        <bgColor rgb="FF000000"/>
      </patternFill>
    </fill>
    <fill>
      <patternFill patternType="solid">
        <fgColor theme="2" tint="-4.9989318521683403E-2"/>
        <bgColor indexed="64"/>
      </patternFill>
    </fill>
    <fill>
      <patternFill patternType="solid">
        <fgColor theme="2" tint="-0.14999847407452621"/>
        <bgColor indexed="64"/>
      </patternFill>
    </fill>
  </fills>
  <borders count="29">
    <border>
      <left/>
      <right/>
      <top/>
      <bottom/>
      <diagonal/>
    </border>
    <border>
      <left style="thin">
        <color indexed="59"/>
      </left>
      <right style="thin">
        <color indexed="59"/>
      </right>
      <top style="thin">
        <color indexed="59"/>
      </top>
      <bottom style="thin">
        <color indexed="59"/>
      </bottom>
      <diagonal/>
    </border>
    <border>
      <left style="double">
        <color indexed="39"/>
      </left>
      <right style="double">
        <color indexed="39"/>
      </right>
      <top style="double">
        <color indexed="39"/>
      </top>
      <bottom style="double">
        <color indexed="39"/>
      </bottom>
      <diagonal/>
    </border>
    <border>
      <left/>
      <right/>
      <top/>
      <bottom style="thick">
        <color indexed="37"/>
      </bottom>
      <diagonal/>
    </border>
    <border>
      <left/>
      <right/>
      <top/>
      <bottom style="thick">
        <color indexed="14"/>
      </bottom>
      <diagonal/>
    </border>
    <border>
      <left/>
      <right/>
      <top/>
      <bottom style="medium">
        <color indexed="14"/>
      </bottom>
      <diagonal/>
    </border>
    <border>
      <left/>
      <right/>
      <top/>
      <bottom style="double">
        <color indexed="53"/>
      </bottom>
      <diagonal/>
    </border>
    <border>
      <left style="thin">
        <color indexed="56"/>
      </left>
      <right style="thin">
        <color indexed="56"/>
      </right>
      <top style="thin">
        <color indexed="56"/>
      </top>
      <bottom style="thin">
        <color indexed="56"/>
      </bottom>
      <diagonal/>
    </border>
    <border>
      <left style="thin">
        <color indexed="39"/>
      </left>
      <right style="thin">
        <color indexed="39"/>
      </right>
      <top style="thin">
        <color indexed="39"/>
      </top>
      <bottom style="thin">
        <color indexed="39"/>
      </bottom>
      <diagonal/>
    </border>
    <border>
      <left/>
      <right/>
      <top style="thin">
        <color indexed="37"/>
      </top>
      <bottom style="double">
        <color indexed="37"/>
      </bottom>
      <diagonal/>
    </border>
    <border>
      <left style="thin">
        <color theme="1" tint="0.59996337778862885"/>
      </left>
      <right style="thin">
        <color theme="1" tint="0.59996337778862885"/>
      </right>
      <top/>
      <bottom/>
      <diagonal/>
    </border>
    <border>
      <left style="thin">
        <color theme="1" tint="0.59996337778862885"/>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1" tint="0.59996337778862885"/>
      </right>
      <top/>
      <bottom/>
      <diagonal/>
    </border>
    <border>
      <left style="thin">
        <color theme="0" tint="-0.499984740745262"/>
      </left>
      <right style="thin">
        <color theme="0" tint="-0.499984740745262"/>
      </right>
      <top/>
      <bottom style="thin">
        <color theme="0" tint="-0.499984740745262"/>
      </bottom>
      <diagonal/>
    </border>
    <border>
      <left style="thin">
        <color auto="1"/>
      </left>
      <right style="thin">
        <color auto="1"/>
      </right>
      <top style="thin">
        <color auto="1"/>
      </top>
      <bottom style="thin">
        <color auto="1"/>
      </bottom>
      <diagonal/>
    </border>
    <border>
      <left style="thin">
        <color theme="0" tint="-0.499984740745262"/>
      </left>
      <right/>
      <top style="thin">
        <color theme="0" tint="-0.499984740745262"/>
      </top>
      <bottom style="thin">
        <color theme="0" tint="-0.499984740745262"/>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1" tint="0.59999389629810485"/>
      </left>
      <right style="thin">
        <color theme="1" tint="0.59999389629810485"/>
      </right>
      <top style="thin">
        <color theme="1" tint="0.59999389629810485"/>
      </top>
      <bottom style="thin">
        <color theme="1" tint="0.59999389629810485"/>
      </bottom>
      <diagonal/>
    </border>
    <border>
      <left style="thin">
        <color theme="0" tint="-0.499984740745262"/>
      </left>
      <right style="thin">
        <color theme="0" tint="-0.499984740745262"/>
      </right>
      <top style="thin">
        <color theme="0" tint="-0.499984740745262"/>
      </top>
      <bottom/>
      <diagonal/>
    </border>
    <border>
      <left/>
      <right/>
      <top/>
      <bottom style="thin">
        <color theme="4" tint="0.39997558519241921"/>
      </bottom>
      <diagonal/>
    </border>
    <border>
      <left/>
      <right/>
      <top style="thin">
        <color theme="4" tint="0.39997558519241921"/>
      </top>
      <bottom/>
      <diagonal/>
    </border>
    <border>
      <left style="thin">
        <color theme="1"/>
      </left>
      <right style="thin">
        <color theme="1"/>
      </right>
      <top style="thin">
        <color theme="1"/>
      </top>
      <bottom style="thin">
        <color theme="1"/>
      </bottom>
      <diagonal/>
    </border>
    <border>
      <left style="thin">
        <color theme="1" tint="0.59996337778862885"/>
      </left>
      <right style="thin">
        <color theme="1" tint="0.59996337778862885"/>
      </right>
      <top/>
      <bottom style="thin">
        <color theme="1" tint="0.59996337778862885"/>
      </bottom>
      <diagonal/>
    </border>
    <border>
      <left style="thin">
        <color rgb="FFBCBCBC"/>
      </left>
      <right style="thin">
        <color rgb="FFBCBCBC"/>
      </right>
      <top style="thin">
        <color rgb="FFBCBCBC"/>
      </top>
      <bottom style="thin">
        <color rgb="FFBCBCBC"/>
      </bottom>
      <diagonal/>
    </border>
  </borders>
  <cellStyleXfs count="68">
    <xf numFmtId="0" fontId="0" fillId="0" borderId="0"/>
    <xf numFmtId="0" fontId="10" fillId="0" borderId="0">
      <alignment vertical="top"/>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2" borderId="0" applyNumberFormat="0" applyBorder="0" applyAlignment="0" applyProtection="0"/>
    <xf numFmtId="0" fontId="11" fillId="6" borderId="0" applyNumberFormat="0" applyBorder="0" applyAlignment="0" applyProtection="0"/>
    <xf numFmtId="0" fontId="9" fillId="0" borderId="0" applyBorder="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2" fillId="17" borderId="0" applyNumberFormat="0" applyBorder="0" applyAlignment="0" applyProtection="0"/>
    <xf numFmtId="0" fontId="13" fillId="18" borderId="0" applyNumberFormat="0" applyBorder="0" applyAlignment="0" applyProtection="0"/>
    <xf numFmtId="0" fontId="14" fillId="19" borderId="1" applyNumberFormat="0" applyAlignment="0" applyProtection="0"/>
    <xf numFmtId="0" fontId="15" fillId="20" borderId="2" applyNumberFormat="0" applyAlignment="0" applyProtection="0"/>
    <xf numFmtId="43" fontId="9" fillId="0" borderId="0" applyFont="0" applyFill="0" applyBorder="0" applyAlignment="0" applyProtection="0"/>
    <xf numFmtId="165" fontId="9" fillId="0" borderId="0" applyFont="0" applyFill="0" applyBorder="0" applyAlignment="0" applyProtection="0"/>
    <xf numFmtId="0" fontId="16" fillId="0" borderId="0" applyNumberFormat="0" applyFill="0" applyBorder="0" applyAlignment="0" applyProtection="0"/>
    <xf numFmtId="166" fontId="9" fillId="0" borderId="0" applyFont="0" applyFill="0" applyBorder="0" applyAlignment="0" applyProtection="0"/>
    <xf numFmtId="0" fontId="17" fillId="21"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11" borderId="1" applyNumberFormat="0" applyAlignment="0" applyProtection="0"/>
    <xf numFmtId="0" fontId="22" fillId="0" borderId="6" applyNumberFormat="0" applyFill="0" applyAlignment="0" applyProtection="0"/>
    <xf numFmtId="0" fontId="23" fillId="11" borderId="0" applyNumberFormat="0" applyBorder="0" applyAlignment="0" applyProtection="0"/>
    <xf numFmtId="0" fontId="9" fillId="0" borderId="0"/>
    <xf numFmtId="0" fontId="9" fillId="0" borderId="0" applyBorder="0"/>
    <xf numFmtId="0" fontId="6" fillId="0" borderId="0"/>
    <xf numFmtId="0" fontId="6" fillId="6" borderId="7" applyNumberFormat="0" applyFont="0" applyAlignment="0" applyProtection="0"/>
    <xf numFmtId="0" fontId="24" fillId="19" borderId="8" applyNumberFormat="0" applyAlignment="0" applyProtection="0"/>
    <xf numFmtId="0" fontId="8" fillId="0" borderId="0">
      <alignment vertical="top"/>
    </xf>
    <xf numFmtId="49" fontId="9"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3" fillId="0" borderId="0" applyNumberFormat="0" applyFill="0" applyBorder="0" applyAlignment="0" applyProtection="0"/>
    <xf numFmtId="0" fontId="28" fillId="0" borderId="0" applyNumberFormat="0" applyFill="0" applyBorder="0" applyAlignment="0" applyProtection="0">
      <alignment vertical="top"/>
      <protection locked="0"/>
    </xf>
    <xf numFmtId="44" fontId="41" fillId="0" borderId="0" applyFont="0" applyFill="0" applyBorder="0" applyAlignment="0" applyProtection="0"/>
    <xf numFmtId="0" fontId="5" fillId="0" borderId="0"/>
    <xf numFmtId="0" fontId="5" fillId="0" borderId="0"/>
    <xf numFmtId="0" fontId="6" fillId="0" borderId="0"/>
    <xf numFmtId="0" fontId="5" fillId="0" borderId="0"/>
    <xf numFmtId="0" fontId="45" fillId="0" borderId="0" applyNumberFormat="0" applyFill="0" applyBorder="0" applyAlignment="0" applyProtection="0"/>
    <xf numFmtId="0" fontId="46" fillId="0" borderId="0" applyNumberFormat="0" applyFill="0" applyBorder="0" applyAlignment="0" applyProtection="0"/>
    <xf numFmtId="44" fontId="6" fillId="0" borderId="0" applyFont="0" applyFill="0" applyBorder="0" applyAlignment="0" applyProtection="0"/>
    <xf numFmtId="0" fontId="6" fillId="0" borderId="0"/>
    <xf numFmtId="0" fontId="47" fillId="0" borderId="0" applyNumberFormat="0" applyFill="0" applyBorder="0" applyAlignment="0" applyProtection="0"/>
    <xf numFmtId="0" fontId="4" fillId="0" borderId="0"/>
    <xf numFmtId="0" fontId="6" fillId="0" borderId="0" applyBorder="0"/>
    <xf numFmtId="9" fontId="6" fillId="0" borderId="0" applyFont="0" applyFill="0" applyBorder="0" applyAlignment="0" applyProtection="0"/>
    <xf numFmtId="0" fontId="2" fillId="0" borderId="0"/>
    <xf numFmtId="44" fontId="6" fillId="0" borderId="0" applyFont="0" applyFill="0" applyBorder="0" applyAlignment="0" applyProtection="0"/>
  </cellStyleXfs>
  <cellXfs count="434">
    <xf numFmtId="0" fontId="0" fillId="0" borderId="0" xfId="0"/>
    <xf numFmtId="0" fontId="29" fillId="0" borderId="0" xfId="44" applyFont="1"/>
    <xf numFmtId="0" fontId="27" fillId="0" borderId="0" xfId="0" applyFont="1"/>
    <xf numFmtId="0" fontId="31" fillId="0" borderId="0" xfId="44" applyFont="1" applyAlignment="1">
      <alignment horizontal="left"/>
    </xf>
    <xf numFmtId="0" fontId="32" fillId="0" borderId="0" xfId="44" applyFont="1" applyAlignment="1">
      <alignment horizontal="left"/>
    </xf>
    <xf numFmtId="0" fontId="34" fillId="0" borderId="0" xfId="0" applyFont="1"/>
    <xf numFmtId="0" fontId="35" fillId="0" borderId="0" xfId="0" applyFont="1"/>
    <xf numFmtId="0" fontId="38" fillId="0" borderId="0" xfId="0" applyFont="1"/>
    <xf numFmtId="0" fontId="39" fillId="22" borderId="10" xfId="0" applyFont="1" applyFill="1" applyBorder="1" applyAlignment="1">
      <alignment vertical="center" wrapText="1"/>
    </xf>
    <xf numFmtId="0" fontId="43" fillId="0" borderId="0" xfId="0" applyFont="1" applyAlignment="1">
      <alignment horizontal="left"/>
    </xf>
    <xf numFmtId="0" fontId="39" fillId="22" borderId="0" xfId="0" applyFont="1" applyFill="1" applyAlignment="1">
      <alignment vertical="center" wrapText="1"/>
    </xf>
    <xf numFmtId="0" fontId="44" fillId="0" borderId="0" xfId="0" applyFont="1" applyAlignment="1">
      <alignment vertical="center" wrapText="1"/>
    </xf>
    <xf numFmtId="0" fontId="44" fillId="0" borderId="0" xfId="0" applyFont="1" applyAlignment="1">
      <alignment vertical="center"/>
    </xf>
    <xf numFmtId="0" fontId="39" fillId="22" borderId="11" xfId="0" applyFont="1" applyFill="1" applyBorder="1" applyAlignment="1">
      <alignment vertical="center" wrapText="1"/>
    </xf>
    <xf numFmtId="164" fontId="36" fillId="0" borderId="12" xfId="0" applyNumberFormat="1" applyFont="1" applyBorder="1"/>
    <xf numFmtId="0" fontId="36" fillId="0" borderId="12" xfId="0" applyFont="1" applyBorder="1"/>
    <xf numFmtId="0" fontId="38" fillId="0" borderId="0" xfId="0" applyFont="1" applyAlignment="1">
      <alignment horizontal="left"/>
    </xf>
    <xf numFmtId="0" fontId="39" fillId="22" borderId="10" xfId="0" applyFont="1" applyFill="1" applyBorder="1" applyAlignment="1">
      <alignment vertical="center"/>
    </xf>
    <xf numFmtId="2" fontId="39" fillId="22" borderId="10" xfId="0" applyNumberFormat="1" applyFont="1" applyFill="1" applyBorder="1" applyAlignment="1">
      <alignment horizontal="center" vertical="center"/>
    </xf>
    <xf numFmtId="0" fontId="39" fillId="22" borderId="10" xfId="0" applyFont="1" applyFill="1" applyBorder="1" applyAlignment="1">
      <alignment horizontal="center" vertical="center"/>
    </xf>
    <xf numFmtId="2" fontId="39" fillId="22" borderId="10" xfId="0" applyNumberFormat="1" applyFont="1" applyFill="1" applyBorder="1" applyAlignment="1">
      <alignment vertical="center"/>
    </xf>
    <xf numFmtId="0" fontId="39" fillId="22" borderId="13" xfId="0" applyFont="1" applyFill="1" applyBorder="1" applyAlignment="1">
      <alignment horizontal="center" vertical="center"/>
    </xf>
    <xf numFmtId="0" fontId="36" fillId="0" borderId="0" xfId="0" applyFont="1" applyAlignment="1">
      <alignment horizontal="center"/>
    </xf>
    <xf numFmtId="0" fontId="53" fillId="0" borderId="0" xfId="0" applyFont="1" applyAlignment="1">
      <alignment horizontal="left"/>
    </xf>
    <xf numFmtId="0" fontId="36" fillId="0" borderId="0" xfId="0" applyFont="1"/>
    <xf numFmtId="0" fontId="43" fillId="0" borderId="0" xfId="0" applyFont="1"/>
    <xf numFmtId="0" fontId="49" fillId="0" borderId="0" xfId="0" applyFont="1" applyAlignment="1">
      <alignment horizontal="center" wrapText="1"/>
    </xf>
    <xf numFmtId="0" fontId="36" fillId="0" borderId="12" xfId="0" applyFont="1" applyBorder="1" applyAlignment="1">
      <alignment horizontal="center"/>
    </xf>
    <xf numFmtId="0" fontId="36" fillId="0" borderId="12" xfId="43" applyFont="1" applyBorder="1"/>
    <xf numFmtId="0" fontId="36" fillId="0" borderId="12" xfId="0" applyFont="1" applyBorder="1" applyAlignment="1">
      <alignment horizontal="left"/>
    </xf>
    <xf numFmtId="0" fontId="36" fillId="0" borderId="14" xfId="0" applyFont="1" applyBorder="1" applyAlignment="1">
      <alignment horizontal="center"/>
    </xf>
    <xf numFmtId="0" fontId="53" fillId="0" borderId="0" xfId="0" applyFont="1" applyAlignment="1">
      <alignment horizontal="center"/>
    </xf>
    <xf numFmtId="0" fontId="36" fillId="0" borderId="0" xfId="0" applyFont="1" applyAlignment="1">
      <alignment wrapText="1"/>
    </xf>
    <xf numFmtId="0" fontId="50" fillId="0" borderId="0" xfId="0" applyFont="1" applyAlignment="1">
      <alignment horizontal="left" vertical="top"/>
    </xf>
    <xf numFmtId="2" fontId="36" fillId="0" borderId="0" xfId="0" applyNumberFormat="1" applyFont="1" applyAlignment="1">
      <alignment horizontal="center"/>
    </xf>
    <xf numFmtId="2" fontId="51" fillId="0" borderId="0" xfId="0" applyNumberFormat="1" applyFont="1" applyAlignment="1">
      <alignment horizontal="center"/>
    </xf>
    <xf numFmtId="14" fontId="36" fillId="24" borderId="12" xfId="0" applyNumberFormat="1" applyFont="1" applyFill="1" applyBorder="1" applyAlignment="1">
      <alignment horizontal="center"/>
    </xf>
    <xf numFmtId="167" fontId="36" fillId="0" borderId="12" xfId="43" applyNumberFormat="1" applyFont="1" applyBorder="1" applyAlignment="1">
      <alignment horizontal="center"/>
    </xf>
    <xf numFmtId="0" fontId="36" fillId="0" borderId="12" xfId="43" applyFont="1" applyBorder="1" applyAlignment="1">
      <alignment horizontal="center"/>
    </xf>
    <xf numFmtId="2" fontId="36" fillId="0" borderId="12" xfId="53" applyNumberFormat="1" applyFont="1" applyFill="1" applyBorder="1" applyAlignment="1">
      <alignment horizontal="center"/>
    </xf>
    <xf numFmtId="2" fontId="36" fillId="0" borderId="12" xfId="53" applyNumberFormat="1" applyFont="1" applyFill="1" applyBorder="1" applyAlignment="1"/>
    <xf numFmtId="2" fontId="36" fillId="0" borderId="14" xfId="53" applyNumberFormat="1" applyFont="1" applyFill="1" applyBorder="1" applyAlignment="1"/>
    <xf numFmtId="2" fontId="36" fillId="0" borderId="12" xfId="0" applyNumberFormat="1" applyFont="1" applyBorder="1" applyAlignment="1">
      <alignment horizontal="center"/>
    </xf>
    <xf numFmtId="0" fontId="36" fillId="0" borderId="12" xfId="53" applyNumberFormat="1" applyFont="1" applyFill="1" applyBorder="1" applyAlignment="1"/>
    <xf numFmtId="0" fontId="36" fillId="0" borderId="0" xfId="0" applyFont="1" applyAlignment="1">
      <alignment horizontal="left"/>
    </xf>
    <xf numFmtId="14" fontId="36" fillId="0" borderId="12" xfId="0" applyNumberFormat="1" applyFont="1" applyBorder="1" applyAlignment="1">
      <alignment horizontal="center"/>
    </xf>
    <xf numFmtId="167" fontId="36" fillId="0" borderId="12" xfId="0" applyNumberFormat="1" applyFont="1" applyBorder="1" applyAlignment="1">
      <alignment horizontal="center"/>
    </xf>
    <xf numFmtId="0" fontId="55" fillId="0" borderId="0" xfId="0" applyFont="1"/>
    <xf numFmtId="0" fontId="36" fillId="0" borderId="0" xfId="0" applyFont="1" applyAlignment="1">
      <alignment horizontal="left" indent="2"/>
    </xf>
    <xf numFmtId="43" fontId="36" fillId="0" borderId="0" xfId="0" applyNumberFormat="1" applyFont="1"/>
    <xf numFmtId="14" fontId="36" fillId="0" borderId="0" xfId="0" applyNumberFormat="1" applyFont="1" applyAlignment="1">
      <alignment horizontal="left"/>
    </xf>
    <xf numFmtId="0" fontId="35" fillId="0" borderId="0" xfId="0" applyFont="1" applyAlignment="1">
      <alignment horizontal="left" wrapText="1"/>
    </xf>
    <xf numFmtId="14" fontId="35" fillId="0" borderId="0" xfId="0" applyNumberFormat="1" applyFont="1" applyAlignment="1">
      <alignment horizontal="left" wrapText="1"/>
    </xf>
    <xf numFmtId="0" fontId="36" fillId="0" borderId="16" xfId="0" applyFont="1" applyBorder="1"/>
    <xf numFmtId="0" fontId="36" fillId="0" borderId="16" xfId="0" applyFont="1" applyBorder="1" applyAlignment="1">
      <alignment horizontal="center"/>
    </xf>
    <xf numFmtId="0" fontId="39" fillId="22" borderId="10" xfId="0" applyFont="1" applyFill="1" applyBorder="1"/>
    <xf numFmtId="0" fontId="39" fillId="22" borderId="10" xfId="0" applyFont="1" applyFill="1" applyBorder="1" applyAlignment="1">
      <alignment horizontal="left" vertical="center"/>
    </xf>
    <xf numFmtId="0" fontId="50" fillId="0" borderId="0" xfId="0" applyFont="1" applyAlignment="1">
      <alignment horizontal="left" vertical="top" indent="1"/>
    </xf>
    <xf numFmtId="0" fontId="36" fillId="0" borderId="0" xfId="0" applyFont="1" applyAlignment="1">
      <alignment horizontal="left" indent="1"/>
    </xf>
    <xf numFmtId="0" fontId="39" fillId="22" borderId="10" xfId="0" applyFont="1" applyFill="1" applyBorder="1" applyAlignment="1">
      <alignment horizontal="left" vertical="center" indent="1"/>
    </xf>
    <xf numFmtId="0" fontId="36" fillId="0" borderId="12" xfId="0" applyFont="1" applyBorder="1" applyAlignment="1">
      <alignment horizontal="left" indent="1"/>
    </xf>
    <xf numFmtId="2" fontId="36" fillId="0" borderId="0" xfId="0" applyNumberFormat="1" applyFont="1"/>
    <xf numFmtId="2" fontId="51" fillId="0" borderId="0" xfId="0" applyNumberFormat="1" applyFont="1"/>
    <xf numFmtId="0" fontId="39" fillId="22" borderId="13" xfId="0" applyFont="1" applyFill="1" applyBorder="1" applyAlignment="1">
      <alignment vertical="center"/>
    </xf>
    <xf numFmtId="0" fontId="39" fillId="22" borderId="10" xfId="0" applyFont="1" applyFill="1" applyBorder="1" applyAlignment="1">
      <alignment horizontal="center"/>
    </xf>
    <xf numFmtId="0" fontId="36" fillId="24" borderId="12" xfId="43" applyFont="1" applyFill="1" applyBorder="1"/>
    <xf numFmtId="0" fontId="36" fillId="24" borderId="12" xfId="0" applyFont="1" applyFill="1" applyBorder="1"/>
    <xf numFmtId="2" fontId="36" fillId="0" borderId="12" xfId="0" applyNumberFormat="1" applyFont="1" applyBorder="1"/>
    <xf numFmtId="0" fontId="36" fillId="0" borderId="14" xfId="0" applyFont="1" applyBorder="1"/>
    <xf numFmtId="167" fontId="36" fillId="24" borderId="12" xfId="43" applyNumberFormat="1" applyFont="1" applyFill="1" applyBorder="1" applyAlignment="1">
      <alignment horizontal="center"/>
    </xf>
    <xf numFmtId="167" fontId="36" fillId="0" borderId="0" xfId="0" applyNumberFormat="1" applyFont="1" applyAlignment="1">
      <alignment horizontal="center"/>
    </xf>
    <xf numFmtId="167" fontId="50" fillId="0" borderId="0" xfId="0" applyNumberFormat="1" applyFont="1" applyAlignment="1">
      <alignment horizontal="center" vertical="top"/>
    </xf>
    <xf numFmtId="0" fontId="39" fillId="22" borderId="13" xfId="0" applyFont="1" applyFill="1" applyBorder="1" applyAlignment="1">
      <alignment horizontal="left" vertical="center"/>
    </xf>
    <xf numFmtId="167" fontId="39" fillId="22" borderId="10" xfId="0" applyNumberFormat="1" applyFont="1" applyFill="1" applyBorder="1" applyAlignment="1">
      <alignment horizontal="center" vertical="center"/>
    </xf>
    <xf numFmtId="0" fontId="36" fillId="0" borderId="12" xfId="43" applyFont="1" applyBorder="1" applyAlignment="1">
      <alignment horizontal="left" indent="1"/>
    </xf>
    <xf numFmtId="0" fontId="36" fillId="0" borderId="14" xfId="0" applyFont="1" applyBorder="1" applyAlignment="1">
      <alignment horizontal="left" indent="1"/>
    </xf>
    <xf numFmtId="0" fontId="39" fillId="22" borderId="10" xfId="0" applyFont="1" applyFill="1" applyBorder="1" applyAlignment="1">
      <alignment horizontal="left" indent="1"/>
    </xf>
    <xf numFmtId="0" fontId="54" fillId="0" borderId="0" xfId="0" applyFont="1"/>
    <xf numFmtId="0" fontId="54" fillId="0" borderId="0" xfId="0" applyFont="1" applyAlignment="1">
      <alignment horizontal="left"/>
    </xf>
    <xf numFmtId="0" fontId="36" fillId="0" borderId="12" xfId="0" applyFont="1" applyBorder="1" applyAlignment="1">
      <alignment horizontal="center" vertical="center"/>
    </xf>
    <xf numFmtId="0" fontId="36" fillId="0" borderId="0" xfId="0" applyFont="1" applyAlignment="1">
      <alignment horizontal="center" vertical="center"/>
    </xf>
    <xf numFmtId="0" fontId="53" fillId="0" borderId="0" xfId="0" applyFont="1" applyAlignment="1">
      <alignment horizontal="center" vertical="center"/>
    </xf>
    <xf numFmtId="0" fontId="36" fillId="0" borderId="0" xfId="0" applyFont="1" applyAlignment="1">
      <alignment horizontal="left" vertical="center"/>
    </xf>
    <xf numFmtId="0" fontId="50" fillId="0" borderId="0" xfId="0" applyFont="1" applyAlignment="1">
      <alignment vertical="center"/>
    </xf>
    <xf numFmtId="0" fontId="36" fillId="0" borderId="0" xfId="0" applyFont="1" applyAlignment="1">
      <alignment vertical="center"/>
    </xf>
    <xf numFmtId="2" fontId="36" fillId="0" borderId="0" xfId="0" applyNumberFormat="1" applyFont="1" applyAlignment="1">
      <alignment horizontal="center" vertical="center"/>
    </xf>
    <xf numFmtId="2" fontId="51" fillId="0" borderId="0" xfId="0" applyNumberFormat="1" applyFont="1" applyAlignment="1">
      <alignment horizontal="center" vertical="center"/>
    </xf>
    <xf numFmtId="0" fontId="43" fillId="0" borderId="0" xfId="0" applyFont="1" applyAlignment="1">
      <alignment horizontal="left" vertical="center"/>
    </xf>
    <xf numFmtId="2" fontId="36" fillId="0" borderId="0" xfId="0" applyNumberFormat="1" applyFont="1" applyAlignment="1">
      <alignment horizontal="left" vertical="center"/>
    </xf>
    <xf numFmtId="0" fontId="38" fillId="0" borderId="0" xfId="0" applyFont="1" applyAlignment="1">
      <alignment horizontal="left" vertical="center"/>
    </xf>
    <xf numFmtId="14" fontId="36" fillId="24" borderId="12" xfId="0" applyNumberFormat="1" applyFont="1" applyFill="1" applyBorder="1" applyAlignment="1">
      <alignment horizontal="center" vertical="center"/>
    </xf>
    <xf numFmtId="0" fontId="36" fillId="24" borderId="12" xfId="0" applyFont="1" applyFill="1" applyBorder="1" applyAlignment="1">
      <alignment horizontal="left" vertical="center"/>
    </xf>
    <xf numFmtId="0" fontId="36" fillId="0" borderId="12" xfId="0" applyFont="1" applyBorder="1" applyAlignment="1">
      <alignment vertical="center"/>
    </xf>
    <xf numFmtId="0" fontId="36" fillId="0" borderId="12" xfId="43" applyFont="1" applyBorder="1" applyAlignment="1">
      <alignment vertical="center"/>
    </xf>
    <xf numFmtId="0" fontId="36" fillId="0" borderId="12" xfId="0" applyFont="1" applyBorder="1" applyAlignment="1">
      <alignment horizontal="left" vertical="center"/>
    </xf>
    <xf numFmtId="167" fontId="36" fillId="0" borderId="12" xfId="43" applyNumberFormat="1" applyFont="1" applyBorder="1" applyAlignment="1">
      <alignment horizontal="center" vertical="center"/>
    </xf>
    <xf numFmtId="0" fontId="36" fillId="0" borderId="12" xfId="43" applyFont="1" applyBorder="1" applyAlignment="1">
      <alignment horizontal="center" vertical="center"/>
    </xf>
    <xf numFmtId="1" fontId="36" fillId="0" borderId="12" xfId="0" applyNumberFormat="1" applyFont="1" applyBorder="1" applyAlignment="1">
      <alignment horizontal="center" vertical="center"/>
    </xf>
    <xf numFmtId="2" fontId="36" fillId="0" borderId="12" xfId="53" applyNumberFormat="1" applyFont="1" applyFill="1" applyBorder="1" applyAlignment="1">
      <alignment horizontal="center" vertical="center"/>
    </xf>
    <xf numFmtId="0" fontId="36" fillId="0" borderId="12" xfId="53" applyNumberFormat="1" applyFont="1" applyFill="1" applyBorder="1" applyAlignment="1">
      <alignment horizontal="center" vertical="center"/>
    </xf>
    <xf numFmtId="2" fontId="36" fillId="0" borderId="12" xfId="0" applyNumberFormat="1" applyFont="1" applyBorder="1" applyAlignment="1">
      <alignment horizontal="center" vertical="center"/>
    </xf>
    <xf numFmtId="0" fontId="36" fillId="0" borderId="0" xfId="0" applyFont="1" applyAlignment="1">
      <alignment horizontal="left" vertical="center" indent="1"/>
    </xf>
    <xf numFmtId="0" fontId="36" fillId="0" borderId="12" xfId="0" applyFont="1" applyBorder="1" applyAlignment="1">
      <alignment horizontal="left" vertical="center" indent="1"/>
    </xf>
    <xf numFmtId="0" fontId="36" fillId="0" borderId="0" xfId="0" applyFont="1" applyAlignment="1">
      <alignment horizontal="left" vertical="center" indent="2"/>
    </xf>
    <xf numFmtId="0" fontId="39" fillId="22" borderId="10" xfId="0" applyFont="1" applyFill="1" applyBorder="1" applyAlignment="1">
      <alignment horizontal="left" vertical="center" indent="2"/>
    </xf>
    <xf numFmtId="0" fontId="36" fillId="0" borderId="12" xfId="0" applyFont="1" applyBorder="1" applyAlignment="1">
      <alignment horizontal="left" vertical="center" indent="2"/>
    </xf>
    <xf numFmtId="0" fontId="57" fillId="0" borderId="0" xfId="0" applyFont="1"/>
    <xf numFmtId="0" fontId="57" fillId="0" borderId="0" xfId="0" applyFont="1" applyAlignment="1">
      <alignment horizontal="center" wrapText="1"/>
    </xf>
    <xf numFmtId="0" fontId="58" fillId="0" borderId="0" xfId="0" applyFont="1" applyAlignment="1">
      <alignment horizontal="center" vertical="center"/>
    </xf>
    <xf numFmtId="0" fontId="50" fillId="0" borderId="0" xfId="0" applyFont="1" applyAlignment="1">
      <alignment horizontal="center" vertical="center"/>
    </xf>
    <xf numFmtId="14" fontId="39" fillId="22" borderId="11" xfId="0" applyNumberFormat="1" applyFont="1" applyFill="1" applyBorder="1" applyAlignment="1">
      <alignment horizontal="center" vertical="center" wrapText="1"/>
    </xf>
    <xf numFmtId="14" fontId="36" fillId="0" borderId="0" xfId="0" applyNumberFormat="1" applyFont="1" applyAlignment="1">
      <alignment horizontal="center"/>
    </xf>
    <xf numFmtId="0" fontId="35" fillId="0" borderId="0" xfId="0" applyFont="1" applyAlignment="1">
      <alignment horizontal="center" wrapText="1"/>
    </xf>
    <xf numFmtId="0" fontId="39" fillId="22" borderId="10" xfId="0" applyFont="1" applyFill="1" applyBorder="1" applyAlignment="1">
      <alignment horizontal="center" vertical="center" wrapText="1"/>
    </xf>
    <xf numFmtId="164" fontId="36" fillId="24" borderId="12" xfId="0" applyNumberFormat="1" applyFont="1" applyFill="1" applyBorder="1"/>
    <xf numFmtId="0" fontId="39" fillId="22" borderId="0" xfId="0" applyFont="1" applyFill="1" applyAlignment="1">
      <alignment horizontal="center" vertical="center" wrapText="1"/>
    </xf>
    <xf numFmtId="0" fontId="59" fillId="0" borderId="0" xfId="0" applyFont="1"/>
    <xf numFmtId="0" fontId="58" fillId="0" borderId="0" xfId="0" applyFont="1"/>
    <xf numFmtId="0" fontId="50" fillId="0" borderId="0" xfId="0" applyFont="1" applyAlignment="1">
      <alignment vertical="top"/>
    </xf>
    <xf numFmtId="0" fontId="36" fillId="0" borderId="16" xfId="0" applyFont="1" applyBorder="1" applyAlignment="1">
      <alignment horizontal="left"/>
    </xf>
    <xf numFmtId="0" fontId="61" fillId="0" borderId="0" xfId="0" applyFont="1" applyAlignment="1">
      <alignment horizontal="center"/>
    </xf>
    <xf numFmtId="0" fontId="60" fillId="0" borderId="17" xfId="0" applyFont="1" applyBorder="1"/>
    <xf numFmtId="0" fontId="38" fillId="0" borderId="17" xfId="0" applyFont="1" applyBorder="1" applyAlignment="1">
      <alignment horizontal="left" vertical="center"/>
    </xf>
    <xf numFmtId="0" fontId="0" fillId="0" borderId="17" xfId="0" applyBorder="1" applyAlignment="1">
      <alignment horizontal="left" vertical="center" wrapText="1" indent="1"/>
    </xf>
    <xf numFmtId="0" fontId="0" fillId="0" borderId="17" xfId="0" applyBorder="1"/>
    <xf numFmtId="0" fontId="60" fillId="0" borderId="18" xfId="0" applyFont="1" applyBorder="1"/>
    <xf numFmtId="0" fontId="0" fillId="0" borderId="19" xfId="0" applyBorder="1"/>
    <xf numFmtId="0" fontId="62" fillId="0" borderId="20" xfId="0" applyFont="1" applyBorder="1" applyAlignment="1">
      <alignment horizontal="left" vertical="center" wrapText="1" indent="1"/>
    </xf>
    <xf numFmtId="0" fontId="0" fillId="0" borderId="21" xfId="0" applyBorder="1" applyAlignment="1">
      <alignment horizontal="left" vertical="center" wrapText="1" indent="1"/>
    </xf>
    <xf numFmtId="0" fontId="0" fillId="0" borderId="22" xfId="0" applyBorder="1" applyAlignment="1">
      <alignment horizontal="left" vertical="center" wrapText="1" indent="1"/>
    </xf>
    <xf numFmtId="0" fontId="39" fillId="22" borderId="22" xfId="0" applyFont="1" applyFill="1" applyBorder="1" applyAlignment="1">
      <alignment horizontal="left" vertical="center" wrapText="1" indent="1"/>
    </xf>
    <xf numFmtId="0" fontId="49" fillId="0" borderId="22" xfId="0" applyFont="1" applyBorder="1" applyAlignment="1">
      <alignment horizontal="left" vertical="center" wrapText="1" indent="1"/>
    </xf>
    <xf numFmtId="0" fontId="6" fillId="0" borderId="22" xfId="0" applyFont="1" applyBorder="1" applyAlignment="1">
      <alignment horizontal="left" vertical="center" wrapText="1" indent="1"/>
    </xf>
    <xf numFmtId="0" fontId="49" fillId="25" borderId="22" xfId="0" applyFont="1" applyFill="1" applyBorder="1" applyAlignment="1">
      <alignment horizontal="left" vertical="center" wrapText="1" indent="1"/>
    </xf>
    <xf numFmtId="0" fontId="6" fillId="25" borderId="22" xfId="0" applyFont="1" applyFill="1" applyBorder="1" applyAlignment="1">
      <alignment horizontal="left" vertical="center" wrapText="1" indent="1"/>
    </xf>
    <xf numFmtId="2" fontId="49" fillId="0" borderId="22" xfId="0" applyNumberFormat="1" applyFont="1" applyBorder="1" applyAlignment="1">
      <alignment horizontal="left" vertical="center" wrapText="1" indent="1"/>
    </xf>
    <xf numFmtId="0" fontId="63" fillId="0" borderId="22" xfId="0" applyFont="1" applyBorder="1" applyAlignment="1">
      <alignment horizontal="left" vertical="center" wrapText="1" indent="1"/>
    </xf>
    <xf numFmtId="0" fontId="0" fillId="23" borderId="17" xfId="0" applyFill="1" applyBorder="1"/>
    <xf numFmtId="0" fontId="36" fillId="0" borderId="17" xfId="0" applyFont="1" applyBorder="1"/>
    <xf numFmtId="0" fontId="38" fillId="0" borderId="17" xfId="0" applyFont="1" applyBorder="1" applyAlignment="1">
      <alignment horizontal="left"/>
    </xf>
    <xf numFmtId="0" fontId="53" fillId="0" borderId="17" xfId="0" applyFont="1" applyBorder="1"/>
    <xf numFmtId="0" fontId="39" fillId="22" borderId="17" xfId="0" applyFont="1" applyFill="1" applyBorder="1" applyAlignment="1">
      <alignment vertical="center" wrapText="1"/>
    </xf>
    <xf numFmtId="14" fontId="39" fillId="22" borderId="17" xfId="0" applyNumberFormat="1" applyFont="1" applyFill="1" applyBorder="1" applyAlignment="1">
      <alignment horizontal="left" vertical="center" wrapText="1"/>
    </xf>
    <xf numFmtId="43" fontId="36" fillId="0" borderId="17" xfId="0" applyNumberFormat="1" applyFont="1" applyBorder="1"/>
    <xf numFmtId="0" fontId="55" fillId="0" borderId="17" xfId="0" applyFont="1" applyBorder="1"/>
    <xf numFmtId="0" fontId="55" fillId="0" borderId="17" xfId="43" applyFont="1" applyBorder="1"/>
    <xf numFmtId="0" fontId="36" fillId="0" borderId="17" xfId="43" applyFont="1" applyBorder="1"/>
    <xf numFmtId="0" fontId="47" fillId="0" borderId="17" xfId="62" applyBorder="1"/>
    <xf numFmtId="0" fontId="36" fillId="0" borderId="12" xfId="0" applyFont="1" applyBorder="1" applyAlignment="1">
      <alignment wrapText="1"/>
    </xf>
    <xf numFmtId="0" fontId="38" fillId="0" borderId="0" xfId="0" applyFont="1" applyAlignment="1">
      <alignment horizontal="center"/>
    </xf>
    <xf numFmtId="0" fontId="36" fillId="24" borderId="12" xfId="43" applyFont="1" applyFill="1" applyBorder="1" applyAlignment="1">
      <alignment horizontal="left"/>
    </xf>
    <xf numFmtId="0" fontId="36" fillId="24" borderId="12" xfId="0" applyFont="1" applyFill="1" applyBorder="1" applyAlignment="1">
      <alignment horizontal="left"/>
    </xf>
    <xf numFmtId="0" fontId="64" fillId="0" borderId="0" xfId="63" applyFont="1"/>
    <xf numFmtId="0" fontId="43" fillId="0" borderId="0" xfId="63" applyFont="1"/>
    <xf numFmtId="0" fontId="4" fillId="0" borderId="0" xfId="63"/>
    <xf numFmtId="14" fontId="43" fillId="0" borderId="0" xfId="63" applyNumberFormat="1" applyFont="1"/>
    <xf numFmtId="0" fontId="64" fillId="0" borderId="0" xfId="63" applyFont="1" applyAlignment="1">
      <alignment wrapText="1"/>
    </xf>
    <xf numFmtId="0" fontId="4" fillId="0" borderId="0" xfId="63" applyAlignment="1">
      <alignment wrapText="1"/>
    </xf>
    <xf numFmtId="0" fontId="43" fillId="0" borderId="0" xfId="63" applyFont="1" applyAlignment="1">
      <alignment wrapText="1"/>
    </xf>
    <xf numFmtId="0" fontId="4" fillId="0" borderId="0" xfId="63" applyAlignment="1">
      <alignment horizontal="center"/>
    </xf>
    <xf numFmtId="0" fontId="45" fillId="0" borderId="0" xfId="58"/>
    <xf numFmtId="167" fontId="36" fillId="24" borderId="12" xfId="43" applyNumberFormat="1" applyFont="1" applyFill="1" applyBorder="1" applyAlignment="1">
      <alignment horizontal="center" vertical="center"/>
    </xf>
    <xf numFmtId="0" fontId="56" fillId="0" borderId="0" xfId="0" applyFont="1" applyAlignment="1">
      <alignment horizontal="center" wrapText="1"/>
    </xf>
    <xf numFmtId="0" fontId="36" fillId="0" borderId="23" xfId="0" applyFont="1" applyBorder="1" applyAlignment="1">
      <alignment horizontal="center"/>
    </xf>
    <xf numFmtId="14" fontId="36" fillId="24" borderId="23" xfId="0" applyNumberFormat="1" applyFont="1" applyFill="1" applyBorder="1" applyAlignment="1">
      <alignment horizontal="center"/>
    </xf>
    <xf numFmtId="0" fontId="36" fillId="24" borderId="23" xfId="43" applyFont="1" applyFill="1" applyBorder="1" applyAlignment="1">
      <alignment horizontal="left"/>
    </xf>
    <xf numFmtId="0" fontId="36" fillId="24" borderId="23" xfId="0" applyFont="1" applyFill="1" applyBorder="1" applyAlignment="1">
      <alignment horizontal="left"/>
    </xf>
    <xf numFmtId="0" fontId="36" fillId="0" borderId="23" xfId="0" applyFont="1" applyBorder="1"/>
    <xf numFmtId="0" fontId="36" fillId="0" borderId="23" xfId="0" applyFont="1" applyBorder="1" applyAlignment="1">
      <alignment horizontal="left" indent="1"/>
    </xf>
    <xf numFmtId="167" fontId="36" fillId="0" borderId="23" xfId="43" applyNumberFormat="1" applyFont="1" applyBorder="1" applyAlignment="1">
      <alignment horizontal="center"/>
    </xf>
    <xf numFmtId="167" fontId="36" fillId="24" borderId="23" xfId="43" applyNumberFormat="1" applyFont="1" applyFill="1" applyBorder="1" applyAlignment="1">
      <alignment horizontal="center"/>
    </xf>
    <xf numFmtId="0" fontId="36" fillId="0" borderId="23" xfId="43" applyFont="1" applyBorder="1" applyAlignment="1">
      <alignment horizontal="center"/>
    </xf>
    <xf numFmtId="2" fontId="36" fillId="0" borderId="23" xfId="53" applyNumberFormat="1" applyFont="1" applyFill="1" applyBorder="1" applyAlignment="1">
      <alignment horizontal="center"/>
    </xf>
    <xf numFmtId="2" fontId="36" fillId="0" borderId="23" xfId="53" applyNumberFormat="1" applyFont="1" applyFill="1" applyBorder="1" applyAlignment="1"/>
    <xf numFmtId="2" fontId="36" fillId="0" borderId="23" xfId="0" applyNumberFormat="1" applyFont="1" applyBorder="1"/>
    <xf numFmtId="0" fontId="57" fillId="0" borderId="17" xfId="0" applyFont="1" applyBorder="1"/>
    <xf numFmtId="0" fontId="36" fillId="0" borderId="17" xfId="0" applyFont="1" applyBorder="1" applyAlignment="1">
      <alignment horizontal="center"/>
    </xf>
    <xf numFmtId="0" fontId="36" fillId="0" borderId="17" xfId="0" applyFont="1" applyBorder="1" applyAlignment="1">
      <alignment horizontal="left" indent="1"/>
    </xf>
    <xf numFmtId="2" fontId="36" fillId="0" borderId="17" xfId="53" applyNumberFormat="1" applyFont="1" applyFill="1" applyBorder="1" applyAlignment="1">
      <alignment horizontal="center"/>
    </xf>
    <xf numFmtId="2" fontId="36" fillId="0" borderId="17" xfId="53" applyNumberFormat="1" applyFont="1" applyFill="1" applyBorder="1" applyAlignment="1"/>
    <xf numFmtId="2" fontId="36" fillId="0" borderId="17" xfId="0" applyNumberFormat="1" applyFont="1" applyBorder="1" applyAlignment="1">
      <alignment horizontal="center"/>
    </xf>
    <xf numFmtId="2" fontId="36" fillId="0" borderId="17" xfId="0" applyNumberFormat="1" applyFont="1" applyBorder="1"/>
    <xf numFmtId="0" fontId="36" fillId="0" borderId="17" xfId="53" applyNumberFormat="1" applyFont="1" applyFill="1" applyBorder="1" applyAlignment="1"/>
    <xf numFmtId="0" fontId="53" fillId="0" borderId="17" xfId="0" applyFont="1" applyBorder="1" applyAlignment="1">
      <alignment horizontal="center"/>
    </xf>
    <xf numFmtId="0" fontId="43" fillId="26" borderId="0" xfId="63" applyFont="1" applyFill="1" applyAlignment="1">
      <alignment wrapText="1"/>
    </xf>
    <xf numFmtId="0" fontId="4" fillId="26" borderId="0" xfId="63" applyFill="1"/>
    <xf numFmtId="0" fontId="43" fillId="26" borderId="0" xfId="63" applyFont="1" applyFill="1"/>
    <xf numFmtId="0" fontId="36" fillId="0" borderId="0" xfId="61" applyFont="1"/>
    <xf numFmtId="0" fontId="36" fillId="0" borderId="12" xfId="61" applyFont="1" applyBorder="1"/>
    <xf numFmtId="2" fontId="36" fillId="0" borderId="12" xfId="61" applyNumberFormat="1" applyFont="1" applyBorder="1"/>
    <xf numFmtId="0" fontId="36" fillId="0" borderId="12" xfId="61" applyFont="1" applyBorder="1" applyAlignment="1">
      <alignment horizontal="center"/>
    </xf>
    <xf numFmtId="2" fontId="36" fillId="0" borderId="12" xfId="61" applyNumberFormat="1" applyFont="1" applyBorder="1" applyAlignment="1">
      <alignment horizontal="center"/>
    </xf>
    <xf numFmtId="0" fontId="36" fillId="0" borderId="12" xfId="60" applyNumberFormat="1" applyFont="1" applyFill="1" applyBorder="1" applyAlignment="1"/>
    <xf numFmtId="2" fontId="36" fillId="0" borderId="12" xfId="60" applyNumberFormat="1" applyFont="1" applyFill="1" applyBorder="1" applyAlignment="1"/>
    <xf numFmtId="2" fontId="36" fillId="0" borderId="12" xfId="60" applyNumberFormat="1" applyFont="1" applyFill="1" applyBorder="1" applyAlignment="1">
      <alignment horizontal="center"/>
    </xf>
    <xf numFmtId="0" fontId="36" fillId="0" borderId="12" xfId="61" applyFont="1" applyBorder="1" applyAlignment="1">
      <alignment horizontal="left" indent="1"/>
    </xf>
    <xf numFmtId="0" fontId="53" fillId="0" borderId="0" xfId="61" applyFont="1" applyAlignment="1">
      <alignment horizontal="center"/>
    </xf>
    <xf numFmtId="0" fontId="36" fillId="0" borderId="0" xfId="61" applyFont="1" applyAlignment="1">
      <alignment horizontal="center"/>
    </xf>
    <xf numFmtId="0" fontId="57" fillId="0" borderId="0" xfId="61" applyFont="1"/>
    <xf numFmtId="0" fontId="36" fillId="0" borderId="12" xfId="64" applyFont="1" applyBorder="1" applyAlignment="1">
      <alignment vertical="center"/>
    </xf>
    <xf numFmtId="0" fontId="36" fillId="0" borderId="12" xfId="61" applyFont="1" applyBorder="1" applyAlignment="1">
      <alignment horizontal="center" vertical="center"/>
    </xf>
    <xf numFmtId="1" fontId="36" fillId="0" borderId="12" xfId="61" applyNumberFormat="1" applyFont="1" applyBorder="1" applyAlignment="1">
      <alignment horizontal="center" vertical="center"/>
    </xf>
    <xf numFmtId="0" fontId="36" fillId="0" borderId="12" xfId="64" applyFont="1" applyBorder="1" applyAlignment="1">
      <alignment horizontal="center" vertical="center"/>
    </xf>
    <xf numFmtId="2" fontId="36" fillId="0" borderId="12" xfId="60" applyNumberFormat="1" applyFont="1" applyFill="1" applyBorder="1" applyAlignment="1">
      <alignment horizontal="center" vertical="center"/>
    </xf>
    <xf numFmtId="167" fontId="36" fillId="24" borderId="12" xfId="64" applyNumberFormat="1" applyFont="1" applyFill="1" applyBorder="1" applyAlignment="1">
      <alignment horizontal="center" vertical="center"/>
    </xf>
    <xf numFmtId="167" fontId="36" fillId="0" borderId="12" xfId="64" applyNumberFormat="1" applyFont="1" applyBorder="1" applyAlignment="1">
      <alignment horizontal="center" vertical="center"/>
    </xf>
    <xf numFmtId="0" fontId="36" fillId="0" borderId="12" xfId="61" applyFont="1" applyBorder="1" applyAlignment="1">
      <alignment horizontal="left" vertical="center" indent="1"/>
    </xf>
    <xf numFmtId="0" fontId="36" fillId="0" borderId="12" xfId="61" applyFont="1" applyBorder="1" applyAlignment="1">
      <alignment vertical="center"/>
    </xf>
    <xf numFmtId="0" fontId="36" fillId="0" borderId="12" xfId="64" applyFont="1" applyBorder="1"/>
    <xf numFmtId="0" fontId="36" fillId="24" borderId="12" xfId="61" applyFont="1" applyFill="1" applyBorder="1" applyAlignment="1">
      <alignment horizontal="left" vertical="center"/>
    </xf>
    <xf numFmtId="14" fontId="36" fillId="24" borderId="12" xfId="61" applyNumberFormat="1" applyFont="1" applyFill="1" applyBorder="1" applyAlignment="1">
      <alignment horizontal="center" vertical="center"/>
    </xf>
    <xf numFmtId="0" fontId="36" fillId="0" borderId="12" xfId="64" applyFont="1" applyBorder="1" applyAlignment="1">
      <alignment horizontal="center"/>
    </xf>
    <xf numFmtId="167" fontId="36" fillId="24" borderId="12" xfId="64" applyNumberFormat="1" applyFont="1" applyFill="1" applyBorder="1" applyAlignment="1">
      <alignment horizontal="center"/>
    </xf>
    <xf numFmtId="167" fontId="36" fillId="0" borderId="12" xfId="64" applyNumberFormat="1" applyFont="1" applyBorder="1" applyAlignment="1">
      <alignment horizontal="center"/>
    </xf>
    <xf numFmtId="0" fontId="36" fillId="0" borderId="16" xfId="61" applyFont="1" applyBorder="1" applyAlignment="1">
      <alignment horizontal="left" indent="1"/>
    </xf>
    <xf numFmtId="0" fontId="36" fillId="24" borderId="12" xfId="64" applyFont="1" applyFill="1" applyBorder="1" applyAlignment="1">
      <alignment horizontal="left"/>
    </xf>
    <xf numFmtId="14" fontId="36" fillId="24" borderId="12" xfId="61" applyNumberFormat="1" applyFont="1" applyFill="1" applyBorder="1" applyAlignment="1">
      <alignment horizontal="center"/>
    </xf>
    <xf numFmtId="0" fontId="36" fillId="0" borderId="16" xfId="61" applyFont="1" applyBorder="1" applyAlignment="1">
      <alignment horizontal="center"/>
    </xf>
    <xf numFmtId="0" fontId="36" fillId="0" borderId="16" xfId="61" applyFont="1" applyBorder="1"/>
    <xf numFmtId="0" fontId="36" fillId="0" borderId="16" xfId="64" applyFont="1" applyBorder="1" applyAlignment="1">
      <alignment horizontal="center"/>
    </xf>
    <xf numFmtId="2" fontId="36" fillId="0" borderId="16" xfId="60" applyNumberFormat="1" applyFont="1" applyFill="1" applyBorder="1" applyAlignment="1"/>
    <xf numFmtId="2" fontId="36" fillId="0" borderId="16" xfId="60" applyNumberFormat="1" applyFont="1" applyFill="1" applyBorder="1" applyAlignment="1">
      <alignment horizontal="center"/>
    </xf>
    <xf numFmtId="167" fontId="36" fillId="24" borderId="16" xfId="64" applyNumberFormat="1" applyFont="1" applyFill="1" applyBorder="1" applyAlignment="1">
      <alignment horizontal="center"/>
    </xf>
    <xf numFmtId="0" fontId="36" fillId="0" borderId="16" xfId="64" applyFont="1" applyBorder="1" applyAlignment="1">
      <alignment horizontal="left" indent="1"/>
    </xf>
    <xf numFmtId="0" fontId="36" fillId="24" borderId="12" xfId="64" applyFont="1" applyFill="1" applyBorder="1"/>
    <xf numFmtId="0" fontId="36" fillId="0" borderId="12" xfId="64" applyFont="1" applyBorder="1" applyAlignment="1">
      <alignment horizontal="left" indent="1"/>
    </xf>
    <xf numFmtId="0" fontId="36" fillId="0" borderId="16" xfId="64" applyFont="1" applyBorder="1"/>
    <xf numFmtId="167" fontId="36" fillId="24" borderId="16" xfId="64" applyNumberFormat="1" applyFont="1" applyFill="1" applyBorder="1" applyAlignment="1">
      <alignment horizontal="center" vertical="center"/>
    </xf>
    <xf numFmtId="0" fontId="36" fillId="24" borderId="12" xfId="61" applyFont="1" applyFill="1" applyBorder="1"/>
    <xf numFmtId="14" fontId="36" fillId="24" borderId="12" xfId="61" applyNumberFormat="1" applyFont="1" applyFill="1" applyBorder="1" applyAlignment="1">
      <alignment horizontal="left"/>
    </xf>
    <xf numFmtId="0" fontId="36" fillId="24" borderId="16" xfId="61" applyFont="1" applyFill="1" applyBorder="1"/>
    <xf numFmtId="0" fontId="36" fillId="0" borderId="12" xfId="61" applyFont="1" applyBorder="1" applyAlignment="1">
      <alignment horizontal="left"/>
    </xf>
    <xf numFmtId="2" fontId="36" fillId="0" borderId="23" xfId="61" applyNumberFormat="1" applyFont="1" applyBorder="1"/>
    <xf numFmtId="0" fontId="36" fillId="0" borderId="23" xfId="61" applyFont="1" applyBorder="1"/>
    <xf numFmtId="0" fontId="36" fillId="0" borderId="23" xfId="61" applyFont="1" applyBorder="1" applyAlignment="1">
      <alignment horizontal="center"/>
    </xf>
    <xf numFmtId="0" fontId="36" fillId="0" borderId="23" xfId="64" applyFont="1" applyBorder="1" applyAlignment="1">
      <alignment horizontal="center"/>
    </xf>
    <xf numFmtId="2" fontId="36" fillId="0" borderId="23" xfId="60" applyNumberFormat="1" applyFont="1" applyFill="1" applyBorder="1" applyAlignment="1"/>
    <xf numFmtId="2" fontId="36" fillId="0" borderId="23" xfId="60" applyNumberFormat="1" applyFont="1" applyFill="1" applyBorder="1" applyAlignment="1">
      <alignment horizontal="center"/>
    </xf>
    <xf numFmtId="167" fontId="36" fillId="24" borderId="23" xfId="64" applyNumberFormat="1" applyFont="1" applyFill="1" applyBorder="1" applyAlignment="1">
      <alignment horizontal="center"/>
    </xf>
    <xf numFmtId="167" fontId="36" fillId="0" borderId="23" xfId="64" applyNumberFormat="1" applyFont="1" applyBorder="1" applyAlignment="1">
      <alignment horizontal="center"/>
    </xf>
    <xf numFmtId="0" fontId="36" fillId="0" borderId="23" xfId="61" applyFont="1" applyBorder="1" applyAlignment="1">
      <alignment horizontal="left" indent="1"/>
    </xf>
    <xf numFmtId="0" fontId="36" fillId="24" borderId="23" xfId="64" applyFont="1" applyFill="1" applyBorder="1" applyAlignment="1">
      <alignment horizontal="left"/>
    </xf>
    <xf numFmtId="14" fontId="36" fillId="24" borderId="23" xfId="61" applyNumberFormat="1" applyFont="1" applyFill="1" applyBorder="1" applyAlignment="1">
      <alignment horizontal="center"/>
    </xf>
    <xf numFmtId="0" fontId="36" fillId="0" borderId="12" xfId="61" applyFont="1" applyBorder="1" applyAlignment="1">
      <alignment wrapText="1"/>
    </xf>
    <xf numFmtId="2" fontId="36" fillId="0" borderId="14" xfId="61" applyNumberFormat="1" applyFont="1" applyBorder="1"/>
    <xf numFmtId="0" fontId="36" fillId="0" borderId="14" xfId="64" applyFont="1" applyBorder="1"/>
    <xf numFmtId="0" fontId="36" fillId="0" borderId="14" xfId="61" applyFont="1" applyBorder="1"/>
    <xf numFmtId="0" fontId="36" fillId="0" borderId="14" xfId="61" applyFont="1" applyBorder="1" applyAlignment="1">
      <alignment horizontal="left" indent="1"/>
    </xf>
    <xf numFmtId="0" fontId="36" fillId="0" borderId="0" xfId="61" applyFont="1" applyAlignment="1">
      <alignment wrapText="1"/>
    </xf>
    <xf numFmtId="2" fontId="39" fillId="22" borderId="10" xfId="61" applyNumberFormat="1" applyFont="1" applyFill="1" applyBorder="1" applyAlignment="1">
      <alignment vertical="center"/>
    </xf>
    <xf numFmtId="0" fontId="39" fillId="22" borderId="10" xfId="61" applyFont="1" applyFill="1" applyBorder="1" applyAlignment="1">
      <alignment vertical="center"/>
    </xf>
    <xf numFmtId="0" fontId="39" fillId="22" borderId="10" xfId="61" applyFont="1" applyFill="1" applyBorder="1" applyAlignment="1">
      <alignment horizontal="center" vertical="center"/>
    </xf>
    <xf numFmtId="2" fontId="39" fillId="22" borderId="10" xfId="61" applyNumberFormat="1" applyFont="1" applyFill="1" applyBorder="1" applyAlignment="1">
      <alignment horizontal="center" vertical="center"/>
    </xf>
    <xf numFmtId="0" fontId="39" fillId="22" borderId="10" xfId="61" applyFont="1" applyFill="1" applyBorder="1" applyAlignment="1">
      <alignment horizontal="left" vertical="center" indent="1"/>
    </xf>
    <xf numFmtId="0" fontId="39" fillId="22" borderId="10" xfId="61" applyFont="1" applyFill="1" applyBorder="1" applyAlignment="1">
      <alignment horizontal="center"/>
    </xf>
    <xf numFmtId="0" fontId="39" fillId="22" borderId="13" xfId="61" applyFont="1" applyFill="1" applyBorder="1" applyAlignment="1">
      <alignment horizontal="center" vertical="center"/>
    </xf>
    <xf numFmtId="0" fontId="39" fillId="22" borderId="13" xfId="61" applyFont="1" applyFill="1" applyBorder="1" applyAlignment="1">
      <alignment vertical="center"/>
    </xf>
    <xf numFmtId="0" fontId="49" fillId="0" borderId="0" xfId="61" applyFont="1" applyAlignment="1">
      <alignment horizontal="center" wrapText="1"/>
    </xf>
    <xf numFmtId="0" fontId="57" fillId="0" borderId="0" xfId="61" applyFont="1" applyAlignment="1">
      <alignment horizontal="center" wrapText="1"/>
    </xf>
    <xf numFmtId="2" fontId="36" fillId="0" borderId="0" xfId="61" applyNumberFormat="1" applyFont="1"/>
    <xf numFmtId="2" fontId="36" fillId="0" borderId="0" xfId="61" applyNumberFormat="1" applyFont="1" applyAlignment="1">
      <alignment horizontal="center"/>
    </xf>
    <xf numFmtId="0" fontId="36" fillId="0" borderId="0" xfId="61" applyFont="1" applyAlignment="1">
      <alignment horizontal="left" indent="1"/>
    </xf>
    <xf numFmtId="0" fontId="43" fillId="0" borderId="0" xfId="61" applyFont="1"/>
    <xf numFmtId="0" fontId="38" fillId="0" borderId="0" xfId="61" applyFont="1" applyAlignment="1">
      <alignment horizontal="center"/>
    </xf>
    <xf numFmtId="0" fontId="38" fillId="0" borderId="0" xfId="61" applyFont="1"/>
    <xf numFmtId="2" fontId="51" fillId="0" borderId="0" xfId="61" applyNumberFormat="1" applyFont="1"/>
    <xf numFmtId="2" fontId="51" fillId="0" borderId="0" xfId="61" applyNumberFormat="1" applyFont="1" applyAlignment="1">
      <alignment horizontal="center"/>
    </xf>
    <xf numFmtId="0" fontId="50" fillId="0" borderId="0" xfId="61" applyFont="1" applyAlignment="1">
      <alignment horizontal="left" vertical="top" indent="1"/>
    </xf>
    <xf numFmtId="0" fontId="50" fillId="0" borderId="0" xfId="61" applyFont="1" applyAlignment="1">
      <alignment horizontal="left" vertical="top"/>
    </xf>
    <xf numFmtId="0" fontId="0" fillId="0" borderId="0" xfId="0" pivotButton="1"/>
    <xf numFmtId="0" fontId="0" fillId="0" borderId="0" xfId="0" applyAlignment="1">
      <alignment horizontal="left"/>
    </xf>
    <xf numFmtId="0" fontId="0" fillId="0" borderId="0" xfId="0" pivotButton="1" applyAlignment="1">
      <alignment wrapText="1"/>
    </xf>
    <xf numFmtId="0" fontId="0" fillId="0" borderId="0" xfId="0" applyAlignment="1">
      <alignment wrapText="1"/>
    </xf>
    <xf numFmtId="14" fontId="36" fillId="24" borderId="12" xfId="0" applyNumberFormat="1" applyFont="1" applyFill="1" applyBorder="1" applyAlignment="1">
      <alignment horizontal="left" vertical="center"/>
    </xf>
    <xf numFmtId="1" fontId="36" fillId="0" borderId="12" xfId="43" applyNumberFormat="1" applyFont="1" applyBorder="1" applyAlignment="1">
      <alignment horizontal="center" vertical="center"/>
    </xf>
    <xf numFmtId="0" fontId="65" fillId="0" borderId="0" xfId="0" applyFont="1" applyAlignment="1">
      <alignment horizontal="center" vertical="center"/>
    </xf>
    <xf numFmtId="0" fontId="66" fillId="0" borderId="0" xfId="0" applyFont="1" applyAlignment="1">
      <alignment horizontal="center" wrapText="1"/>
    </xf>
    <xf numFmtId="0" fontId="66" fillId="0" borderId="0" xfId="0" applyFont="1" applyAlignment="1">
      <alignment vertical="center"/>
    </xf>
    <xf numFmtId="0" fontId="67" fillId="0" borderId="0" xfId="0" applyFont="1" applyAlignment="1">
      <alignment horizontal="center" vertical="center"/>
    </xf>
    <xf numFmtId="0" fontId="67" fillId="0" borderId="0" xfId="0" applyFont="1" applyAlignment="1">
      <alignment vertical="center"/>
    </xf>
    <xf numFmtId="0" fontId="67" fillId="0" borderId="0" xfId="0" applyFont="1" applyAlignment="1">
      <alignment horizontal="left" vertical="center" indent="1"/>
    </xf>
    <xf numFmtId="2" fontId="67" fillId="0" borderId="0" xfId="0" applyNumberFormat="1" applyFont="1" applyAlignment="1">
      <alignment horizontal="center" vertical="center"/>
    </xf>
    <xf numFmtId="2" fontId="67" fillId="0" borderId="0" xfId="0" applyNumberFormat="1" applyFont="1" applyAlignment="1">
      <alignment horizontal="left" vertical="center"/>
    </xf>
    <xf numFmtId="2" fontId="67" fillId="0" borderId="0" xfId="0" applyNumberFormat="1" applyFont="1" applyAlignment="1">
      <alignment vertical="center"/>
    </xf>
    <xf numFmtId="0" fontId="67" fillId="0" borderId="0" xfId="0" applyFont="1" applyAlignment="1">
      <alignment horizontal="left" vertical="center" indent="2"/>
    </xf>
    <xf numFmtId="2" fontId="51" fillId="0" borderId="0" xfId="0" applyNumberFormat="1" applyFont="1" applyAlignment="1">
      <alignment horizontal="left" vertical="center"/>
    </xf>
    <xf numFmtId="2" fontId="39" fillId="22" borderId="10" xfId="0" applyNumberFormat="1" applyFont="1" applyFill="1" applyBorder="1" applyAlignment="1">
      <alignment horizontal="left" vertical="center"/>
    </xf>
    <xf numFmtId="2" fontId="36" fillId="0" borderId="12" xfId="0" applyNumberFormat="1" applyFont="1" applyBorder="1" applyAlignment="1">
      <alignment horizontal="left" vertical="center"/>
    </xf>
    <xf numFmtId="0" fontId="36" fillId="0" borderId="12" xfId="53" applyNumberFormat="1" applyFont="1" applyFill="1" applyBorder="1" applyAlignment="1">
      <alignment vertical="center"/>
    </xf>
    <xf numFmtId="0" fontId="68" fillId="0" borderId="12" xfId="0" applyFont="1" applyBorder="1" applyAlignment="1">
      <alignment vertical="center"/>
    </xf>
    <xf numFmtId="0" fontId="66" fillId="0" borderId="0" xfId="0" applyFont="1"/>
    <xf numFmtId="0" fontId="67" fillId="0" borderId="0" xfId="0" applyFont="1" applyAlignment="1">
      <alignment horizontal="center"/>
    </xf>
    <xf numFmtId="43" fontId="67" fillId="0" borderId="0" xfId="0" applyNumberFormat="1" applyFont="1"/>
    <xf numFmtId="0" fontId="67" fillId="0" borderId="0" xfId="0" applyFont="1"/>
    <xf numFmtId="0" fontId="61" fillId="0" borderId="0" xfId="0" applyFont="1" applyAlignment="1">
      <alignment horizontal="left"/>
    </xf>
    <xf numFmtId="0" fontId="43" fillId="0" borderId="0" xfId="0" applyFont="1" applyAlignment="1">
      <alignment horizontal="center" wrapText="1"/>
    </xf>
    <xf numFmtId="0" fontId="36" fillId="0" borderId="12" xfId="0" quotePrefix="1" applyFont="1" applyBorder="1" applyAlignment="1">
      <alignment horizontal="center"/>
    </xf>
    <xf numFmtId="3" fontId="36" fillId="0" borderId="12" xfId="0" applyNumberFormat="1" applyFont="1" applyBorder="1" applyAlignment="1">
      <alignment horizontal="center"/>
    </xf>
    <xf numFmtId="0" fontId="36" fillId="0" borderId="14" xfId="61" applyFont="1" applyBorder="1" applyAlignment="1">
      <alignment horizontal="center"/>
    </xf>
    <xf numFmtId="2" fontId="36" fillId="0" borderId="14" xfId="60" applyNumberFormat="1" applyFont="1" applyFill="1" applyBorder="1" applyAlignment="1"/>
    <xf numFmtId="1" fontId="36" fillId="0" borderId="0" xfId="61" applyNumberFormat="1" applyFont="1" applyAlignment="1">
      <alignment horizontal="center" vertical="center"/>
    </xf>
    <xf numFmtId="0" fontId="36" fillId="0" borderId="0" xfId="61" applyFont="1" applyAlignment="1">
      <alignment horizontal="center" vertical="center"/>
    </xf>
    <xf numFmtId="0" fontId="36" fillId="0" borderId="12" xfId="64" applyFont="1" applyBorder="1" applyAlignment="1">
      <alignment horizontal="left"/>
    </xf>
    <xf numFmtId="0" fontId="36" fillId="0" borderId="12" xfId="64" applyFont="1" applyBorder="1" applyAlignment="1">
      <alignment horizontal="left" vertical="center"/>
    </xf>
    <xf numFmtId="0" fontId="36" fillId="0" borderId="12" xfId="61" applyFont="1" applyBorder="1" applyAlignment="1">
      <alignment horizontal="left" vertical="center"/>
    </xf>
    <xf numFmtId="14" fontId="36" fillId="24" borderId="12" xfId="61" applyNumberFormat="1" applyFont="1" applyFill="1" applyBorder="1" applyAlignment="1">
      <alignment horizontal="left" vertical="center"/>
    </xf>
    <xf numFmtId="1" fontId="36" fillId="0" borderId="12" xfId="64" applyNumberFormat="1" applyFont="1" applyBorder="1" applyAlignment="1">
      <alignment horizontal="center" vertical="center"/>
    </xf>
    <xf numFmtId="0" fontId="36" fillId="24" borderId="12" xfId="61" applyFont="1" applyFill="1" applyBorder="1" applyAlignment="1">
      <alignment horizontal="left"/>
    </xf>
    <xf numFmtId="0" fontId="59" fillId="0" borderId="0" xfId="61" applyFont="1"/>
    <xf numFmtId="0" fontId="0" fillId="0" borderId="0" xfId="0" applyAlignment="1">
      <alignment horizontal="left" indent="1"/>
    </xf>
    <xf numFmtId="10" fontId="0" fillId="0" borderId="0" xfId="0" applyNumberFormat="1"/>
    <xf numFmtId="0" fontId="6" fillId="0" borderId="0" xfId="0" applyFont="1"/>
    <xf numFmtId="167" fontId="36" fillId="0" borderId="16" xfId="0" applyNumberFormat="1" applyFont="1" applyBorder="1" applyAlignment="1">
      <alignment horizontal="left"/>
    </xf>
    <xf numFmtId="0" fontId="69" fillId="0" borderId="24" xfId="0" applyFont="1" applyBorder="1"/>
    <xf numFmtId="0" fontId="69" fillId="27" borderId="25" xfId="0" applyFont="1" applyFill="1" applyBorder="1"/>
    <xf numFmtId="0" fontId="44" fillId="0" borderId="0" xfId="0" applyFont="1"/>
    <xf numFmtId="2" fontId="36" fillId="0" borderId="14" xfId="0" applyNumberFormat="1" applyFont="1" applyBorder="1"/>
    <xf numFmtId="169" fontId="36" fillId="0" borderId="12" xfId="0" applyNumberFormat="1" applyFont="1" applyBorder="1" applyAlignment="1">
      <alignment horizontal="center"/>
    </xf>
    <xf numFmtId="2" fontId="39" fillId="22" borderId="0" xfId="61" applyNumberFormat="1" applyFont="1" applyFill="1" applyAlignment="1">
      <alignment vertical="center"/>
    </xf>
    <xf numFmtId="0" fontId="36" fillId="0" borderId="0" xfId="60" applyNumberFormat="1" applyFont="1" applyFill="1" applyBorder="1" applyAlignment="1"/>
    <xf numFmtId="0" fontId="36" fillId="28" borderId="12" xfId="0" applyFont="1" applyFill="1" applyBorder="1"/>
    <xf numFmtId="0" fontId="36" fillId="0" borderId="16" xfId="43" applyFont="1" applyBorder="1"/>
    <xf numFmtId="10" fontId="0" fillId="26" borderId="0" xfId="0" applyNumberFormat="1" applyFill="1"/>
    <xf numFmtId="0" fontId="0" fillId="26" borderId="0" xfId="0" applyFill="1"/>
    <xf numFmtId="168" fontId="44" fillId="0" borderId="0" xfId="65" applyNumberFormat="1" applyFont="1"/>
    <xf numFmtId="9" fontId="6" fillId="0" borderId="0" xfId="65" applyFont="1"/>
    <xf numFmtId="167" fontId="0" fillId="0" borderId="0" xfId="0" applyNumberFormat="1"/>
    <xf numFmtId="167" fontId="36" fillId="24" borderId="16" xfId="43" applyNumberFormat="1" applyFont="1" applyFill="1" applyBorder="1" applyAlignment="1">
      <alignment horizontal="center"/>
    </xf>
    <xf numFmtId="2" fontId="36" fillId="0" borderId="16" xfId="0" applyNumberFormat="1" applyFont="1" applyBorder="1" applyAlignment="1">
      <alignment horizontal="center"/>
    </xf>
    <xf numFmtId="0" fontId="57" fillId="0" borderId="0" xfId="0" applyFont="1" applyAlignment="1">
      <alignment horizontal="center" vertical="center"/>
    </xf>
    <xf numFmtId="0" fontId="57" fillId="0" borderId="0" xfId="0" applyFont="1" applyAlignment="1">
      <alignment horizontal="left" vertical="center"/>
    </xf>
    <xf numFmtId="0" fontId="3" fillId="0" borderId="0" xfId="0" applyFont="1" applyAlignment="1">
      <alignment horizontal="center" wrapText="1"/>
    </xf>
    <xf numFmtId="2" fontId="3" fillId="0" borderId="0" xfId="0" applyNumberFormat="1" applyFont="1" applyAlignment="1">
      <alignment horizontal="center" wrapText="1"/>
    </xf>
    <xf numFmtId="0" fontId="3" fillId="0" borderId="0" xfId="0" applyFont="1" applyAlignment="1">
      <alignment horizontal="left" wrapText="1"/>
    </xf>
    <xf numFmtId="0" fontId="3" fillId="0" borderId="0" xfId="0" applyFont="1" applyAlignment="1">
      <alignment horizontal="left" indent="1"/>
    </xf>
    <xf numFmtId="0" fontId="3" fillId="0" borderId="0" xfId="61" applyFont="1" applyAlignment="1">
      <alignment horizontal="center" wrapText="1"/>
    </xf>
    <xf numFmtId="0" fontId="3" fillId="0" borderId="0" xfId="0" applyFont="1" applyAlignment="1">
      <alignment horizontal="left" wrapText="1" indent="1"/>
    </xf>
    <xf numFmtId="167" fontId="3" fillId="0" borderId="0" xfId="0" applyNumberFormat="1" applyFont="1" applyAlignment="1">
      <alignment horizontal="center" wrapText="1"/>
    </xf>
    <xf numFmtId="2" fontId="3" fillId="0" borderId="0" xfId="61" applyNumberFormat="1" applyFont="1" applyAlignment="1">
      <alignment horizontal="center" wrapText="1"/>
    </xf>
    <xf numFmtId="0" fontId="3" fillId="0" borderId="0" xfId="63" applyFont="1" applyAlignment="1">
      <alignment wrapText="1"/>
    </xf>
    <xf numFmtId="0" fontId="3" fillId="26" borderId="0" xfId="63" applyFont="1" applyFill="1"/>
    <xf numFmtId="0" fontId="3" fillId="0" borderId="0" xfId="63" applyFont="1"/>
    <xf numFmtId="0" fontId="70" fillId="0" borderId="0" xfId="66" applyFont="1" applyAlignment="1">
      <alignment horizontal="center" vertical="center"/>
    </xf>
    <xf numFmtId="0" fontId="70" fillId="0" borderId="0" xfId="66" applyFont="1" applyAlignment="1">
      <alignment vertical="center"/>
    </xf>
    <xf numFmtId="0" fontId="70" fillId="0" borderId="0" xfId="66" applyFont="1" applyAlignment="1">
      <alignment vertical="center" wrapText="1"/>
    </xf>
    <xf numFmtId="2" fontId="70" fillId="0" borderId="0" xfId="66" applyNumberFormat="1" applyFont="1" applyAlignment="1">
      <alignment vertical="center" wrapText="1"/>
    </xf>
    <xf numFmtId="2" fontId="70" fillId="0" borderId="0" xfId="66" applyNumberFormat="1" applyFont="1" applyAlignment="1">
      <alignment horizontal="center" vertical="center" wrapText="1"/>
    </xf>
    <xf numFmtId="0" fontId="2" fillId="0" borderId="0" xfId="66" applyAlignment="1">
      <alignment vertical="center"/>
    </xf>
    <xf numFmtId="0" fontId="71" fillId="29" borderId="0" xfId="66" applyFont="1" applyFill="1" applyAlignment="1">
      <alignment horizontal="center" vertical="center" wrapText="1"/>
    </xf>
    <xf numFmtId="0" fontId="71" fillId="29" borderId="0" xfId="66" applyFont="1" applyFill="1" applyAlignment="1">
      <alignment vertical="center" wrapText="1"/>
    </xf>
    <xf numFmtId="2" fontId="71" fillId="29" borderId="0" xfId="66" applyNumberFormat="1" applyFont="1" applyFill="1" applyAlignment="1">
      <alignment vertical="center" wrapText="1"/>
    </xf>
    <xf numFmtId="2" fontId="71" fillId="29" borderId="0" xfId="66" applyNumberFormat="1" applyFont="1" applyFill="1" applyAlignment="1">
      <alignment horizontal="center" vertical="center" wrapText="1"/>
    </xf>
    <xf numFmtId="0" fontId="72" fillId="0" borderId="0" xfId="66" applyFont="1" applyAlignment="1">
      <alignment vertical="center"/>
    </xf>
    <xf numFmtId="0" fontId="73" fillId="0" borderId="26" xfId="66" applyFont="1" applyBorder="1" applyAlignment="1">
      <alignment horizontal="center" vertical="center"/>
    </xf>
    <xf numFmtId="0" fontId="73" fillId="0" borderId="26" xfId="66" applyFont="1" applyBorder="1" applyAlignment="1">
      <alignment vertical="center"/>
    </xf>
    <xf numFmtId="2" fontId="73" fillId="0" borderId="26" xfId="66" applyNumberFormat="1" applyFont="1" applyBorder="1" applyAlignment="1">
      <alignment horizontal="left" vertical="center" wrapText="1"/>
    </xf>
    <xf numFmtId="2" fontId="73" fillId="0" borderId="26" xfId="60" applyNumberFormat="1" applyFont="1" applyBorder="1" applyAlignment="1">
      <alignment horizontal="center"/>
    </xf>
    <xf numFmtId="0" fontId="73" fillId="0" borderId="26" xfId="0" applyFont="1" applyBorder="1" applyAlignment="1">
      <alignment horizontal="center"/>
    </xf>
    <xf numFmtId="0" fontId="73" fillId="0" borderId="26" xfId="66" applyFont="1" applyBorder="1" applyAlignment="1">
      <alignment horizontal="left" vertical="center" wrapText="1"/>
    </xf>
    <xf numFmtId="0" fontId="73" fillId="0" borderId="26" xfId="66" applyFont="1" applyBorder="1" applyAlignment="1">
      <alignment vertical="center" wrapText="1"/>
    </xf>
    <xf numFmtId="2" fontId="73" fillId="0" borderId="26" xfId="66" applyNumberFormat="1" applyFont="1" applyBorder="1" applyAlignment="1">
      <alignment vertical="center" wrapText="1"/>
    </xf>
    <xf numFmtId="2" fontId="73" fillId="0" borderId="26" xfId="66" applyNumberFormat="1" applyFont="1" applyBorder="1" applyAlignment="1">
      <alignment horizontal="center" vertical="center" wrapText="1"/>
    </xf>
    <xf numFmtId="0" fontId="33" fillId="0" borderId="0" xfId="66" applyFont="1" applyAlignment="1">
      <alignment vertical="center"/>
    </xf>
    <xf numFmtId="0" fontId="35" fillId="0" borderId="0" xfId="66" applyFont="1" applyAlignment="1">
      <alignment horizontal="center" vertical="center"/>
    </xf>
    <xf numFmtId="0" fontId="35" fillId="0" borderId="0" xfId="66" applyFont="1" applyAlignment="1">
      <alignment vertical="center"/>
    </xf>
    <xf numFmtId="0" fontId="2" fillId="0" borderId="0" xfId="66" applyAlignment="1">
      <alignment vertical="center" wrapText="1"/>
    </xf>
    <xf numFmtId="2" fontId="2" fillId="0" borderId="0" xfId="66" applyNumberFormat="1" applyAlignment="1">
      <alignment vertical="center" wrapText="1"/>
    </xf>
    <xf numFmtId="2" fontId="2" fillId="0" borderId="0" xfId="66" applyNumberFormat="1" applyAlignment="1">
      <alignment horizontal="center" vertical="center" wrapText="1"/>
    </xf>
    <xf numFmtId="0" fontId="6" fillId="0" borderId="0" xfId="64"/>
    <xf numFmtId="0" fontId="27" fillId="0" borderId="0" xfId="64" applyFont="1"/>
    <xf numFmtId="0" fontId="42" fillId="0" borderId="0" xfId="64" applyFont="1" applyAlignment="1">
      <alignment horizontal="left" vertical="top" wrapText="1"/>
    </xf>
    <xf numFmtId="0" fontId="34" fillId="0" borderId="0" xfId="56" applyFont="1" applyAlignment="1">
      <alignment horizontal="left" vertical="center"/>
    </xf>
    <xf numFmtId="0" fontId="35" fillId="0" borderId="0" xfId="56" applyFont="1"/>
    <xf numFmtId="0" fontId="35" fillId="0" borderId="0" xfId="64" applyFont="1"/>
    <xf numFmtId="0" fontId="35" fillId="0" borderId="0" xfId="56" quotePrefix="1" applyFont="1"/>
    <xf numFmtId="0" fontId="30" fillId="0" borderId="0" xfId="64" applyFont="1"/>
    <xf numFmtId="0" fontId="36" fillId="0" borderId="0" xfId="64" applyFont="1"/>
    <xf numFmtId="0" fontId="37" fillId="0" borderId="0" xfId="64" applyFont="1" applyAlignment="1" applyProtection="1">
      <alignment horizontal="left" vertical="top" wrapText="1"/>
      <protection locked="0"/>
    </xf>
    <xf numFmtId="0" fontId="13" fillId="18" borderId="0" xfId="27"/>
    <xf numFmtId="0" fontId="46" fillId="0" borderId="0" xfId="59"/>
    <xf numFmtId="0" fontId="75" fillId="0" borderId="0" xfId="0" applyFont="1"/>
    <xf numFmtId="0" fontId="35" fillId="0" borderId="0" xfId="0" applyFont="1" applyAlignment="1">
      <alignment horizontal="center"/>
    </xf>
    <xf numFmtId="0" fontId="39" fillId="22" borderId="27" xfId="0" applyFont="1" applyFill="1" applyBorder="1" applyAlignment="1">
      <alignment horizontal="center" vertical="center" wrapText="1"/>
    </xf>
    <xf numFmtId="0" fontId="76" fillId="30" borderId="28" xfId="0" applyFont="1" applyFill="1" applyBorder="1" applyAlignment="1">
      <alignment horizontal="center"/>
    </xf>
    <xf numFmtId="0" fontId="76" fillId="0" borderId="0" xfId="0" applyFont="1"/>
    <xf numFmtId="0" fontId="76" fillId="31" borderId="28" xfId="0" applyFont="1" applyFill="1" applyBorder="1" applyAlignment="1">
      <alignment horizontal="center"/>
    </xf>
    <xf numFmtId="167" fontId="76" fillId="31" borderId="28" xfId="67" applyNumberFormat="1" applyFont="1" applyFill="1" applyBorder="1" applyAlignment="1">
      <alignment horizontal="center"/>
    </xf>
    <xf numFmtId="167" fontId="76" fillId="30" borderId="28" xfId="67" applyNumberFormat="1" applyFont="1" applyFill="1" applyBorder="1" applyAlignment="1">
      <alignment horizontal="center"/>
    </xf>
    <xf numFmtId="0" fontId="77" fillId="0" borderId="0" xfId="0" applyFont="1"/>
    <xf numFmtId="9" fontId="0" fillId="0" borderId="0" xfId="0" applyNumberFormat="1"/>
    <xf numFmtId="0" fontId="35" fillId="0" borderId="0" xfId="0" applyFont="1" applyAlignment="1">
      <alignment horizontal="left"/>
    </xf>
    <xf numFmtId="0" fontId="39" fillId="22" borderId="27" xfId="0" applyFont="1" applyFill="1" applyBorder="1" applyAlignment="1">
      <alignment vertical="center" wrapText="1"/>
    </xf>
    <xf numFmtId="0" fontId="76" fillId="0" borderId="28" xfId="0" applyFont="1" applyBorder="1"/>
    <xf numFmtId="0" fontId="76" fillId="0" borderId="28" xfId="0" applyFont="1" applyBorder="1" applyAlignment="1">
      <alignment horizontal="left"/>
    </xf>
    <xf numFmtId="0" fontId="76" fillId="0" borderId="28" xfId="0" applyFont="1" applyBorder="1" applyAlignment="1">
      <alignment horizontal="center"/>
    </xf>
    <xf numFmtId="167" fontId="76" fillId="0" borderId="28" xfId="0" applyNumberFormat="1" applyFont="1" applyBorder="1"/>
    <xf numFmtId="0" fontId="76" fillId="30" borderId="28" xfId="0" applyFont="1" applyFill="1" applyBorder="1" applyAlignment="1">
      <alignment horizontal="left"/>
    </xf>
    <xf numFmtId="167" fontId="76" fillId="32" borderId="28" xfId="0" applyNumberFormat="1" applyFont="1" applyFill="1" applyBorder="1"/>
    <xf numFmtId="9" fontId="76" fillId="30" borderId="28" xfId="0" applyNumberFormat="1" applyFont="1" applyFill="1" applyBorder="1" applyAlignment="1">
      <alignment horizontal="center"/>
    </xf>
    <xf numFmtId="0" fontId="76" fillId="31" borderId="28" xfId="0" applyFont="1" applyFill="1" applyBorder="1" applyAlignment="1">
      <alignment horizontal="left"/>
    </xf>
    <xf numFmtId="167" fontId="76" fillId="33" borderId="28" xfId="0" applyNumberFormat="1" applyFont="1" applyFill="1" applyBorder="1"/>
    <xf numFmtId="9" fontId="76" fillId="31" borderId="28" xfId="0" applyNumberFormat="1" applyFont="1" applyFill="1" applyBorder="1" applyAlignment="1">
      <alignment horizontal="center"/>
    </xf>
    <xf numFmtId="9" fontId="76" fillId="0" borderId="28" xfId="0" applyNumberFormat="1" applyFont="1" applyBorder="1" applyAlignment="1">
      <alignment horizontal="center"/>
    </xf>
    <xf numFmtId="0" fontId="76" fillId="30" borderId="28" xfId="0" applyFont="1" applyFill="1" applyBorder="1"/>
    <xf numFmtId="0" fontId="76" fillId="30" borderId="28" xfId="0" applyFont="1" applyFill="1" applyBorder="1" applyAlignment="1">
      <alignment horizontal="center" vertical="center"/>
    </xf>
    <xf numFmtId="167" fontId="76" fillId="30" borderId="28" xfId="0" applyNumberFormat="1" applyFont="1" applyFill="1" applyBorder="1" applyAlignment="1">
      <alignment horizontal="center" vertical="center"/>
    </xf>
    <xf numFmtId="167" fontId="76" fillId="31" borderId="28" xfId="0" applyNumberFormat="1" applyFont="1" applyFill="1" applyBorder="1" applyAlignment="1">
      <alignment horizontal="center"/>
    </xf>
    <xf numFmtId="0" fontId="76" fillId="23" borderId="0" xfId="0" applyFont="1" applyFill="1"/>
    <xf numFmtId="0" fontId="76" fillId="23" borderId="0" xfId="0" applyFont="1" applyFill="1" applyAlignment="1">
      <alignment horizontal="left"/>
    </xf>
    <xf numFmtId="44" fontId="76" fillId="23" borderId="0" xfId="0" applyNumberFormat="1" applyFont="1" applyFill="1" applyAlignment="1">
      <alignment horizontal="left" vertical="center"/>
    </xf>
    <xf numFmtId="170" fontId="76" fillId="23" borderId="0" xfId="0" applyNumberFormat="1" applyFont="1" applyFill="1" applyAlignment="1">
      <alignment horizontal="left" vertical="center"/>
    </xf>
    <xf numFmtId="44" fontId="76" fillId="23" borderId="0" xfId="0" applyNumberFormat="1" applyFont="1" applyFill="1" applyAlignment="1">
      <alignment horizontal="center" vertical="center"/>
    </xf>
    <xf numFmtId="9" fontId="76" fillId="30" borderId="28" xfId="65" applyFont="1" applyFill="1" applyBorder="1" applyAlignment="1">
      <alignment horizontal="center"/>
    </xf>
    <xf numFmtId="2" fontId="76" fillId="30" borderId="28" xfId="65" applyNumberFormat="1" applyFont="1" applyFill="1" applyBorder="1" applyAlignment="1">
      <alignment horizontal="center"/>
    </xf>
    <xf numFmtId="0" fontId="76" fillId="31" borderId="28" xfId="0" applyFont="1" applyFill="1" applyBorder="1"/>
    <xf numFmtId="9" fontId="76" fillId="31" borderId="28" xfId="65" applyFont="1" applyFill="1" applyBorder="1" applyAlignment="1">
      <alignment horizontal="center"/>
    </xf>
    <xf numFmtId="2" fontId="76" fillId="31" borderId="28" xfId="65" applyNumberFormat="1" applyFont="1" applyFill="1" applyBorder="1" applyAlignment="1">
      <alignment horizontal="center"/>
    </xf>
    <xf numFmtId="0" fontId="0" fillId="0" borderId="0" xfId="0" applyAlignment="1">
      <alignment horizontal="center"/>
    </xf>
    <xf numFmtId="2" fontId="76" fillId="30" borderId="28" xfId="60" applyNumberFormat="1" applyFont="1" applyFill="1" applyBorder="1" applyAlignment="1">
      <alignment horizontal="center"/>
    </xf>
    <xf numFmtId="167" fontId="76" fillId="30" borderId="28" xfId="0" applyNumberFormat="1" applyFont="1" applyFill="1" applyBorder="1" applyAlignment="1">
      <alignment horizontal="center"/>
    </xf>
    <xf numFmtId="2" fontId="76" fillId="31" borderId="28" xfId="60" applyNumberFormat="1" applyFont="1" applyFill="1" applyBorder="1" applyAlignment="1">
      <alignment horizontal="center"/>
    </xf>
    <xf numFmtId="0" fontId="49" fillId="0" borderId="0" xfId="0" applyFont="1" applyAlignment="1">
      <alignment horizontal="left"/>
    </xf>
    <xf numFmtId="0" fontId="3" fillId="0" borderId="0" xfId="0" applyFont="1" applyAlignment="1">
      <alignment horizontal="left"/>
    </xf>
    <xf numFmtId="0" fontId="35" fillId="0" borderId="0" xfId="66" applyFont="1" applyAlignment="1">
      <alignment horizontal="left" vertical="center"/>
    </xf>
    <xf numFmtId="0" fontId="34" fillId="0" borderId="0" xfId="56" applyFont="1" applyAlignment="1">
      <alignment vertical="center"/>
    </xf>
    <xf numFmtId="0" fontId="0" fillId="0" borderId="17" xfId="0" applyBorder="1" applyAlignment="1">
      <alignment horizontal="left" vertical="center" indent="1"/>
    </xf>
    <xf numFmtId="0" fontId="78" fillId="0" borderId="0" xfId="61" applyFont="1" applyAlignment="1">
      <alignment horizontal="left"/>
    </xf>
    <xf numFmtId="0" fontId="78" fillId="0" borderId="0" xfId="56" applyFont="1" applyAlignment="1">
      <alignment vertical="center"/>
    </xf>
    <xf numFmtId="0" fontId="40" fillId="22" borderId="0" xfId="64" applyFont="1" applyFill="1" applyAlignment="1">
      <alignment horizontal="left" vertical="center"/>
    </xf>
    <xf numFmtId="0" fontId="44" fillId="0" borderId="0" xfId="0" applyFont="1" applyAlignment="1">
      <alignment horizontal="left" vertical="center" wrapText="1"/>
    </xf>
    <xf numFmtId="0" fontId="44" fillId="0" borderId="0" xfId="0" applyFont="1" applyAlignment="1">
      <alignment horizontal="left" vertical="center"/>
    </xf>
    <xf numFmtId="0" fontId="0" fillId="0" borderId="0" xfId="0"/>
    <xf numFmtId="0" fontId="55" fillId="0" borderId="0" xfId="0" applyFont="1" applyAlignment="1">
      <alignment horizontal="center"/>
    </xf>
    <xf numFmtId="0" fontId="36" fillId="0" borderId="15" xfId="0" applyFont="1" applyBorder="1" applyAlignment="1">
      <alignment horizontal="center" vertical="center"/>
    </xf>
  </cellXfs>
  <cellStyles count="68">
    <cellStyle name="_2007-12-21_Egypt Sources and Tracking" xfId="1" xr:uid="{00000000-0005-0000-0000-000000000000}"/>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3232" xfId="8" xr:uid="{00000000-0005-0000-0000-000007000000}"/>
    <cellStyle name="40% - Accent1" xfId="9" builtinId="31" customBuiltin="1"/>
    <cellStyle name="40% - Accent2" xfId="10" builtinId="35" customBuiltin="1"/>
    <cellStyle name="40% - Accent3" xfId="11" builtinId="39" customBuiltin="1"/>
    <cellStyle name="40% - Accent4" xfId="12" builtinId="43" customBuiltin="1"/>
    <cellStyle name="40% - Accent5" xfId="13" builtinId="47" customBuiltin="1"/>
    <cellStyle name="40% - Accent6" xfId="14" builtinId="51" customBuiltin="1"/>
    <cellStyle name="60% - Accent1" xfId="15" builtinId="32" customBuiltin="1"/>
    <cellStyle name="60% - Accent2" xfId="16" builtinId="36" customBuiltin="1"/>
    <cellStyle name="60% - Accent3" xfId="17" builtinId="40" customBuiltin="1"/>
    <cellStyle name="60% - Accent4" xfId="18" builtinId="44" customBuiltin="1"/>
    <cellStyle name="60% - Accent5" xfId="19" builtinId="48" customBuiltin="1"/>
    <cellStyle name="60% - Accent6" xfId="20" builtinId="52" customBuiltin="1"/>
    <cellStyle name="Accent1" xfId="21" builtinId="29" customBuiltin="1"/>
    <cellStyle name="Accent2" xfId="22" builtinId="33" customBuiltin="1"/>
    <cellStyle name="Accent3" xfId="23" builtinId="37" customBuiltin="1"/>
    <cellStyle name="Accent4" xfId="24" builtinId="41" customBuiltin="1"/>
    <cellStyle name="Accent5" xfId="25" builtinId="45" customBuiltin="1"/>
    <cellStyle name="Accent6" xfId="26" builtinId="49" customBuiltin="1"/>
    <cellStyle name="Bad" xfId="27" builtinId="27" customBuiltin="1"/>
    <cellStyle name="Calculation" xfId="28" builtinId="22" customBuiltin="1"/>
    <cellStyle name="Check Cell" xfId="29" builtinId="23" customBuiltin="1"/>
    <cellStyle name="Comma 2" xfId="30" xr:uid="{00000000-0005-0000-0000-00001E000000}"/>
    <cellStyle name="Currency" xfId="53" builtinId="4"/>
    <cellStyle name="Currency 2" xfId="60" xr:uid="{B4BF67F1-AD52-424A-86EB-0F03C9A9E6D8}"/>
    <cellStyle name="Currency 3" xfId="67" xr:uid="{65BF65E0-8CC0-4E6A-96DB-A88D9E173222}"/>
    <cellStyle name="Date" xfId="31" xr:uid="{00000000-0005-0000-0000-00001F000000}"/>
    <cellStyle name="Explanatory Text" xfId="32" builtinId="53" customBuiltin="1"/>
    <cellStyle name="Fixed" xfId="33" xr:uid="{00000000-0005-0000-0000-000021000000}"/>
    <cellStyle name="Good" xfId="34" builtinId="26" customBuiltin="1"/>
    <cellStyle name="Heading 1" xfId="35" builtinId="16" customBuiltin="1"/>
    <cellStyle name="Heading 2" xfId="36" builtinId="17" customBuiltin="1"/>
    <cellStyle name="Heading 3" xfId="37" builtinId="18" customBuiltin="1"/>
    <cellStyle name="Heading 4" xfId="38" builtinId="19" customBuiltin="1"/>
    <cellStyle name="Hyperlink" xfId="62" builtinId="8"/>
    <cellStyle name="Hyperlink 2" xfId="52" xr:uid="{00000000-0005-0000-0000-000028000000}"/>
    <cellStyle name="Hyperlink 3" xfId="58" xr:uid="{0290511B-6B7D-4219-963B-EA855CC21BDD}"/>
    <cellStyle name="Hyperlink 3 2" xfId="59" xr:uid="{34E44E65-8453-4B1D-B4DB-A6D7579127C2}"/>
    <cellStyle name="Input" xfId="39" builtinId="20" customBuiltin="1"/>
    <cellStyle name="Linked Cell" xfId="40" builtinId="24" customBuiltin="1"/>
    <cellStyle name="Neutral" xfId="41" builtinId="28" customBuiltin="1"/>
    <cellStyle name="Normal" xfId="0" builtinId="0"/>
    <cellStyle name="Normal 10" xfId="61" xr:uid="{EEE47699-D115-46C9-BEB1-6209C1937E95}"/>
    <cellStyle name="Normal 2" xfId="42" xr:uid="{00000000-0005-0000-0000-00002D000000}"/>
    <cellStyle name="Normal 2 2" xfId="56" xr:uid="{778A975D-A9A7-49D5-9C72-87AFEDF73D0E}"/>
    <cellStyle name="Normal 3" xfId="54" xr:uid="{783F00DE-21C2-4897-AB3E-D066EE1B2D76}"/>
    <cellStyle name="Normal 4" xfId="63" xr:uid="{5ED4EC7D-C979-4298-9134-A1B3A44CB779}"/>
    <cellStyle name="Normal 4 12 4 2 2" xfId="55" xr:uid="{59A84B27-4D84-4E07-8644-E8A728F5F048}"/>
    <cellStyle name="Normal 4 12 4 2 2 2" xfId="57" xr:uid="{01A51225-D9B3-4397-A1CF-2BC380DDAFD6}"/>
    <cellStyle name="Normal 5" xfId="66" xr:uid="{BF4BDFDD-F174-4EF3-ACA6-41D28909F4A5}"/>
    <cellStyle name="Normal_Data Front Page" xfId="43" xr:uid="{00000000-0005-0000-0000-00002E000000}"/>
    <cellStyle name="Normal_Data Front Page 2" xfId="64" xr:uid="{11E22E6C-6751-40E1-8753-51E0104F1279}"/>
    <cellStyle name="Normal_Final Data_05-11-29" xfId="44" xr:uid="{00000000-0005-0000-0000-00002F000000}"/>
    <cellStyle name="Note" xfId="45" builtinId="10" customBuiltin="1"/>
    <cellStyle name="Output" xfId="46" builtinId="21" customBuiltin="1"/>
    <cellStyle name="Percent 2" xfId="65" xr:uid="{95D41907-7F85-42FA-8B5E-5AB705C44468}"/>
    <cellStyle name="Style 1" xfId="47" xr:uid="{00000000-0005-0000-0000-000033000000}"/>
    <cellStyle name="Text" xfId="48" xr:uid="{00000000-0005-0000-0000-000034000000}"/>
    <cellStyle name="Title" xfId="49" builtinId="15" customBuiltin="1"/>
    <cellStyle name="Total" xfId="50" builtinId="25" customBuiltin="1"/>
    <cellStyle name="Warning Text" xfId="51" builtinId="11" customBuiltin="1"/>
  </cellStyles>
  <dxfs count="7">
    <dxf>
      <alignment wrapText="1"/>
    </dxf>
    <dxf>
      <alignment wrapText="1"/>
    </dxf>
    <dxf>
      <fill>
        <patternFill patternType="solid">
          <bgColor rgb="FFFFFF00"/>
        </patternFill>
      </fill>
    </dxf>
    <dxf>
      <fill>
        <patternFill patternType="solid">
          <bgColor rgb="FFFFFF00"/>
        </patternFill>
      </fill>
    </dxf>
    <dxf>
      <alignment wrapText="1"/>
    </dxf>
    <dxf>
      <alignment wrapText="1"/>
    </dxf>
    <dxf>
      <alignment wrapTex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27FD7"/>
      <rgbColor rgb="00B4CFB2"/>
      <rgbColor rgb="00EC008C"/>
      <rgbColor rgb="00E7B1A2"/>
      <rgbColor rgb="00B3CCEF"/>
      <rgbColor rgb="00CFB3D2"/>
      <rgbColor rgb="00ED1B23"/>
      <rgbColor rgb="0000AEEF"/>
      <rgbColor rgb="00D7D7D7"/>
      <rgbColor rgb="0000A650"/>
      <rgbColor rgb="00800080"/>
      <rgbColor rgb="002E2E92"/>
      <rgbColor rgb="00FFFFFF"/>
      <rgbColor rgb="00D4D0C8"/>
      <rgbColor rgb="00427FD7"/>
      <rgbColor rgb="00E3A243"/>
      <rgbColor rgb="00C33C16"/>
      <rgbColor rgb="0043863D"/>
      <rgbColor rgb="00853F8D"/>
      <rgbColor rgb="00A68931"/>
      <rgbColor rgb="008E3035"/>
      <rgbColor rgb="00314A9C"/>
      <rgbColor rgb="00B3751E"/>
      <rgbColor rgb="005A7298"/>
      <rgbColor rgb="0032B8DF"/>
      <rgbColor rgb="00B16EB7"/>
      <rgbColor rgb="0070B668"/>
      <rgbColor rgb="004F6BC3"/>
      <rgbColor rgb="006FC7C3"/>
      <rgbColor rgb="004A5052"/>
      <rgbColor rgb="00DBD0AC"/>
      <rgbColor rgb="00ECE2EE"/>
      <rgbColor rgb="00ECECE1"/>
      <rgbColor rgb="00F6E1DB"/>
      <rgbColor rgb="00F1EDDF"/>
      <rgbColor rgb="00E2EBF9"/>
      <rgbColor rgb="00EEDFE0"/>
      <rgbColor rgb="00FBF1E2"/>
      <rgbColor rgb="00A58931"/>
      <rgbColor rgb="00853F8D"/>
      <rgbColor rgb="00C33C16"/>
      <rgbColor rgb="00F4DAB4"/>
      <rgbColor rgb="00E3A243"/>
      <rgbColor rgb="00FFF200"/>
      <rgbColor rgb="00245DDB"/>
      <rgbColor rgb="00314A9C"/>
      <rgbColor rgb="00BBBBBB"/>
      <rgbColor rgb="0043863D"/>
      <rgbColor rgb="00999999"/>
      <rgbColor rgb="00666666"/>
      <rgbColor rgb="004A5052"/>
      <rgbColor rgb="00D2ADAE"/>
      <rgbColor rgb="00E1E1E1"/>
      <rgbColor rgb="00E46B25"/>
    </indexedColors>
    <mruColors>
      <color rgb="FFA83D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4.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3.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styles" Target="styles.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1600200</xdr:colOff>
      <xdr:row>31</xdr:row>
      <xdr:rowOff>0</xdr:rowOff>
    </xdr:from>
    <xdr:to>
      <xdr:col>3</xdr:col>
      <xdr:colOff>95250</xdr:colOff>
      <xdr:row>32</xdr:row>
      <xdr:rowOff>37727</xdr:rowOff>
    </xdr:to>
    <xdr:sp macro="" textlink="">
      <xdr:nvSpPr>
        <xdr:cNvPr id="2" name="Text Box 14">
          <a:extLst>
            <a:ext uri="{FF2B5EF4-FFF2-40B4-BE49-F238E27FC236}">
              <a16:creationId xmlns:a16="http://schemas.microsoft.com/office/drawing/2014/main" id="{80B89314-3BFF-4AD1-A2E7-A3BCC74D45CA}"/>
            </a:ext>
          </a:extLst>
        </xdr:cNvPr>
        <xdr:cNvSpPr txBox="1">
          <a:spLocks noChangeArrowheads="1"/>
        </xdr:cNvSpPr>
      </xdr:nvSpPr>
      <xdr:spPr bwMode="auto">
        <a:xfrm>
          <a:off x="3562350" y="6562725"/>
          <a:ext cx="95250" cy="202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182469</xdr:colOff>
      <xdr:row>0</xdr:row>
      <xdr:rowOff>78440</xdr:rowOff>
    </xdr:from>
    <xdr:to>
      <xdr:col>2</xdr:col>
      <xdr:colOff>220943</xdr:colOff>
      <xdr:row>3</xdr:row>
      <xdr:rowOff>17105</xdr:rowOff>
    </xdr:to>
    <xdr:pic>
      <xdr:nvPicPr>
        <xdr:cNvPr id="3" name="Picture 2">
          <a:extLst>
            <a:ext uri="{FF2B5EF4-FFF2-40B4-BE49-F238E27FC236}">
              <a16:creationId xmlns:a16="http://schemas.microsoft.com/office/drawing/2014/main" id="{008E8BEB-A850-4378-878D-69E66DB40C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9294" y="78440"/>
          <a:ext cx="3003924" cy="120866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54</xdr:row>
      <xdr:rowOff>0</xdr:rowOff>
    </xdr:from>
    <xdr:to>
      <xdr:col>7</xdr:col>
      <xdr:colOff>115673</xdr:colOff>
      <xdr:row>76</xdr:row>
      <xdr:rowOff>67182</xdr:rowOff>
    </xdr:to>
    <xdr:pic>
      <xdr:nvPicPr>
        <xdr:cNvPr id="2" name="Picture 1">
          <a:extLst>
            <a:ext uri="{FF2B5EF4-FFF2-40B4-BE49-F238E27FC236}">
              <a16:creationId xmlns:a16="http://schemas.microsoft.com/office/drawing/2014/main" id="{5E5D631E-EC18-F293-A7D6-123C2084A0CF}"/>
            </a:ext>
          </a:extLst>
        </xdr:cNvPr>
        <xdr:cNvPicPr>
          <a:picLocks noChangeAspect="1"/>
        </xdr:cNvPicPr>
      </xdr:nvPicPr>
      <xdr:blipFill>
        <a:blip xmlns:r="http://schemas.openxmlformats.org/officeDocument/2006/relationships" r:embed="rId1"/>
        <a:stretch>
          <a:fillRect/>
        </a:stretch>
      </xdr:blipFill>
      <xdr:spPr>
        <a:xfrm>
          <a:off x="257175" y="5457825"/>
          <a:ext cx="9840698" cy="3629532"/>
        </a:xfrm>
        <a:prstGeom prst="rect">
          <a:avLst/>
        </a:prstGeom>
      </xdr:spPr>
    </xdr:pic>
    <xdr:clientData/>
  </xdr:twoCellAnchor>
  <xdr:twoCellAnchor editAs="oneCell">
    <xdr:from>
      <xdr:col>1</xdr:col>
      <xdr:colOff>0</xdr:colOff>
      <xdr:row>77</xdr:row>
      <xdr:rowOff>0</xdr:rowOff>
    </xdr:from>
    <xdr:to>
      <xdr:col>6</xdr:col>
      <xdr:colOff>2458771</xdr:colOff>
      <xdr:row>107</xdr:row>
      <xdr:rowOff>134047</xdr:rowOff>
    </xdr:to>
    <xdr:pic>
      <xdr:nvPicPr>
        <xdr:cNvPr id="4" name="Picture 3">
          <a:extLst>
            <a:ext uri="{FF2B5EF4-FFF2-40B4-BE49-F238E27FC236}">
              <a16:creationId xmlns:a16="http://schemas.microsoft.com/office/drawing/2014/main" id="{1D3CD009-CE86-4313-8D47-7CFD0C38E607}"/>
            </a:ext>
          </a:extLst>
        </xdr:cNvPr>
        <xdr:cNvPicPr>
          <a:picLocks noChangeAspect="1"/>
        </xdr:cNvPicPr>
      </xdr:nvPicPr>
      <xdr:blipFill>
        <a:blip xmlns:r="http://schemas.openxmlformats.org/officeDocument/2006/relationships" r:embed="rId2"/>
        <a:stretch>
          <a:fillRect/>
        </a:stretch>
      </xdr:blipFill>
      <xdr:spPr>
        <a:xfrm>
          <a:off x="257175" y="9182100"/>
          <a:ext cx="9469171" cy="4991797"/>
        </a:xfrm>
        <a:prstGeom prst="rect">
          <a:avLst/>
        </a:prstGeom>
      </xdr:spPr>
    </xdr:pic>
    <xdr:clientData/>
  </xdr:twoCellAnchor>
  <xdr:twoCellAnchor editAs="oneCell">
    <xdr:from>
      <xdr:col>0</xdr:col>
      <xdr:colOff>0</xdr:colOff>
      <xdr:row>0</xdr:row>
      <xdr:rowOff>0</xdr:rowOff>
    </xdr:from>
    <xdr:to>
      <xdr:col>2</xdr:col>
      <xdr:colOff>59392</xdr:colOff>
      <xdr:row>3</xdr:row>
      <xdr:rowOff>125612</xdr:rowOff>
    </xdr:to>
    <xdr:pic>
      <xdr:nvPicPr>
        <xdr:cNvPr id="3" name="Picture 2">
          <a:extLst>
            <a:ext uri="{FF2B5EF4-FFF2-40B4-BE49-F238E27FC236}">
              <a16:creationId xmlns:a16="http://schemas.microsoft.com/office/drawing/2014/main" id="{5F4D0935-171A-4AAC-9290-FC54E53281A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459567" cy="61138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1230967</xdr:colOff>
      <xdr:row>2</xdr:row>
      <xdr:rowOff>97037</xdr:rowOff>
    </xdr:to>
    <xdr:pic>
      <xdr:nvPicPr>
        <xdr:cNvPr id="2" name="Picture 1">
          <a:extLst>
            <a:ext uri="{FF2B5EF4-FFF2-40B4-BE49-F238E27FC236}">
              <a16:creationId xmlns:a16="http://schemas.microsoft.com/office/drawing/2014/main" id="{D8E480A4-10EF-49F3-B3A1-B6E6ED5DF9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59567" cy="61138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1459567" cy="611387"/>
    <xdr:pic>
      <xdr:nvPicPr>
        <xdr:cNvPr id="2" name="Picture 1">
          <a:extLst>
            <a:ext uri="{FF2B5EF4-FFF2-40B4-BE49-F238E27FC236}">
              <a16:creationId xmlns:a16="http://schemas.microsoft.com/office/drawing/2014/main" id="{7A0163AB-7667-492D-B2BD-90D6B3747D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59567" cy="611387"/>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1459567" cy="611387"/>
    <xdr:pic>
      <xdr:nvPicPr>
        <xdr:cNvPr id="2" name="Picture 1">
          <a:extLst>
            <a:ext uri="{FF2B5EF4-FFF2-40B4-BE49-F238E27FC236}">
              <a16:creationId xmlns:a16="http://schemas.microsoft.com/office/drawing/2014/main" id="{C80C0C8B-B70D-455E-A7E4-3A86FC6238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59567" cy="61138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869017</xdr:colOff>
      <xdr:row>3</xdr:row>
      <xdr:rowOff>30362</xdr:rowOff>
    </xdr:to>
    <xdr:pic>
      <xdr:nvPicPr>
        <xdr:cNvPr id="2" name="Picture 1">
          <a:extLst>
            <a:ext uri="{FF2B5EF4-FFF2-40B4-BE49-F238E27FC236}">
              <a16:creationId xmlns:a16="http://schemas.microsoft.com/office/drawing/2014/main" id="{267D7131-F67D-4E69-8E1D-6288DDC3EE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 y="0"/>
          <a:ext cx="1488142" cy="5828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89647</xdr:rowOff>
    </xdr:from>
    <xdr:to>
      <xdr:col>2</xdr:col>
      <xdr:colOff>683559</xdr:colOff>
      <xdr:row>1</xdr:row>
      <xdr:rowOff>64353</xdr:rowOff>
    </xdr:to>
    <xdr:pic>
      <xdr:nvPicPr>
        <xdr:cNvPr id="2" name="Picture 1">
          <a:extLst>
            <a:ext uri="{FF2B5EF4-FFF2-40B4-BE49-F238E27FC236}">
              <a16:creationId xmlns:a16="http://schemas.microsoft.com/office/drawing/2014/main" id="{C50F3F45-9DAA-48EB-96A0-72CAD2A5D0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6472"/>
          <a:ext cx="1483659" cy="6097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218142</xdr:colOff>
      <xdr:row>2</xdr:row>
      <xdr:rowOff>154187</xdr:rowOff>
    </xdr:to>
    <xdr:pic>
      <xdr:nvPicPr>
        <xdr:cNvPr id="3" name="Picture 2">
          <a:extLst>
            <a:ext uri="{FF2B5EF4-FFF2-40B4-BE49-F238E27FC236}">
              <a16:creationId xmlns:a16="http://schemas.microsoft.com/office/drawing/2014/main" id="{ABEF9FFE-FCA0-4349-8E45-E0CC5594E0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59567" cy="6113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240367</xdr:colOff>
      <xdr:row>2</xdr:row>
      <xdr:rowOff>154187</xdr:rowOff>
    </xdr:to>
    <xdr:pic>
      <xdr:nvPicPr>
        <xdr:cNvPr id="2" name="Picture 1">
          <a:extLst>
            <a:ext uri="{FF2B5EF4-FFF2-40B4-BE49-F238E27FC236}">
              <a16:creationId xmlns:a16="http://schemas.microsoft.com/office/drawing/2014/main" id="{D0840162-1061-425F-9524-10B94BCB9A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59567" cy="6113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240367</xdr:colOff>
      <xdr:row>2</xdr:row>
      <xdr:rowOff>154187</xdr:rowOff>
    </xdr:to>
    <xdr:pic>
      <xdr:nvPicPr>
        <xdr:cNvPr id="2" name="Picture 1">
          <a:extLst>
            <a:ext uri="{FF2B5EF4-FFF2-40B4-BE49-F238E27FC236}">
              <a16:creationId xmlns:a16="http://schemas.microsoft.com/office/drawing/2014/main" id="{82FC6DFF-F8CD-4C87-9255-71770378E6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59567" cy="6113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97492</xdr:colOff>
      <xdr:row>2</xdr:row>
      <xdr:rowOff>154187</xdr:rowOff>
    </xdr:to>
    <xdr:pic>
      <xdr:nvPicPr>
        <xdr:cNvPr id="3" name="Picture 2">
          <a:extLst>
            <a:ext uri="{FF2B5EF4-FFF2-40B4-BE49-F238E27FC236}">
              <a16:creationId xmlns:a16="http://schemas.microsoft.com/office/drawing/2014/main" id="{D5FF22AD-62CA-49CC-AAF7-179CA6716A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59567" cy="6113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164167</xdr:colOff>
      <xdr:row>2</xdr:row>
      <xdr:rowOff>154187</xdr:rowOff>
    </xdr:to>
    <xdr:pic>
      <xdr:nvPicPr>
        <xdr:cNvPr id="3" name="Picture 2">
          <a:extLst>
            <a:ext uri="{FF2B5EF4-FFF2-40B4-BE49-F238E27FC236}">
              <a16:creationId xmlns:a16="http://schemas.microsoft.com/office/drawing/2014/main" id="{10A77058-EFF8-4A0A-B797-4116F585B8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59567" cy="61138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1114612</xdr:colOff>
      <xdr:row>2</xdr:row>
      <xdr:rowOff>88782</xdr:rowOff>
    </xdr:to>
    <xdr:pic>
      <xdr:nvPicPr>
        <xdr:cNvPr id="2" name="Picture 1">
          <a:extLst>
            <a:ext uri="{FF2B5EF4-FFF2-40B4-BE49-F238E27FC236}">
              <a16:creationId xmlns:a16="http://schemas.microsoft.com/office/drawing/2014/main" id="{A3ECCD1F-27FC-4AC3-ABAA-CCF83C46F7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0"/>
          <a:ext cx="1482912" cy="6221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uromonitorint-my.sharepoint.com/Library/Application%20Support/Microsoft/Office%20Converter%20Support/Open%20XML%20for%20Excel.app/Contents/MacOS/Breakeven%20analysis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sheetName val="Breakeven Analysis Data"/>
      <sheetName val="Breakeven Analysis Chart"/>
      <sheetName val="Summary"/>
      <sheetName val="Stores Targeted"/>
      <sheetName val="Stores Visited"/>
      <sheetName val="Key"/>
      <sheetName val="Packaging Definitions"/>
      <sheetName val="Storecheck Definitions"/>
      <sheetName val="Name Manager"/>
      <sheetName val="Sheet2"/>
      <sheetName val="Tables"/>
      <sheetName val="Vlookup"/>
      <sheetName val="Breakeven_Analysis_Data"/>
      <sheetName val="Breakeven_Analysis_Chart"/>
      <sheetName val="Stores_Targeted"/>
      <sheetName val="Packaging_Definitions"/>
      <sheetName val="Outlets"/>
      <sheetName val="Store Checks"/>
      <sheetName val="Pack type difintion"/>
      <sheetName val="Lists"/>
      <sheetName val="Definition"/>
      <sheetName val="Definitions"/>
      <sheetName val="Channels"/>
      <sheetName val="Sheet1"/>
      <sheetName val="9.Data Validation"/>
      <sheetName val="List"/>
      <sheetName val="Legend (to hide)"/>
      <sheetName val="Sheet6"/>
      <sheetName val="Workshops Visited"/>
      <sheetName val="Channel definitions"/>
      <sheetName val="Lists1"/>
      <sheetName val="Drop Downs"/>
      <sheetName val="Breakeven_Analysis_Data1"/>
      <sheetName val="Market Size"/>
      <sheetName val="Dropdown"/>
      <sheetName val="Data Validation"/>
      <sheetName val="Global Budget"/>
      <sheetName val="Trend definitions"/>
      <sheetName val="Lists "/>
      <sheetName val="Lookups"/>
      <sheetName val="Naming"/>
      <sheetName val="Storechecks"/>
      <sheetName val="Store List"/>
      <sheetName val="Hide"/>
      <sheetName val="Zone"/>
      <sheetName val="Validation Sheet"/>
      <sheetName val="Validation"/>
      <sheetName val="Names"/>
      <sheetName val="Channels (internal)"/>
      <sheetName val="Home"/>
      <sheetName val="KEY LEGEND (To Hide)"/>
      <sheetName val="Sources"/>
      <sheetName val="Validation 2"/>
      <sheetName val="Raw"/>
      <sheetName val="Config"/>
      <sheetName val="Project Scope"/>
      <sheetName val="3 - Stores Visited"/>
      <sheetName val="Scoring Criteria"/>
      <sheetName val="Sheet4"/>
      <sheetName val="Average Parcel Value"/>
      <sheetName val="门店渠道"/>
      <sheetName val="Data Validation "/>
      <sheetName val="Source Name (to hide)"/>
      <sheetName val="Project Objectives"/>
      <sheetName val="Source Sheet"/>
      <sheetName val="附录"/>
      <sheetName val="Dropdowns"/>
      <sheetName val="Intake by PepsiCo Category"/>
      <sheetName val="1. Stores Visited"/>
      <sheetName val="Breakeven_Analysis_Data2"/>
      <sheetName val="Breakeven_Analysis_Chart1"/>
      <sheetName val="Stores_Targeted1"/>
      <sheetName val="Stores_Visited"/>
      <sheetName val="Packaging_Definitions1"/>
      <sheetName val="Name_Manager"/>
      <sheetName val="Storecheck_Definitions"/>
      <sheetName val="Store_Checks"/>
      <sheetName val="Pack_type_difintion"/>
      <sheetName val="9_Data_Validation"/>
      <sheetName val="Channel_definitions"/>
      <sheetName val="Legend_(to_hide)"/>
      <sheetName val="Workshops_Visited"/>
      <sheetName val="Trend_definitions"/>
      <sheetName val="Drop_Downs"/>
      <sheetName val="Market_Size"/>
      <sheetName val="Data_Validation"/>
      <sheetName val="Global_Budget"/>
      <sheetName val="Lists_"/>
      <sheetName val="Store_List"/>
      <sheetName val="Validation_Sheet"/>
      <sheetName val="Channels_(internal)"/>
      <sheetName val="Project_Scope"/>
      <sheetName val="KEY_LEGEND_(To_Hide)"/>
      <sheetName val="Validation_2"/>
      <sheetName val="3_-_Stores_Visited"/>
      <sheetName val="Scoring_Criteria"/>
      <sheetName val="Appendix"/>
      <sheetName val="Sheet7"/>
      <sheetName val="Source Sheet (TO HIDE)"/>
      <sheetName val="List of Outlets"/>
      <sheetName val="Vlookups"/>
      <sheetName val="NameMgr"/>
      <sheetName val="Support"/>
      <sheetName val="Drop Downs "/>
      <sheetName val="Product Offer"/>
      <sheetName val="Detailed Product Log"/>
      <sheetName val="Dropdown lists"/>
      <sheetName val="Menu TO HIDE"/>
      <sheetName val="Dropdown List"/>
      <sheetName val="Retailer List"/>
      <sheetName val="Lookup (2)"/>
      <sheetName val="To Hide"/>
      <sheetName val="Analyst Instructions"/>
      <sheetName val="Drop-Downs"/>
      <sheetName val="Data"/>
      <sheetName val="distribution"/>
      <sheetName val="namemanager"/>
      <sheetName val="Sheet3"/>
      <sheetName val="Market Sizes - Deep Dive"/>
      <sheetName val="6-Definitions"/>
      <sheetName val="Dropdown Menu"/>
      <sheetName val="Drop down"/>
      <sheetName val="Brand Share LBN"/>
      <sheetName val="Definições"/>
      <sheetName val="10 prod base"/>
      <sheetName val="List Box headings"/>
      <sheetName val="Menu"/>
      <sheetName val="Labeling"/>
      <sheetName val="Name Manager "/>
      <sheetName val="Category Name Manager"/>
      <sheetName val="Store Check"/>
      <sheetName val="Brand Assignment China"/>
      <sheetName val="Lists (Hide)"/>
      <sheetName val="Leading opertors in Russia"/>
      <sheetName val="Validations"/>
      <sheetName val="Pivot for GD1"/>
      <sheetName val="Predictor Definitions"/>
      <sheetName val="Pivot for GD2"/>
      <sheetName val="Control"/>
      <sheetName val="Control2"/>
      <sheetName val="工作表1"/>
      <sheetName val="Breakeven_Analysis_Data3"/>
      <sheetName val="Breakeven_Analysis_Chart2"/>
      <sheetName val="Stores_Targeted2"/>
      <sheetName val="Stores_Visited1"/>
      <sheetName val="Packaging_Definitions2"/>
      <sheetName val="Name_Manager1"/>
      <sheetName val="Storecheck_Definitions1"/>
      <sheetName val="Store_Checks1"/>
      <sheetName val="Pack_type_difintion1"/>
      <sheetName val="9_Data_Validation1"/>
      <sheetName val="Channel_definitions1"/>
      <sheetName val="Legend_(to_hide)1"/>
      <sheetName val="Workshops_Visited1"/>
      <sheetName val="Trend_definitions1"/>
      <sheetName val="Drop_Downs1"/>
      <sheetName val="Market_Size1"/>
      <sheetName val="Data_Validation1"/>
      <sheetName val="Global_Budget1"/>
      <sheetName val="Lists_1"/>
      <sheetName val="Store_List1"/>
      <sheetName val="Validation_Sheet1"/>
      <sheetName val="Channels_(internal)1"/>
      <sheetName val="KEY_LEGEND_(To_Hide)1"/>
      <sheetName val="Project_Scope1"/>
      <sheetName val="3_-_Stores_Visited1"/>
      <sheetName val="Scoring_Criteria1"/>
      <sheetName val="Validation_21"/>
      <sheetName val="Average_Parcel_Value"/>
      <sheetName val="Data_Validation_"/>
      <sheetName val="Source_Name_(to_hide)"/>
      <sheetName val="Project_Objectives"/>
      <sheetName val="Source_Sheet"/>
      <sheetName val="Intake_by_PepsiCo_Category"/>
      <sheetName val="1__Stores_Visited"/>
      <sheetName val="Source_Sheet_(TO_HIDE)"/>
      <sheetName val="List_of_Outlets"/>
      <sheetName val="Dropdown_List"/>
      <sheetName val="Drop_Downs_"/>
      <sheetName val="Product_Offer"/>
      <sheetName val="Menu_TO_HIDE"/>
      <sheetName val="To_Hide"/>
      <sheetName val="Analyst_Instructions"/>
      <sheetName val="Dropdown_lists"/>
      <sheetName val="Detailed_Product_Log"/>
      <sheetName val="Lookup_(2)"/>
      <sheetName val="Retailer_List"/>
      <sheetName val="Market_Sizes_-_Deep_Dive"/>
      <sheetName val="Dropdown_Menu"/>
      <sheetName val="Drop_down"/>
      <sheetName val="Brand_Share_LBN"/>
      <sheetName val="10_prod_base"/>
      <sheetName val="Breakeven_Analysis_Data4"/>
      <sheetName val="Breakeven_Analysis_Chart3"/>
      <sheetName val="Stores_Targeted3"/>
      <sheetName val="Stores_Visited2"/>
      <sheetName val="Packaging_Definitions3"/>
      <sheetName val="Name_Manager2"/>
      <sheetName val="Storecheck_Definitions2"/>
      <sheetName val="Store_Checks2"/>
      <sheetName val="Pack_type_difintion2"/>
      <sheetName val="9_Data_Validation2"/>
      <sheetName val="Channel_definitions2"/>
      <sheetName val="Legend_(to_hide)2"/>
      <sheetName val="Workshops_Visited2"/>
      <sheetName val="Trend_definitions2"/>
      <sheetName val="Drop_Downs2"/>
      <sheetName val="Market_Size2"/>
      <sheetName val="Data_Validation2"/>
      <sheetName val="Global_Budget2"/>
      <sheetName val="Lists_2"/>
      <sheetName val="Store_List2"/>
      <sheetName val="Validation_Sheet2"/>
      <sheetName val="Channels_(internal)2"/>
      <sheetName val="KEY_LEGEND_(To_Hide)2"/>
      <sheetName val="Project_Scope2"/>
      <sheetName val="3_-_Stores_Visited2"/>
      <sheetName val="Scoring_Criteria2"/>
      <sheetName val="Validation_22"/>
      <sheetName val="Average_Parcel_Value1"/>
      <sheetName val="Data_Validation_1"/>
      <sheetName val="Source_Name_(to_hide)1"/>
      <sheetName val="Project_Objectives1"/>
      <sheetName val="Source_Sheet1"/>
      <sheetName val="Intake_by_PepsiCo_Category1"/>
      <sheetName val="1__Stores_Visited1"/>
      <sheetName val="Source_Sheet_(TO_HIDE)1"/>
      <sheetName val="List_of_Outlets1"/>
      <sheetName val="Dropdown_List1"/>
      <sheetName val="Drop_Downs_1"/>
      <sheetName val="Product_Offer1"/>
      <sheetName val="Menu_TO_HIDE1"/>
      <sheetName val="To_Hide1"/>
      <sheetName val="Analyst_Instructions1"/>
      <sheetName val="Dropdown_lists1"/>
      <sheetName val="Detailed_Product_Log1"/>
      <sheetName val="Lookup_(2)1"/>
      <sheetName val="Retailer_List1"/>
      <sheetName val="Market_Sizes_-_Deep_Dive1"/>
      <sheetName val="Dropdown_Menu1"/>
      <sheetName val="Drop_down1"/>
      <sheetName val="Brand_Share_LBN1"/>
      <sheetName val="10_prod_base1"/>
      <sheetName val="Breakeven_Analysis_Data5"/>
      <sheetName val="Breakeven_Analysis_Chart4"/>
      <sheetName val="Stores_Targeted4"/>
      <sheetName val="Stores_Visited3"/>
      <sheetName val="Packaging_Definitions4"/>
      <sheetName val="Name_Manager3"/>
      <sheetName val="Storecheck_Definitions3"/>
      <sheetName val="Store_Checks3"/>
      <sheetName val="Pack_type_difintion3"/>
      <sheetName val="9_Data_Validation3"/>
      <sheetName val="Channel_definitions3"/>
      <sheetName val="Legend_(to_hide)3"/>
      <sheetName val="Workshops_Visited3"/>
      <sheetName val="Trend_definitions3"/>
      <sheetName val="Drop_Downs3"/>
      <sheetName val="Market_Size3"/>
      <sheetName val="Data_Validation3"/>
      <sheetName val="Global_Budget3"/>
      <sheetName val="Lists_3"/>
      <sheetName val="Store_List3"/>
      <sheetName val="Validation_Sheet3"/>
      <sheetName val="Channels_(internal)3"/>
      <sheetName val="KEY_LEGEND_(To_Hide)3"/>
      <sheetName val="Project_Scope3"/>
      <sheetName val="3_-_Stores_Visited3"/>
      <sheetName val="Scoring_Criteria3"/>
      <sheetName val="Validation_23"/>
      <sheetName val="Average_Parcel_Value2"/>
      <sheetName val="Data_Validation_2"/>
      <sheetName val="Source_Name_(to_hide)2"/>
      <sheetName val="Project_Objectives2"/>
      <sheetName val="Source_Sheet2"/>
      <sheetName val="Intake_by_PepsiCo_Category2"/>
      <sheetName val="1__Stores_Visited2"/>
      <sheetName val="Source_Sheet_(TO_HIDE)2"/>
      <sheetName val="List_of_Outlets2"/>
      <sheetName val="Dropdown_List2"/>
      <sheetName val="Drop_Downs_2"/>
      <sheetName val="Product_Offer2"/>
      <sheetName val="Menu_TO_HIDE2"/>
      <sheetName val="To_Hide2"/>
      <sheetName val="Analyst_Instructions2"/>
      <sheetName val="Dropdown_lists2"/>
      <sheetName val="Detailed_Product_Log2"/>
      <sheetName val="Lookup_(2)2"/>
      <sheetName val="Retailer_List2"/>
      <sheetName val="Market_Sizes_-_Deep_Dive2"/>
      <sheetName val="Dropdown_Menu2"/>
      <sheetName val="Drop_down2"/>
      <sheetName val="Brand_Share_LBN2"/>
      <sheetName val="10_prod_base2"/>
      <sheetName val="List_Box_headings1"/>
      <sheetName val="List_Box_headings"/>
      <sheetName val="Breakeven_Analysis_Data6"/>
      <sheetName val="Breakeven_Analysis_Chart5"/>
      <sheetName val="Stores_Targeted5"/>
      <sheetName val="Stores_Visited4"/>
      <sheetName val="Packaging_Definitions5"/>
      <sheetName val="Name_Manager4"/>
      <sheetName val="Storecheck_Definitions4"/>
      <sheetName val="Store_Checks4"/>
      <sheetName val="Pack_type_difintion4"/>
      <sheetName val="9_Data_Validation4"/>
      <sheetName val="Channel_definitions4"/>
      <sheetName val="Legend_(to_hide)4"/>
      <sheetName val="Workshops_Visited4"/>
      <sheetName val="Trend_definitions4"/>
      <sheetName val="Drop_Downs4"/>
      <sheetName val="Market_Size4"/>
      <sheetName val="Data_Validation4"/>
      <sheetName val="Global_Budget4"/>
      <sheetName val="Lists_4"/>
      <sheetName val="Store_List4"/>
      <sheetName val="Validation_Sheet4"/>
      <sheetName val="Channels_(internal)4"/>
      <sheetName val="KEY_LEGEND_(To_Hide)4"/>
      <sheetName val="Project_Scope4"/>
      <sheetName val="3_-_Stores_Visited4"/>
      <sheetName val="Scoring_Criteria4"/>
      <sheetName val="Validation_24"/>
      <sheetName val="Average_Parcel_Value3"/>
      <sheetName val="Data_Validation_3"/>
      <sheetName val="Source_Name_(to_hide)3"/>
      <sheetName val="Project_Objectives3"/>
      <sheetName val="Source_Sheet3"/>
      <sheetName val="Intake_by_PepsiCo_Category3"/>
      <sheetName val="1__Stores_Visited3"/>
      <sheetName val="Source_Sheet_(TO_HIDE)3"/>
      <sheetName val="List_of_Outlets3"/>
      <sheetName val="Dropdown_List3"/>
      <sheetName val="Drop_Downs_3"/>
      <sheetName val="Product_Offer3"/>
      <sheetName val="Menu_TO_HIDE3"/>
      <sheetName val="To_Hide3"/>
      <sheetName val="Analyst_Instructions3"/>
      <sheetName val="Dropdown_lists3"/>
      <sheetName val="Detailed_Product_Log3"/>
      <sheetName val="Lookup_(2)3"/>
      <sheetName val="Retailer_List3"/>
      <sheetName val="Market_Sizes_-_Deep_Dive3"/>
      <sheetName val="Dropdown_Menu3"/>
      <sheetName val="Drop_down3"/>
      <sheetName val="Brand_Share_LBN3"/>
      <sheetName val="10_prod_base3"/>
      <sheetName val="List_Box_headings2"/>
      <sheetName val="Breakeven_Analysis_Data7"/>
      <sheetName val="Breakeven_Analysis_Chart6"/>
      <sheetName val="Stores_Targeted6"/>
      <sheetName val="Stores_Visited5"/>
      <sheetName val="Packaging_Definitions6"/>
      <sheetName val="Name_Manager5"/>
      <sheetName val="Storecheck_Definitions5"/>
      <sheetName val="Store_Checks5"/>
      <sheetName val="Pack_type_difintion5"/>
      <sheetName val="9_Data_Validation5"/>
      <sheetName val="Channel_definitions5"/>
      <sheetName val="Legend_(to_hide)5"/>
      <sheetName val="Workshops_Visited5"/>
      <sheetName val="Trend_definitions5"/>
      <sheetName val="Drop_Downs5"/>
      <sheetName val="Market_Size5"/>
      <sheetName val="Data_Validation5"/>
      <sheetName val="Global_Budget5"/>
      <sheetName val="Lists_5"/>
      <sheetName val="Store_List5"/>
      <sheetName val="Validation_Sheet5"/>
      <sheetName val="Channels_(internal)5"/>
      <sheetName val="KEY_LEGEND_(To_Hide)5"/>
      <sheetName val="Project_Scope5"/>
      <sheetName val="3_-_Stores_Visited5"/>
      <sheetName val="Scoring_Criteria5"/>
      <sheetName val="Validation_25"/>
      <sheetName val="Average_Parcel_Value4"/>
      <sheetName val="Data_Validation_4"/>
      <sheetName val="Source_Name_(to_hide)4"/>
      <sheetName val="Project_Objectives4"/>
      <sheetName val="Source_Sheet4"/>
      <sheetName val="Intake_by_PepsiCo_Category4"/>
      <sheetName val="1__Stores_Visited4"/>
      <sheetName val="Source_Sheet_(TO_HIDE)4"/>
      <sheetName val="List_of_Outlets4"/>
      <sheetName val="Dropdown_List4"/>
      <sheetName val="Drop_Downs_4"/>
      <sheetName val="Product_Offer4"/>
      <sheetName val="Menu_TO_HIDE4"/>
      <sheetName val="To_Hide4"/>
      <sheetName val="Analyst_Instructions4"/>
      <sheetName val="Dropdown_lists4"/>
      <sheetName val="Detailed_Product_Log4"/>
      <sheetName val="Lookup_(2)4"/>
      <sheetName val="Retailer_List4"/>
      <sheetName val="Market_Sizes_-_Deep_Dive4"/>
      <sheetName val="Dropdown_Menu4"/>
      <sheetName val="Drop_down4"/>
      <sheetName val="Brand_Share_LBN4"/>
      <sheetName val="10_prod_base4"/>
      <sheetName val="List_Box_headings3"/>
      <sheetName val="Breakeven_Analysis_Data8"/>
      <sheetName val="Breakeven_Analysis_Chart7"/>
      <sheetName val="Stores_Targeted7"/>
      <sheetName val="Stores_Visited6"/>
      <sheetName val="Packaging_Definitions7"/>
      <sheetName val="Name_Manager6"/>
      <sheetName val="Storecheck_Definitions6"/>
      <sheetName val="Store_Checks6"/>
      <sheetName val="Pack_type_difintion6"/>
      <sheetName val="9_Data_Validation6"/>
      <sheetName val="Channel_definitions6"/>
      <sheetName val="Legend_(to_hide)6"/>
      <sheetName val="Workshops_Visited6"/>
      <sheetName val="Trend_definitions6"/>
      <sheetName val="Drop_Downs6"/>
      <sheetName val="Market_Size6"/>
      <sheetName val="Data_Validation6"/>
      <sheetName val="Global_Budget6"/>
      <sheetName val="Lists_6"/>
      <sheetName val="Store_List6"/>
      <sheetName val="Validation_Sheet6"/>
      <sheetName val="Channels_(internal)6"/>
      <sheetName val="KEY_LEGEND_(To_Hide)6"/>
      <sheetName val="Project_Scope6"/>
      <sheetName val="3_-_Stores_Visited6"/>
      <sheetName val="Scoring_Criteria6"/>
      <sheetName val="Validation_26"/>
      <sheetName val="Average_Parcel_Value5"/>
      <sheetName val="Data_Validation_5"/>
      <sheetName val="Source_Name_(to_hide)5"/>
      <sheetName val="Project_Objectives5"/>
      <sheetName val="Source_Sheet5"/>
      <sheetName val="Intake_by_PepsiCo_Category5"/>
      <sheetName val="1__Stores_Visited5"/>
      <sheetName val="Source_Sheet_(TO_HIDE)5"/>
      <sheetName val="List_of_Outlets5"/>
      <sheetName val="Dropdown_List5"/>
      <sheetName val="Drop_Downs_5"/>
      <sheetName val="Product_Offer5"/>
      <sheetName val="Menu_TO_HIDE5"/>
      <sheetName val="To_Hide5"/>
      <sheetName val="Analyst_Instructions5"/>
      <sheetName val="Dropdown_lists5"/>
      <sheetName val="Detailed_Product_Log5"/>
      <sheetName val="Lookup_(2)5"/>
      <sheetName val="Retailer_List5"/>
      <sheetName val="Market_Sizes_-_Deep_Dive5"/>
      <sheetName val="Dropdown_Menu5"/>
      <sheetName val="Drop_down5"/>
      <sheetName val="Brand_Share_LBN5"/>
      <sheetName val="10_prod_base5"/>
      <sheetName val="List_Box_headings4"/>
      <sheetName val="Breakeven_Analysis_Data9"/>
      <sheetName val="Breakeven_Analysis_Chart8"/>
      <sheetName val="Stores_Targeted8"/>
      <sheetName val="Stores_Visited7"/>
      <sheetName val="Packaging_Definitions8"/>
      <sheetName val="Name_Manager7"/>
      <sheetName val="Storecheck_Definitions7"/>
      <sheetName val="Store_Checks7"/>
      <sheetName val="Pack_type_difintion7"/>
      <sheetName val="9_Data_Validation7"/>
      <sheetName val="Channel_definitions7"/>
      <sheetName val="Legend_(to_hide)7"/>
      <sheetName val="Workshops_Visited7"/>
      <sheetName val="Trend_definitions7"/>
      <sheetName val="Drop_Downs7"/>
      <sheetName val="Market_Size7"/>
      <sheetName val="Data_Validation7"/>
      <sheetName val="Global_Budget7"/>
      <sheetName val="Lists_7"/>
      <sheetName val="Store_List7"/>
      <sheetName val="Validation_Sheet7"/>
      <sheetName val="Channels_(internal)7"/>
      <sheetName val="KEY_LEGEND_(To_Hide)7"/>
      <sheetName val="Project_Scope7"/>
      <sheetName val="3_-_Stores_Visited7"/>
      <sheetName val="Scoring_Criteria7"/>
      <sheetName val="Validation_27"/>
      <sheetName val="Average_Parcel_Value6"/>
      <sheetName val="Data_Validation_6"/>
      <sheetName val="Source_Name_(to_hide)6"/>
      <sheetName val="Project_Objectives6"/>
      <sheetName val="Source_Sheet6"/>
      <sheetName val="Intake_by_PepsiCo_Category6"/>
      <sheetName val="1__Stores_Visited6"/>
      <sheetName val="Source_Sheet_(TO_HIDE)6"/>
      <sheetName val="List_of_Outlets6"/>
      <sheetName val="Dropdown_List6"/>
      <sheetName val="Drop_Downs_6"/>
      <sheetName val="Product_Offer6"/>
      <sheetName val="Menu_TO_HIDE6"/>
      <sheetName val="To_Hide6"/>
      <sheetName val="Analyst_Instructions6"/>
      <sheetName val="Dropdown_lists6"/>
      <sheetName val="Detailed_Product_Log6"/>
      <sheetName val="Lookup_(2)6"/>
      <sheetName val="Retailer_List6"/>
      <sheetName val="Market_Sizes_-_Deep_Dive6"/>
      <sheetName val="Dropdown_Menu6"/>
      <sheetName val="Drop_down6"/>
      <sheetName val="Brand_Share_LBN6"/>
      <sheetName val="10_prod_base6"/>
      <sheetName val="List_Box_headings5"/>
      <sheetName val="Breakeven_Analysis_Data10"/>
      <sheetName val="Breakeven_Analysis_Chart9"/>
      <sheetName val="Stores_Targeted9"/>
      <sheetName val="Stores_Visited8"/>
      <sheetName val="Packaging_Definitions9"/>
      <sheetName val="Name_Manager8"/>
      <sheetName val="Storecheck_Definitions8"/>
      <sheetName val="Store_Checks8"/>
      <sheetName val="Pack_type_difintion8"/>
      <sheetName val="9_Data_Validation8"/>
      <sheetName val="Channel_definitions8"/>
      <sheetName val="Legend_(to_hide)8"/>
      <sheetName val="Workshops_Visited8"/>
      <sheetName val="Trend_definitions8"/>
      <sheetName val="Drop_Downs8"/>
      <sheetName val="Market_Size8"/>
      <sheetName val="Data_Validation8"/>
      <sheetName val="Global_Budget8"/>
      <sheetName val="Lists_8"/>
      <sheetName val="Store_List8"/>
      <sheetName val="Validation_Sheet8"/>
      <sheetName val="Channels_(internal)8"/>
      <sheetName val="KEY_LEGEND_(To_Hide)8"/>
      <sheetName val="Project_Scope8"/>
      <sheetName val="3_-_Stores_Visited8"/>
      <sheetName val="Scoring_Criteria8"/>
      <sheetName val="Validation_28"/>
      <sheetName val="Average_Parcel_Value7"/>
      <sheetName val="Data_Validation_7"/>
      <sheetName val="Source_Name_(to_hide)7"/>
      <sheetName val="Project_Objectives7"/>
      <sheetName val="Source_Sheet7"/>
      <sheetName val="Intake_by_PepsiCo_Category7"/>
      <sheetName val="1__Stores_Visited7"/>
      <sheetName val="Source_Sheet_(TO_HIDE)7"/>
      <sheetName val="List_of_Outlets7"/>
      <sheetName val="Dropdown_List7"/>
      <sheetName val="Drop_Downs_7"/>
      <sheetName val="Product_Offer7"/>
      <sheetName val="Menu_TO_HIDE7"/>
      <sheetName val="To_Hide7"/>
      <sheetName val="Analyst_Instructions7"/>
      <sheetName val="Dropdown_lists7"/>
      <sheetName val="Detailed_Product_Log7"/>
      <sheetName val="Lookup_(2)7"/>
      <sheetName val="Retailer_List7"/>
      <sheetName val="Market_Sizes_-_Deep_Dive7"/>
      <sheetName val="Dropdown_Menu7"/>
      <sheetName val="Drop_down7"/>
      <sheetName val="Brand_Share_LBN7"/>
      <sheetName val="10_prod_base7"/>
      <sheetName val="List_Box_headings6"/>
      <sheetName val="Breakeven_Analysis_Data11"/>
      <sheetName val="Breakeven_Analysis_Chart10"/>
      <sheetName val="Stores_Targeted10"/>
      <sheetName val="Stores_Visited9"/>
      <sheetName val="Packaging_Definitions10"/>
      <sheetName val="Name_Manager9"/>
      <sheetName val="Storecheck_Definitions9"/>
      <sheetName val="Store_Checks9"/>
      <sheetName val="Pack_type_difintion9"/>
      <sheetName val="9_Data_Validation9"/>
      <sheetName val="Channel_definitions9"/>
      <sheetName val="Legend_(to_hide)9"/>
      <sheetName val="Workshops_Visited9"/>
      <sheetName val="Trend_definitions9"/>
      <sheetName val="Drop_Downs9"/>
      <sheetName val="Market_Size9"/>
      <sheetName val="Data_Validation9"/>
      <sheetName val="Global_Budget9"/>
      <sheetName val="Lists_9"/>
      <sheetName val="Store_List9"/>
      <sheetName val="Validation_Sheet9"/>
      <sheetName val="Channels_(internal)9"/>
      <sheetName val="KEY_LEGEND_(To_Hide)9"/>
      <sheetName val="Project_Scope9"/>
      <sheetName val="3_-_Stores_Visited9"/>
      <sheetName val="Scoring_Criteria9"/>
      <sheetName val="Validation_29"/>
      <sheetName val="Average_Parcel_Value8"/>
      <sheetName val="Data_Validation_8"/>
      <sheetName val="Source_Name_(to_hide)8"/>
      <sheetName val="Project_Objectives8"/>
      <sheetName val="Source_Sheet8"/>
      <sheetName val="Intake_by_PepsiCo_Category8"/>
      <sheetName val="1__Stores_Visited8"/>
      <sheetName val="Source_Sheet_(TO_HIDE)8"/>
      <sheetName val="List_of_Outlets8"/>
      <sheetName val="Dropdown_List8"/>
      <sheetName val="Drop_Downs_8"/>
      <sheetName val="Product_Offer8"/>
      <sheetName val="Menu_TO_HIDE8"/>
      <sheetName val="To_Hide8"/>
      <sheetName val="Analyst_Instructions8"/>
      <sheetName val="Dropdown_lists8"/>
      <sheetName val="Detailed_Product_Log8"/>
      <sheetName val="Lookup_(2)8"/>
      <sheetName val="Retailer_List8"/>
      <sheetName val="Market_Sizes_-_Deep_Dive8"/>
      <sheetName val="Dropdown_Menu8"/>
      <sheetName val="Drop_down8"/>
      <sheetName val="Brand_Share_LBN8"/>
      <sheetName val="10_prod_base8"/>
      <sheetName val="List_Box_headings7"/>
      <sheetName val="Store_Check"/>
      <sheetName val="Name_Manager_"/>
      <sheetName val="Category_Name_Manager"/>
      <sheetName val="Lists_(Hide)"/>
      <sheetName val="Breakeven_Analysis_Data12"/>
      <sheetName val="Breakeven_Analysis_Chart11"/>
      <sheetName val="Stores_Targeted11"/>
      <sheetName val="Stores_Visited10"/>
      <sheetName val="Packaging_Definitions11"/>
      <sheetName val="Name_Manager10"/>
      <sheetName val="Storecheck_Definitions10"/>
      <sheetName val="Store_Checks10"/>
      <sheetName val="Pack_type_difintion10"/>
      <sheetName val="9_Data_Validation10"/>
      <sheetName val="Channel_definitions10"/>
      <sheetName val="Legend_(to_hide)10"/>
      <sheetName val="Workshops_Visited10"/>
      <sheetName val="Trend_definitions10"/>
      <sheetName val="Drop_Downs10"/>
      <sheetName val="Market_Size10"/>
      <sheetName val="Data_Validation10"/>
      <sheetName val="Global_Budget10"/>
      <sheetName val="Lists_10"/>
      <sheetName val="Store_List10"/>
      <sheetName val="Validation_Sheet10"/>
      <sheetName val="Channels_(internal)10"/>
      <sheetName val="KEY_LEGEND_(To_Hide)10"/>
      <sheetName val="Project_Scope10"/>
      <sheetName val="3_-_Stores_Visited10"/>
      <sheetName val="Scoring_Criteria10"/>
      <sheetName val="Validation_210"/>
      <sheetName val="Average_Parcel_Value9"/>
      <sheetName val="Data_Validation_9"/>
      <sheetName val="Source_Name_(to_hide)9"/>
      <sheetName val="Project_Objectives9"/>
      <sheetName val="Source_Sheet9"/>
      <sheetName val="Intake_by_PepsiCo_Category9"/>
      <sheetName val="1__Stores_Visited9"/>
      <sheetName val="Source_Sheet_(TO_HIDE)9"/>
      <sheetName val="List_of_Outlets9"/>
      <sheetName val="Dropdown_List9"/>
      <sheetName val="Drop_Downs_9"/>
      <sheetName val="Product_Offer9"/>
      <sheetName val="Menu_TO_HIDE9"/>
      <sheetName val="To_Hide9"/>
      <sheetName val="Analyst_Instructions9"/>
      <sheetName val="Dropdown_lists9"/>
      <sheetName val="Detailed_Product_Log9"/>
      <sheetName val="Lookup_(2)9"/>
      <sheetName val="Retailer_List9"/>
      <sheetName val="Market_Sizes_-_Deep_Dive9"/>
      <sheetName val="Dropdown_Menu9"/>
      <sheetName val="Drop_down9"/>
      <sheetName val="Brand_Share_LBN9"/>
      <sheetName val="10_prod_base9"/>
      <sheetName val="List_Box_headings8"/>
      <sheetName val="Store_Check1"/>
      <sheetName val="Name_Manager_1"/>
      <sheetName val="Category_Name_Manager1"/>
      <sheetName val="Lists_(Hide)1"/>
      <sheetName val="SIC"/>
      <sheetName val="Breakeven_Analysis_Data13"/>
      <sheetName val="Breakeven_Analysis_Chart12"/>
      <sheetName val="Stores_Targeted12"/>
      <sheetName val="Stores_Visited11"/>
      <sheetName val="Packaging_Definitions12"/>
      <sheetName val="Name_Manager11"/>
      <sheetName val="Storecheck_Definitions11"/>
      <sheetName val="Store_Checks11"/>
      <sheetName val="Pack_type_difintion11"/>
      <sheetName val="9_Data_Validation11"/>
      <sheetName val="Channel_definitions11"/>
      <sheetName val="Legend_(to_hide)11"/>
      <sheetName val="Workshops_Visited11"/>
      <sheetName val="Trend_definitions11"/>
      <sheetName val="Drop_Downs11"/>
      <sheetName val="Market_Size11"/>
      <sheetName val="Data_Validation11"/>
      <sheetName val="Global_Budget11"/>
      <sheetName val="Lists_11"/>
      <sheetName val="Store_List11"/>
      <sheetName val="Validation_Sheet11"/>
      <sheetName val="Channels_(internal)11"/>
      <sheetName val="KEY_LEGEND_(To_Hide)11"/>
      <sheetName val="Project_Scope11"/>
      <sheetName val="3_-_Stores_Visited11"/>
      <sheetName val="Scoring_Criteria11"/>
      <sheetName val="Validation_211"/>
      <sheetName val="Average_Parcel_Value10"/>
      <sheetName val="Data_Validation_10"/>
      <sheetName val="Source_Name_(to_hide)10"/>
      <sheetName val="Project_Objectives10"/>
      <sheetName val="Source_Sheet10"/>
      <sheetName val="Intake_by_PepsiCo_Category10"/>
      <sheetName val="1__Stores_Visited10"/>
      <sheetName val="Source_Sheet_(TO_HIDE)10"/>
      <sheetName val="List_of_Outlets10"/>
      <sheetName val="Dropdown_List10"/>
      <sheetName val="Drop_Downs_10"/>
      <sheetName val="Product_Offer10"/>
      <sheetName val="Menu_TO_HIDE10"/>
      <sheetName val="To_Hide10"/>
      <sheetName val="Analyst_Instructions10"/>
      <sheetName val="Dropdown_lists10"/>
      <sheetName val="Detailed_Product_Log10"/>
      <sheetName val="Lookup_(2)10"/>
      <sheetName val="Retailer_List10"/>
      <sheetName val="Market_Sizes_-_Deep_Dive10"/>
      <sheetName val="Dropdown_Menu10"/>
      <sheetName val="Drop_down10"/>
      <sheetName val="Brand_Share_LBN10"/>
      <sheetName val="10_prod_base10"/>
      <sheetName val="List_Box_headings9"/>
      <sheetName val="Store_Check2"/>
      <sheetName val="Name_Manager_2"/>
      <sheetName val="Category_Name_Manager2"/>
      <sheetName val="Lists_(Hide)2"/>
      <sheetName val="Breakeven_Analysis_Data14"/>
      <sheetName val="Breakeven_Analysis_Chart13"/>
      <sheetName val="Stores_Targeted13"/>
      <sheetName val="Stores_Visited12"/>
      <sheetName val="Packaging_Definitions13"/>
      <sheetName val="Name_Manager12"/>
      <sheetName val="Storecheck_Definitions12"/>
      <sheetName val="Store_Checks12"/>
      <sheetName val="Pack_type_difintion12"/>
      <sheetName val="9_Data_Validation12"/>
      <sheetName val="Channel_definitions12"/>
      <sheetName val="Legend_(to_hide)12"/>
      <sheetName val="Workshops_Visited12"/>
      <sheetName val="Trend_definitions12"/>
      <sheetName val="Drop_Downs12"/>
      <sheetName val="Market_Size12"/>
      <sheetName val="Data_Validation12"/>
      <sheetName val="Global_Budget12"/>
      <sheetName val="Lists_12"/>
      <sheetName val="Store_List12"/>
      <sheetName val="Validation_Sheet12"/>
      <sheetName val="Channels_(internal)12"/>
      <sheetName val="KEY_LEGEND_(To_Hide)12"/>
      <sheetName val="Project_Scope12"/>
      <sheetName val="3_-_Stores_Visited12"/>
      <sheetName val="Scoring_Criteria12"/>
      <sheetName val="Validation_212"/>
      <sheetName val="Average_Parcel_Value11"/>
      <sheetName val="Data_Validation_11"/>
      <sheetName val="Source_Name_(to_hide)11"/>
      <sheetName val="Project_Objectives11"/>
      <sheetName val="Source_Sheet11"/>
      <sheetName val="Intake_by_PepsiCo_Category11"/>
      <sheetName val="1__Stores_Visited11"/>
      <sheetName val="Source_Sheet_(TO_HIDE)11"/>
      <sheetName val="List_of_Outlets11"/>
      <sheetName val="Dropdown_List11"/>
      <sheetName val="Drop_Downs_11"/>
      <sheetName val="Product_Offer11"/>
      <sheetName val="Menu_TO_HIDE11"/>
      <sheetName val="To_Hide11"/>
      <sheetName val="Analyst_Instructions11"/>
      <sheetName val="Dropdown_lists11"/>
      <sheetName val="Detailed_Product_Log11"/>
      <sheetName val="Lookup_(2)11"/>
      <sheetName val="Retailer_List11"/>
      <sheetName val="Market_Sizes_-_Deep_Dive11"/>
      <sheetName val="Dropdown_Menu11"/>
      <sheetName val="Drop_down11"/>
      <sheetName val="Brand_Share_LBN11"/>
      <sheetName val="10_prod_base11"/>
      <sheetName val="List_Box_headings10"/>
      <sheetName val="Store_Check3"/>
      <sheetName val="Name_Manager_3"/>
      <sheetName val="Category_Name_Manager3"/>
      <sheetName val="Lists_(Hide)3"/>
      <sheetName val="Outputs"/>
    </sheetNames>
    <sheetDataSet>
      <sheetData sheetId="0" refreshError="1">
        <row r="1">
          <cell r="B1" t="b">
            <v>0</v>
          </cell>
        </row>
        <row r="2">
          <cell r="B2" t="b">
            <v>0</v>
          </cell>
        </row>
        <row r="3">
          <cell r="B3" t="str">
            <v>OfficeReady 3.0</v>
          </cell>
        </row>
        <row r="4">
          <cell r="B4">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refreshError="1"/>
      <sheetData sheetId="18" refreshError="1"/>
      <sheetData sheetId="19" refreshError="1"/>
      <sheetData sheetId="20" refreshError="1"/>
      <sheetData sheetId="2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refreshError="1"/>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refreshError="1"/>
    </sheetDataSet>
  </externalBook>
</externalLink>
</file>

<file path=xl/persons/person.xml><?xml version="1.0" encoding="utf-8"?>
<personList xmlns="http://schemas.microsoft.com/office/spreadsheetml/2018/threadedcomments" xmlns:x="http://schemas.openxmlformats.org/spreadsheetml/2006/main">
  <person displayName="Mick Haydin" id="{9D156AA1-A04F-4313-8D98-25EAE53DE117}" userId="faa6ddac766e3ee6" providerId="Windows Live"/>
  <person displayName="Mick" id="{1C867A10-A609-4C88-BA4F-5F6036D2CE21}" userId="S::mick.haydin@research11.euromonitor.com::d26bf95d-db2d-4a15-9712-50a2f6e319fd" providerId="AD"/>
</personList>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EMI_USCPSC_%20Aerosol%20Dusters_Store%20Audit_5.1.2023.xlsx#BgEIDA4ADAMGBAcBBAQECw=120.0"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EMI_USCPSC_%20Aerosol%20Dusters_Store%20Audit_5.1.2023.xlsx#BgEIDA4ADAMGBAcBBAQECw=120.0"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microsoft.com/office/2006/relationships/xlExternalLinkPath/xlPathMissing" Target="EMI_USCPSC_%20Aerosol%20Dusters_Store%20Audit_5.1.2023.xlsx#BgEIDA4ADAMGBAcBBAQECw=120.0"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k Haydin" refreshedDate="45026.465721412038" createdVersion="8" refreshedVersion="8" minRefreshableVersion="3" recordCount="456" xr:uid="{494A804A-0278-4A34-84E8-83412E924D97}">
  <cacheSource type="worksheet">
    <worksheetSource ref="B5:AC461" sheet="All - Products" r:id="rId2"/>
  </cacheSource>
  <cacheFields count="28">
    <cacheField name="Item #" numFmtId="0">
      <sharedItems containsString="0" containsBlank="1" containsNumber="1" containsInteger="1" minValue="1" maxValue="204"/>
    </cacheField>
    <cacheField name="Store #" numFmtId="0">
      <sharedItems containsBlank="1" containsMixedTypes="1" containsNumber="1" containsInteger="1" minValue="1" maxValue="103"/>
    </cacheField>
    <cacheField name="Date extracted from website" numFmtId="0">
      <sharedItems containsNonDate="0" containsDate="1" containsString="0" containsBlank="1" minDate="2023-02-15T00:00:00" maxDate="2023-04-10T00:00:00"/>
    </cacheField>
    <cacheField name="Retailer" numFmtId="0">
      <sharedItems containsBlank="1"/>
    </cacheField>
    <cacheField name="Type of Commerce" numFmtId="0">
      <sharedItems count="23">
        <s v="  "/>
        <s v="Non-Store Retail"/>
        <s v="Supplier Audit"/>
        <s v="Omnichannel Retail"/>
        <s v="Store-Based Retail"/>
        <s v="Philadelphia, PA"/>
        <s v="San Antonio, TX"/>
        <s v="San Jose, CA"/>
        <s v="Baltimore, MD"/>
        <s v="Chicago, IL"/>
        <s v="Detroit, MI"/>
        <s v="Espanola, NM"/>
        <s v="Indianopolis, IN"/>
        <s v="Dayton, OH"/>
        <s v="Las Vegas, NV"/>
        <s v="Minneapolis, MN"/>
        <s v="Phoenix, AZ"/>
        <s v="Wichita, KS"/>
        <s v="New York, NY"/>
        <s v="Houston, TX"/>
        <s v="San Diego, CA"/>
        <s v="Dallas, TX"/>
        <s v="Los Angeles, CA"/>
      </sharedItems>
    </cacheField>
    <cacheField name="Supplier" numFmtId="0">
      <sharedItems containsBlank="1" count="50">
        <m/>
        <s v="975 Supply"/>
        <s v="ABC Compounding Co., Inc. "/>
        <s v="Advantus Corp."/>
        <s v="ASAP Office Products"/>
        <s v="AVW Inc, dba Max Pro"/>
        <s v="AW Distributing"/>
        <s v="Best Buy"/>
        <s v="Big Lots"/>
        <s v="Business Source"/>
        <s v="Cassida (P/L)"/>
        <s v="Century"/>
        <s v="Compucessory"/>
        <s v="Costco"/>
        <s v="CRC Industries"/>
        <s v="Digital Innovations"/>
        <s v="Dollar Tree"/>
        <s v="Empack"/>
        <s v="Falcon"/>
        <s v="Fellowes"/>
        <s v="GC Electronics"/>
        <s v="Ideal Industries, Inc."/>
        <s v="iDuster Cleaner Company"/>
        <s v="iDuster Cleaning Supplies"/>
        <s v="Innovera Technology Essentials"/>
        <s v="ITW"/>
        <s v="Kimball Midwest"/>
        <s v="LHB Industries"/>
        <s v="Lowes"/>
        <s v="Maxell"/>
        <s v="MG Chemicals"/>
        <s v="MicroCare Corp."/>
        <s v="Multicomp"/>
        <s v="MyOfficeInnovations"/>
        <s v="Norazza"/>
        <s v="NTE Electronics, Inc."/>
        <s v="NXT Technologies"/>
        <s v="Office Depot"/>
        <s v="PerfectData Corp."/>
        <s v="PLZ Corp."/>
        <s v="ProMaster"/>
        <s v="RCA"/>
        <s v="Shop Rite"/>
        <s v="SP Scienceware"/>
        <s v="Staples"/>
        <s v="Stoner Car Care"/>
        <s v="Uline"/>
        <s v="Unbranded"/>
        <s v="Walgreens"/>
        <s v="Walmart"/>
      </sharedItems>
    </cacheField>
    <cacheField name="Brand" numFmtId="0">
      <sharedItems containsBlank="1"/>
    </cacheField>
    <cacheField name="Brand Name" numFmtId="0">
      <sharedItems containsBlank="1"/>
    </cacheField>
    <cacheField name="Product Name  (web listing)" numFmtId="0">
      <sharedItems containsBlank="1"/>
    </cacheField>
    <cacheField name="Product Link" numFmtId="0">
      <sharedItems containsBlank="1"/>
    </cacheField>
    <cacheField name="Country of Origin _x000a_(as available)" numFmtId="0">
      <sharedItems containsBlank="1"/>
    </cacheField>
    <cacheField name="COO Comments" numFmtId="0">
      <sharedItems containsBlank="1"/>
    </cacheField>
    <cacheField name="Global Brand Owner _x000a_(as available)" numFmtId="0">
      <sharedItems containsBlank="1"/>
    </cacheField>
    <cacheField name="Online list Price ($)" numFmtId="0">
      <sharedItems containsBlank="1" containsMixedTypes="1" containsNumber="1" minValue="1.25" maxValue="244.2"/>
    </cacheField>
    <cacheField name="Price per cannister" numFmtId="0">
      <sharedItems containsBlank="1" containsMixedTypes="1" containsNumber="1" minValue="0.62083333333333335" maxValue="96.27"/>
    </cacheField>
    <cacheField name="Unit Price ($/oz)" numFmtId="0">
      <sharedItems containsBlank="1" containsMixedTypes="1" containsNumber="1" minValue="5.1736111111111115E-2" maxValue="11.248749999999999"/>
    </cacheField>
    <cacheField name="Pack size (no of cans per pack)" numFmtId="0">
      <sharedItems containsString="0" containsBlank="1" containsNumber="1" containsInteger="1" minValue="1" maxValue="12"/>
    </cacheField>
    <cacheField name="Pack Type (eg: multipack, etc)" numFmtId="0">
      <sharedItems containsBlank="1"/>
    </cacheField>
    <cacheField name="Volume per can (in oz)" numFmtId="0">
      <sharedItems containsString="0" containsBlank="1" containsNumber="1" minValue="2" maxValue="17"/>
    </cacheField>
    <cacheField name="Discounts" numFmtId="0">
      <sharedItems containsBlank="1"/>
    </cacheField>
    <cacheField name="Contains Bitterant is mentioned online (Y=1/N=0)" numFmtId="0">
      <sharedItems containsString="0" containsBlank="1" containsNumber="1" containsInteger="1" minValue="0" maxValue="1"/>
    </cacheField>
    <cacheField name="Text found online: &quot;inhalation&quot; or &quot;abuse&quot; or &quot;huff&quot;" numFmtId="0">
      <sharedItems containsBlank="1" longText="1"/>
    </cacheField>
    <cacheField name="Inhalation abuse is mentioned online (Y=1/N=0)" numFmtId="0">
      <sharedItems containsString="0" containsBlank="1" containsNumber="1" containsInteger="1" minValue="0" maxValue="1"/>
    </cacheField>
    <cacheField name="The term &quot;Air&quot; is used in the online description [e.g., product name, description, or listed features] (Y=1/N=0)" numFmtId="0">
      <sharedItems containsString="0" containsBlank="1" containsNumber="1" containsInteger="1" minValue="0" maxValue="1"/>
    </cacheField>
    <cacheField name="The Term &quot;Air&quot; is used on the product labeling" numFmtId="0">
      <sharedItems containsBlank="1" containsMixedTypes="1" containsNumber="1" containsInteger="1" minValue="0" maxValue="0"/>
    </cacheField>
    <cacheField name="Text found online: &quot;warning&quot; &quot;legal&quot; &quot;caution&quot;" numFmtId="0">
      <sharedItems containsBlank="1" longText="1"/>
    </cacheField>
    <cacheField name="Propellent (if identified) &quot;contains&quot;" numFmtId="0">
      <sharedItems containsBlank="1"/>
    </cacheField>
    <cacheField name="Shelf Lif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k Haydin" refreshedDate="45057.506720370373" createdVersion="8" refreshedVersion="8" minRefreshableVersion="3" recordCount="120" xr:uid="{C8E99C6B-6986-48CB-8549-9C51865F1C83}">
  <cacheSource type="worksheet">
    <worksheetSource ref="B5:AA125" sheet="Supplier Audit" r:id="rId2"/>
  </cacheSource>
  <cacheFields count="26">
    <cacheField name="Item #" numFmtId="0">
      <sharedItems containsString="0" containsBlank="1" containsNumber="1" containsInteger="1" minValue="1" maxValue="119"/>
    </cacheField>
    <cacheField name="Date extracted from website" numFmtId="0">
      <sharedItems containsNonDate="0" containsDate="1" containsString="0" containsBlank="1" minDate="2023-02-24T00:00:00" maxDate="2023-05-10T00:00:00"/>
    </cacheField>
    <cacheField name="Supplier Name" numFmtId="0">
      <sharedItems count="41">
        <s v="  "/>
        <s v="Falcon Safety Products, Inc. "/>
        <s v="Norazza, Inc."/>
        <s v="AVW Inc, dba Max Pro"/>
        <s v="ITW Contamination Control Electronics"/>
        <s v="CRC Industries Americas"/>
        <s v="PerfectData Corp."/>
        <s v="Advantus Corp."/>
        <s v="Empack Spraytech Inc. "/>
        <s v="PLZ Corp."/>
        <s v="ABC Compounding Co., Inc. "/>
        <s v="MicroCare Corp."/>
        <s v="Ideal Industries, Inc."/>
        <s v="NTE Electronics, Inc."/>
        <s v="VOXX Accessories Corp. "/>
        <s v="AW Distributing- SHANGHAI AW CUSTOM MANUFACTURING &amp; AEROSOL PROPELLANT CO., LTD."/>
        <s v="AW Product Sales &amp; Marketing, Inc. "/>
        <s v="MG Chemicals"/>
        <s v="LHB Industries"/>
        <s v="Uline, Inc."/>
        <s v="GC Electronics, Inc."/>
        <s v="Stoner, Inc."/>
        <s v="iDuster Cleaning Supplies"/>
        <s v="ACL Staticide, Inc."/>
        <s v="Aervoe Industries, Inc."/>
        <s v="Albatross USA, Inc. "/>
        <s v="Allsop, Inc."/>
        <s v="SP Industries, Inc."/>
        <s v="Belkin International, Inc. "/>
        <s v="CAIG Laboratories, Inc."/>
        <s v="Fastenal Industrial Supply"/>
        <s v="Zep Inc."/>
        <s v="Fellowes, Inc."/>
        <s v="Hornady Manufacturing, Inc."/>
        <s v="Newark Electronics"/>
        <s v="NA Trading and Technology"/>
        <s v="Noble Chemical, Inc."/>
        <s v="NXT Technologies"/>
        <s v="QuestSpecialty Corporation"/>
        <s v="Office Supply Inc."/>
        <s v="Wechem Engineered Chemistries, Inc."/>
      </sharedItems>
    </cacheField>
    <cacheField name="Location" numFmtId="0">
      <sharedItems count="40">
        <s v="  "/>
        <s v="Branchburg, NJ"/>
        <s v="Buffalo, NY"/>
        <s v="Ft. Lauderdale, FL"/>
        <s v="Kennesaw, GA"/>
        <s v="Horsham, PA"/>
        <s v="Simi Valley, CA"/>
        <s v="Jacksonville, FL"/>
        <s v="Brampton, ON, Canada"/>
        <s v="Downers Grove, IL"/>
        <s v="Morrow, GA"/>
        <s v="New Britain, CT"/>
        <s v="Sycamore, IL"/>
        <s v="Bloomfield, NJ"/>
        <s v="Indianapolis, IN"/>
        <s v="Redwood City, CA"/>
        <s v="San Mateo, CA"/>
        <s v="Burlington, ON, Canada"/>
        <s v="St. Louis, MO"/>
        <s v="Pleasant Prairie, WI"/>
        <s v="Rockford, IL"/>
        <s v="Quarryville, PA"/>
        <s v="Unknown"/>
        <s v="Chicago, IL"/>
        <s v="Gardenville, NV"/>
        <s v="Long Island City, NY"/>
        <s v="Bellingham, WA"/>
        <s v="Warminster, PA"/>
        <s v="El Segundo, CA"/>
        <s v="Poway, CA"/>
        <s v="Winona, MN"/>
        <s v="Emerson, GA"/>
        <s v="Itasca, IL"/>
        <s v="Grand Island, NE"/>
        <s v="Bloomington, MN"/>
        <s v="Lancaster, PA"/>
        <s v="Houston, TX"/>
        <s v="Brenham, TX"/>
        <s v="Atlanta, GA"/>
        <s v="Harahan, LA"/>
      </sharedItems>
    </cacheField>
    <cacheField name="Website Link" numFmtId="0">
      <sharedItems containsBlank="1"/>
    </cacheField>
    <cacheField name="Brands" numFmtId="0">
      <sharedItems containsBlank="1"/>
    </cacheField>
    <cacheField name="Products" numFmtId="0">
      <sharedItems containsBlank="1" longText="1"/>
    </cacheField>
    <cacheField name="Online text about supplier" numFmtId="0">
      <sharedItems longText="1"/>
    </cacheField>
    <cacheField name="Supplier Size (Employees)" numFmtId="0">
      <sharedItems containsBlank="1" containsMixedTypes="1" containsNumber="1" containsInteger="1" minValue="6" maxValue="22400"/>
    </cacheField>
    <cacheField name="Supplier Size (Revenue) $M" numFmtId="0">
      <sharedItems containsBlank="1" containsMixedTypes="1" containsNumber="1" minValue="1.6" maxValue="8800"/>
    </cacheField>
    <cacheField name="Revenue source" numFmtId="0">
      <sharedItems containsBlank="1"/>
    </cacheField>
    <cacheField name="Small, Medium, Large Enterprise (based on SBA NAICS guidelines)" numFmtId="0">
      <sharedItems containsBlank="1"/>
    </cacheField>
    <cacheField name="Assumed Supplier Ranking (duster products)" numFmtId="0">
      <sharedItems containsString="0" containsBlank="1" containsNumber="1" containsInteger="1" minValue="1" maxValue="7"/>
    </cacheField>
    <cacheField name="Type of Supplier" numFmtId="0">
      <sharedItems containsBlank="1" count="27">
        <m/>
        <s v="Manufacturer (consumer products)"/>
        <s v="Manufacturer (Electronic MRO supplies)"/>
        <s v="Manufacturer (MRO supplier)"/>
        <s v="Manufacturer (consumer &amp; professional products)"/>
        <s v="Manufacturer (consumer &amp; industrial products)"/>
        <s v="Manufacturer (commercial products)"/>
        <s v="Distributor (electronics &amp; components)"/>
        <s v="Importer/Distributor (consumer products)"/>
        <s v="Manufacturer (industrial &amp; consumer products)"/>
        <s v="Manufacturer (government &amp; commercial products)"/>
        <s v="Distributor (industrial, shipping, and packaging products)"/>
        <s v="Manufacturer (wholesale &amp; industrial products)"/>
        <s v="Wholesaler (cleaning supplies)"/>
        <s v="Manufacturer (industrial products)"/>
        <s v="Manufacturer (professional supplies)"/>
        <s v="Wholesaler (consumer products)"/>
        <s v="Distributor (industrial supplies)"/>
        <s v="Manufacturer (cleaning supplies and accessories)"/>
        <s v="Manufacturer (office solutions)"/>
        <s v="Manufacturer (gun care solutions)"/>
        <s v="Wholesale (electrics MRO)"/>
        <s v="Distributor (printer and copier supplies)"/>
        <s v="Distributor (professional cleaning supplies)"/>
        <s v="Retailer (electronics products)"/>
        <s v="Reseller of office supplies and furniture"/>
        <s v="Manufacturer (professional and industrial chemicals)"/>
      </sharedItems>
    </cacheField>
    <cacheField name="Duster Products" numFmtId="0">
      <sharedItems containsBlank="1"/>
    </cacheField>
    <cacheField name="Product Link" numFmtId="0">
      <sharedItems containsBlank="1"/>
    </cacheField>
    <cacheField name="Product size (in oz.)" numFmtId="0">
      <sharedItems containsBlank="1" containsMixedTypes="1" containsNumber="1" minValue="3.5" maxValue="17"/>
    </cacheField>
    <cacheField name="Price ($) (per unit)" numFmtId="0">
      <sharedItems containsString="0" containsBlank="1" containsNumber="1" minValue="3.42" maxValue="89.99"/>
    </cacheField>
    <cacheField name="Country of Origin" numFmtId="0">
      <sharedItems containsBlank="1"/>
    </cacheField>
    <cacheField name="COO comments" numFmtId="0">
      <sharedItems containsBlank="1"/>
    </cacheField>
    <cacheField name="Online text &quot;inhaling&quot; &quot;huff&quot; or &quot;abuse&quot;" numFmtId="0">
      <sharedItems containsBlank="1" longText="1"/>
    </cacheField>
    <cacheField name="Warning against &quot;inhaling&quot; or &quot;abusing&quot; _x000a_(Y=1/N=0)" numFmtId="0">
      <sharedItems containsString="0" containsBlank="1" containsNumber="1" containsInteger="1" minValue="0" maxValue="1"/>
    </cacheField>
    <cacheField name="Propellant" numFmtId="0">
      <sharedItems containsBlank="1" count="6">
        <m/>
        <s v="HFC-152a (CAS No. 75-37-6)"/>
        <s v="HFC-134a (CAS No. 811-97-2)"/>
        <s v="HFO-1234ze (CAS No. 29118-24-9)"/>
        <s v="HFC-134a/HFC-152a blend (CAS No. 811-97-2 and 75-37-6)"/>
        <s v="Propane/n-Butane (CAS No. 68476-86-8)"/>
      </sharedItems>
    </cacheField>
    <cacheField name="The term &quot;Air&quot; used on online description of product (Y=1/N=0)" numFmtId="0">
      <sharedItems containsString="0" containsBlank="1" containsNumber="1" containsInteger="1" minValue="0" maxValue="1"/>
    </cacheField>
    <cacheField name="Product Shelf Life (as indicated)" numFmtId="0">
      <sharedItems containsBlank="1" count="8">
        <m/>
        <s v="10 years"/>
        <s v="n/a"/>
        <s v="2 years"/>
        <s v="3 years"/>
        <s v="indefinite"/>
        <s v="5 years"/>
        <s v="12 month warranty"/>
      </sharedItems>
    </cacheField>
    <cacheField name="Other"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k Haydin" refreshedDate="45061.484884837962" createdVersion="8" refreshedVersion="8" minRefreshableVersion="3" recordCount="361" xr:uid="{6F427901-7DF3-4628-9C3B-0166222995C8}">
  <cacheSource type="worksheet">
    <worksheetSource ref="B2:W363" sheet="AllProds-Updated 051123" r:id="rId2"/>
  </cacheSource>
  <cacheFields count="19">
    <cacheField name="sort" numFmtId="0">
      <sharedItems containsMixedTypes="1" containsNumber="1" containsInteger="1" minValue="1" maxValue="360"/>
    </cacheField>
    <cacheField name="Item #" numFmtId="0">
      <sharedItems containsMixedTypes="1" containsNumber="1" containsInteger="1" minValue="1" maxValue="204"/>
    </cacheField>
    <cacheField name="Store #" numFmtId="0">
      <sharedItems containsBlank="1" containsMixedTypes="1" containsNumber="1" containsInteger="1" minValue="1" maxValue="107"/>
    </cacheField>
    <cacheField name="Date" numFmtId="0">
      <sharedItems containsNonDate="0" containsDate="1" containsString="0" containsBlank="1" minDate="2023-02-15T00:00:00" maxDate="2023-05-10T00:00:00"/>
    </cacheField>
    <cacheField name="Retailer" numFmtId="0">
      <sharedItems count="80">
        <s v="  "/>
        <s v="Ace Hardware Corp"/>
        <s v="Adorama"/>
        <s v="Amazon"/>
        <s v="Bed Bath &amp; Beyond"/>
        <s v="Best Buy"/>
        <s v="Big Lots"/>
        <s v="BJ's"/>
        <s v="Cabela/Bass Pro Shop"/>
        <s v="Costco"/>
        <s v="CVS"/>
        <s v="Dicks Sporting Goods"/>
        <s v="Dollar General"/>
        <s v="Dollar Tree"/>
        <s v="Fred Meyer"/>
        <s v="Grainger"/>
        <s v="Harris Teeter"/>
        <s v="Home Depot"/>
        <s v="Instacart (Big Lots)"/>
        <s v="Instacart (Costco)"/>
        <s v="Instacart (Dollar Tree)"/>
        <s v="Instacart (Lowes)"/>
        <s v="Instacart (Shop Rite)"/>
        <s v="Instacart (Staples)"/>
        <s v="Kimball Midwest"/>
        <s v="Kroger"/>
        <s v="Lowe's"/>
        <s v="Meijer"/>
        <s v="Menards"/>
        <s v="Newegg"/>
        <s v="Office Max/Depot"/>
        <s v="O'Reilly Auto Parts"/>
        <s v="Sam's Club"/>
        <s v="Staples"/>
        <s v="Target"/>
        <s v="Uline"/>
        <s v="Walgreens"/>
        <s v="Walmart"/>
        <s v="WB Mason"/>
        <s v="Wegmans"/>
        <s v="Falcon Safety Products, Inc. "/>
        <s v="Norazza, Inc."/>
        <s v="AVW Inc, dba Max Pro"/>
        <s v="ITW Contamination Control Electronics"/>
        <s v="CRC Industries Americas"/>
        <s v="PerfectData Corp."/>
        <s v="Advantus Corp."/>
        <s v="Empack Spraytech Inc. "/>
        <s v="PLZ Corp."/>
        <s v="ABC Compounding Co., Inc. "/>
        <s v="MicroCare Corp."/>
        <s v="Ideal Industries, Inc."/>
        <s v="NTE Electronics, Inc."/>
        <s v="VOXX Accessories Corp. "/>
        <s v="AW Distributing- SHANGHAI AW CUSTOM MANUFACTURING &amp; AEROSOL PROPELLANT CO., LTD."/>
        <s v="AW Product Sales &amp; Marketing, Inc. "/>
        <s v="MG Chemicals"/>
        <s v="LHB Industries"/>
        <s v="Uline, Inc."/>
        <s v="GC Electronics, Inc."/>
        <s v="Stoner, Inc."/>
        <s v="iDuster Cleaning Supplies"/>
        <s v="ACL Staticide, Inc."/>
        <s v="Aervoe Industries, Inc."/>
        <s v="Albatross USA, Inc. "/>
        <s v="Allsop, Inc."/>
        <s v="SP Industries, Inc."/>
        <s v="Belkin International, Inc. "/>
        <s v="CAIG Laboratories, Inc."/>
        <s v="Fastenal Industrial Supply"/>
        <s v="Zep Inc."/>
        <s v="Fellowes, Inc."/>
        <s v="Hornady Manufacturing, Inc."/>
        <s v="Newark Electronics"/>
        <s v="NA Trading and Technology"/>
        <s v="Noble Chemical, Inc."/>
        <s v="NXT Technologies"/>
        <s v="QuestSpecialty Corporation"/>
        <s v="Office Supply Inc."/>
        <s v="Wechem Engineered Chemistries, Inc."/>
      </sharedItems>
    </cacheField>
    <cacheField name="Type of Commerce" numFmtId="0">
      <sharedItems count="4">
        <s v="  "/>
        <s v="Online"/>
        <s v="Store-Based Retail"/>
        <s v="Supplier Audit"/>
      </sharedItems>
    </cacheField>
    <cacheField name="Type of Commerce2" numFmtId="0">
      <sharedItems count="39">
        <s v="  "/>
        <s v="B2C"/>
        <s v="Mixed B2C &amp; B2B"/>
        <s v="B2B"/>
        <s v="Mass/Department"/>
        <s v="Electronics"/>
        <s v="Discounter"/>
        <s v="Club"/>
        <s v="Drug"/>
        <s v="Home Improvement"/>
        <s v="Office Supply"/>
        <s v="Hypermarket"/>
        <s v="Auto Parts"/>
        <s v="Manufacturer (consumer products)"/>
        <s v="Manufacturer (Electronic MRO supplies)"/>
        <s v="Manufacturer (MRO supplier)"/>
        <s v="Manufacturer (consumer &amp; professional products)"/>
        <s v="Manufacturer (consumer &amp; industrial products)"/>
        <s v="Manufacturer (commercial products)"/>
        <s v="Distributor (electronics &amp; components)"/>
        <s v="Importer/Distributor (consumer products)"/>
        <s v="Manufacturer (industrial &amp; consumer products)"/>
        <s v="Manufacturer (government &amp; commercial products)"/>
        <s v="Distributor (industrial, shipping, and packaging products)"/>
        <s v="Manufacturer (wholesale &amp; industrial products)"/>
        <s v="Wholesaler (cleaning supplies)"/>
        <s v="Manufacturer (industrial products)"/>
        <s v="Manufacturer (professional supplies)"/>
        <s v="Wholesaler (consumer products)"/>
        <s v="Distributor (industrial supplies)"/>
        <s v="Manufacturer (cleaning supplies and accessories)"/>
        <s v="Manufacturer (office solutions)"/>
        <s v="Manufacturer (gun care solutions)"/>
        <s v="Wholesale (electrics MRO)"/>
        <s v="Distributor (printer and copier supplies)"/>
        <s v="Distributor (professional cleaning supplies)"/>
        <s v="Retailer (electronics products)"/>
        <s v="Reseller of office supplies and furniture"/>
        <s v="Manufacturer (professional and industrial chemicals)"/>
      </sharedItems>
    </cacheField>
    <cacheField name="Address" numFmtId="0">
      <sharedItems containsBlank="1"/>
    </cacheField>
    <cacheField name="Supplier" numFmtId="0">
      <sharedItems containsBlank="1" count="63">
        <m/>
        <s v="Falcon"/>
        <s v="Max Pro"/>
        <s v="975 Supply"/>
        <s v="ASAP Office Products"/>
        <s v="AW Product Sales &amp; Marketing, Inc. "/>
        <s v="CRC Industries"/>
        <s v="Emzone"/>
        <s v="GC Electronics"/>
        <s v="iDuster Cleaning Supplies"/>
        <s v="Innovera Technology Essentials"/>
        <s v="ITW"/>
        <s v="Maxell"/>
        <s v="MG Chemicals"/>
        <s v="Multicomp"/>
        <s v="MyOfficeInnovations"/>
        <s v="Norazza"/>
        <s v="Office Depot"/>
        <s v="Read Right"/>
        <s v="Stoner Car Care"/>
        <s v="Insignia"/>
        <s v="Big Lots"/>
        <s v="Digital Innovations"/>
        <s v="Fellowes"/>
        <s v="Skilcraft"/>
        <s v="SP Scienceware"/>
        <s v="Sprayway"/>
        <s v="Cassida"/>
        <s v="Unbranded"/>
        <s v="Dollar Tree"/>
        <s v="RCA"/>
        <s v="Staples"/>
        <s v="Kimball Midwest"/>
        <s v="Business Source"/>
        <s v="Century"/>
        <s v="Compucessory"/>
        <s v="NXT Technologies"/>
        <s v="Uline"/>
        <s v="Walgreens"/>
        <s v="Promaster"/>
        <s v="Walmart"/>
        <s v="Best Buy"/>
        <s v="Ideal Industries"/>
        <s v="PerfectData Corp."/>
        <s v="Advantus Corp."/>
        <s v="ABC Compounding Co., Inc. "/>
        <s v="MicroCare Corp."/>
        <s v="NTE Electronics, Inc."/>
        <s v="ACL Staticide, Inc."/>
        <s v="Aervoe Industries, Inc."/>
        <s v="Albatross USA, Inc. "/>
        <s v="Allsop, Inc."/>
        <s v="Belkin International, Inc. "/>
        <s v="CAIG Laboratories, Inc."/>
        <s v="Fastenal Industrial Supply"/>
        <s v="Zep Inc."/>
        <s v="Hornady Manufacturing, Inc."/>
        <s v="Newark Electronics"/>
        <s v="NA Trading and Technology"/>
        <s v="Noble Chemical, Inc."/>
        <s v="QuestSpecialty Corporation"/>
        <s v="Office Supply"/>
        <s v="Wechem"/>
      </sharedItems>
    </cacheField>
    <cacheField name="Brand Name" numFmtId="0">
      <sharedItems containsBlank="1" count="169">
        <m/>
        <s v="Falcon Dust-Off"/>
        <s v="Max Pro Blow Off"/>
        <s v="Falcon Dust-Off Gaming Gear Duster"/>
        <s v="Electronics Duster"/>
        <s v="ASAP Office Products Duster"/>
        <s v="Ultra Duster"/>
        <s v="CRC Duster"/>
        <s v="Emzone Air Duster"/>
        <s v="GC Electronics Airjet"/>
        <s v="iDuster Compressed Air Duster"/>
        <s v="Innovera Electronics Duster"/>
        <s v="Chemtronics Duster"/>
        <s v="Chemtronics Ultra Jet 70"/>
        <s v="Chemtronics Ultra Jet All-Way"/>
        <s v="Techspray Duster"/>
        <s v="Techspray Economy Duster"/>
        <s v="Techspray Vortex"/>
        <s v="Maxell Blast Away"/>
        <s v="MG Chemicals Super Duster 134"/>
        <s v="Multicomp Duster"/>
        <s v="MyOfficeInnovations Duster"/>
        <s v="Endust for Electronics"/>
        <s v="Office Depot Cleaning Duster"/>
        <s v="Read Right Dustfree Multipurpose Duster"/>
        <s v="Stoner Car Care GUST Easy Duster"/>
        <s v="None"/>
        <s v="Insignia Cleaning Duster"/>
        <s v="iHome Compressed Air Duster"/>
        <s v="Digital Innovations CleanDr"/>
        <s v="Fellowes Duster"/>
        <s v="Chemtronics Typhoon Blast 70"/>
        <s v="Chemtronics Ultra Jet"/>
        <s v="Chemtronics Ultra Jet Refill"/>
        <s v="Chemtronics Ultra Jet System"/>
        <s v="Techspray Vortex 360 Duster"/>
        <s v="Techspray Vortex Duster"/>
        <s v="Skilcraft Power Duster"/>
        <s v="Skilcraft Power Duster II"/>
        <s v="SP Scienceware Blow-hard OS extra"/>
        <s v="Sprayway Clean Jet 100"/>
        <s v="Cassida CleanPro Air Duster"/>
        <s v="Unbranded Duster"/>
        <s v="iHome"/>
        <s v="Homebright"/>
        <s v="RCA Dusting Air"/>
        <s v="Staples Electronics Duster"/>
        <s v="Eco-Blast Air Duster"/>
        <s v="Hi-Blast Air Duster"/>
        <s v="Business Source Power Duster"/>
        <s v="Max Pro Blow Off Shop Duster"/>
        <s v="Endust for Electronics Non-Flammable"/>
        <s v="Century Duster"/>
        <s v="Compucessory Power Duster"/>
        <s v="Read Right Electronics Duster, Non-flammable"/>
        <s v="NXT Technologies Electronics Duster"/>
        <s v="Uline Air in a can"/>
        <s v="Wexford Compressed Gas Duster"/>
        <s v="Promaster Blow Off"/>
        <s v="Surf onn. Electonic Duster"/>
        <s v="no products sold"/>
        <s v="Insignia Compressed-Gas Cleaning Duster"/>
        <s v="iHome Single Canned Air"/>
        <s v="iHome Canned Air - 3PK"/>
        <s v="Falcon Dust-Off Compressed Gas Duster"/>
        <s v="RCA Compressed Gas Duster"/>
        <s v="Endust for Electronics: multi-purpose duster"/>
        <s v="surf onn. Electronics Duster"/>
        <s v="Ideal Dust Remover (for Professional or Industrial Use Only)"/>
        <s v="Blow Off Shop Duster"/>
        <s v="Blow Off Auto Duster"/>
        <s v="Dust-off 3.5 oz. Disposable Duster"/>
        <s v="Dust-off 7 oz. Disposable Duster"/>
        <s v="Dust-off 10 oz. Disposable Duster"/>
        <s v="Dust-off 17 oz. Disposable Duster"/>
        <s v="Dust-off 10 oz. Non-Flammable Disposable Duster"/>
        <s v="Dust-off 3.5 oz. Non-Flammable Disposable Duster"/>
        <s v="Dust-off 5 oz. ECO:6 duster"/>
        <s v="Dust-off 10 oz. Plus Duster w/ 360° Vector Valve"/>
        <s v="Dust-off 10 oz. Plus Replacement Canister"/>
        <s v="Dust-off 8 oz. Non-Flammable Plus Duster w/ 360° Vector Valve"/>
        <s v="Dust-off 10 oz. Classic Duster with Chrome Valve"/>
        <s v="Dust-off 8 oz. Non-Flammable Plus Replacement Canister"/>
        <s v="Dust-off 10 oz. Classic Replacement Canister"/>
        <s v="Endust 10 oz. Non-Flammable Duster w/ Bitterant"/>
        <s v="Endust 10 oz. Duster w/ Bitterant – Twin Pack"/>
        <s v="Endust 10 oz. Non-Flammable Duster w/ Bitterant Twin Pack"/>
        <s v="Endust 3.5 oz. Non-Flammable Duster w/ Bitterant Twin Pack"/>
        <s v="Blow Off® Air Duster 10oz"/>
        <s v="Blow Off® - Air Duster 2 Pack"/>
        <s v="Blow Off® - Auto Duster"/>
        <s v="Blow Off® Air Duster Non-Flammable 8 oz"/>
        <s v="Blow Off® Air Duster, Defined as Non-Flammable 10oz"/>
        <s v="Blow Off® Air Duster Non-Flammable 10 oz. "/>
        <s v="Winchester® - Gun Duster"/>
        <s v="Chemtronics 152a Blast - Air Duster (ES1029)"/>
        <s v="Chemtronics Duster (ES1017)"/>
        <s v="Chemtronics Duster (ES1617)"/>
        <s v="Chemtronics Typhoon Blast 70 Duster (ES1025)"/>
        <s v="Chemtronics Ultrajet® compressed gas duster (ES1020)"/>
        <s v="Chemtronics Ultrajet® 70  (ES1015)"/>
        <s v="Chemtronics Ultrajet® All-Way Duster (ES1620)"/>
        <s v="Chemtronics Ultrajet Duster System (ES1020K)"/>
        <s v="Chemtronics Ultrajet Duster System Refil (ES1020R)"/>
        <s v="Techspray Duster (1671-10S)"/>
        <s v="Techspray Duster (1671-15S)"/>
        <s v="Techspray Renew-Duster (1580-10S)"/>
        <s v="Techspray Economy Duster Economical HFC­152a (1673-10S)"/>
        <s v="Techspray Vortex Duster (1697-8S)"/>
        <s v="Techspray Vortex Duster (1697-10S)"/>
        <s v="CRC® DUSTER™ AEROSOL DUST REMOVAL SYSTEM, 8 WT OZ"/>
        <s v="CRC® FREEZE SPRAY, 10 WT OZ"/>
        <s v="EcoDuster™"/>
        <s v="EcoDuster™ 2-Pack"/>
        <s v="EcoDuster™ System"/>
        <s v="EcoDuster™ Refill - 8OZ"/>
        <s v="EcoDuster™ Refill OS - 8OZ"/>
        <s v="EcoDuster™II"/>
        <s v="EcoDuster™II 2-Pack"/>
        <s v="EcoDuster™II 3-Pack"/>
        <s v="Read Right DustFree Multi-Purpose Duster"/>
        <s v="Read Right Electronics Duster"/>
        <s v="Read Right Nonflammable"/>
        <s v="Cleantex MicroDuster III"/>
        <s v="Emzone Mini Air Duster 100 g 2-pack"/>
        <s v="Emzone Air Duster 284 g"/>
        <s v="Aero Canned Air _x000a_Air Duster with Powerful Blast"/>
        <s v="MicroCare General Purpose Air Dusters"/>
        <s v="MicroCare StatZap"/>
        <s v="MicroCare 360"/>
        <s v="Ideal Dust and Lint Remover"/>
        <s v="Chemtronics, Techspray BRANDED PRODUCTS"/>
        <s v="AW Distributing ULTRA DUSTER"/>
        <s v="AW Distributing ULTRA DUSTER 2-Pack"/>
        <s v="Innovera Duster"/>
        <s v="Super Duster 134"/>
        <s v="Super Duster 152"/>
        <s v="Skilcraft 152A POWER DUSTER"/>
        <s v="Skilcraft 152A POWER DUSTER - TWIN PACK"/>
        <s v="Skilcraft 152A POWER DUSTER - TRIPLE PACK"/>
        <s v="Skilcraft 134A POWER DUSTER II"/>
        <s v="Air Jet duster"/>
        <s v="GUST Spray Anyway 360 Duster"/>
        <s v="Compact Size GUST Easy Duster"/>
        <s v="Time Saving GUST Easy Duster"/>
        <s v="Compact Size GUST Premium Duster"/>
        <s v="Tall Size GUST Premium Duster"/>
        <s v="iDuster Compressed Air Duster 2-Pack"/>
        <s v="iDuster Compressed Air Duster 3-Pack"/>
        <s v="iDuster Compressed Air Duster 4-Pack"/>
        <s v="ACL Turbo Blast Duster"/>
        <s v="Aervoe Industries ToolMates Dust Air 420"/>
        <s v="AlbaChem®BIG SHOT Duster Spray"/>
        <s v="CleanDr Multi-Purpose Duster"/>
        <s v="BLOW-HARD O.S. EXTRA DUST REMOVER"/>
        <s v="Belkin Blaster"/>
        <s v="DustALL, CCS-2007, 152a, 7 oz./198g"/>
        <s v="DustALL, CCS-2005, 152a, 4.5 oz./127g"/>
        <s v="CAIG LABORATORIES CCS-2000 10 OZ. 152A DUST ALL DUSTER WITH BITTERENT (50 pieces)"/>
        <s v="Clean Choice® Air Duster"/>
        <s v="Zep Blow Off Forced Air Duster"/>
        <s v="Fellowes Invertible Air Duster 360 degree use angle"/>
        <s v="Fellowes Air Duster"/>
        <s v="Hornady One Shot Canned Air"/>
        <s v="Multicomp Air Duster Aerosol"/>
        <s v="Premium Canned Air"/>
        <s v="Dust-B-Gone Compressed Air Duster"/>
        <s v="NXT Technologies™ Electronics Air Duster, 10 Oz. (NX57524)"/>
        <s v="Wechem Electronics Duster"/>
      </sharedItems>
    </cacheField>
    <cacheField name="Country of Origin _x000a_(as available)" numFmtId="0">
      <sharedItems containsBlank="1"/>
    </cacheField>
    <cacheField name="Global Brand Owner _x000a_(as available)" numFmtId="0">
      <sharedItems containsBlank="1"/>
    </cacheField>
    <cacheField name="Online list Price ($)" numFmtId="0">
      <sharedItems containsBlank="1" containsMixedTypes="1" containsNumber="1" minValue="1.25" maxValue="244.2"/>
    </cacheField>
    <cacheField name="Price per canister" numFmtId="0">
      <sharedItems containsBlank="1" containsMixedTypes="1" containsNumber="1" minValue="0.62083333333333335" maxValue="96.27"/>
    </cacheField>
    <cacheField name="Unit Price ($/oz)" numFmtId="0">
      <sharedItems containsBlank="1" containsMixedTypes="1" containsNumber="1" minValue="5.1736111111111115E-2" maxValue="9.6269999999999989" count="175">
        <m/>
        <n v="0.64949999999999997"/>
        <n v="1.24875"/>
        <n v="0.69950000000000001"/>
        <n v="2.4987499999999998"/>
        <n v="1.599"/>
        <n v="3.1142857142857143"/>
        <n v="0.85428571428571431"/>
        <n v="1.4257142857142857"/>
        <n v="0.67500000000000004"/>
        <n v="0.83166666666666667"/>
        <n v="0.99749999999999994"/>
        <n v="2"/>
        <s v="-"/>
        <n v="5.5"/>
        <n v="2.1114285714285712"/>
        <n v="0.54833333333333334"/>
        <n v="0.626"/>
        <n v="0.75933333333333342"/>
        <n v="0.45075000000000004"/>
        <n v="0.60199999999999998"/>
        <n v="0.5970833333333333"/>
        <n v="0.72472222222222227"/>
        <n v="3.7933333333333334"/>
        <n v="0.67474999999999996"/>
        <n v="0.89949999999999997"/>
        <n v="0.89450000000000007"/>
        <n v="0.80800000000000005"/>
        <n v="0.62"/>
        <n v="1.08"/>
        <n v="1.3130000000000002"/>
        <n v="2.84"/>
        <n v="4.3312499999999998"/>
        <n v="2.2969999999999997"/>
        <n v="2.6420000000000003"/>
        <n v="1.0879999999999999"/>
        <n v="0.80041666666666667"/>
        <n v="1.3980000000000001"/>
        <n v="1.8931249999999999"/>
        <n v="2.8280000000000003"/>
        <n v="0.45149999999999996"/>
        <n v="1.282"/>
        <n v="0.87349999999999994"/>
        <n v="0.40341666666666665"/>
        <n v="0.69633333333333336"/>
        <n v="0.89866666666666661"/>
        <n v="1.4583333333333333"/>
        <n v="0.29900000000000004"/>
        <n v="0.93687500000000001"/>
        <n v="0.4996666666666667"/>
        <n v="0.59899999999999998"/>
        <n v="0.37475000000000003"/>
        <n v="0.16650000000000001"/>
        <n v="1.3985714285714284"/>
        <n v="0.84949999999999992"/>
        <n v="2.5437499999999997"/>
        <n v="0.86349999999999993"/>
        <n v="0.9832352941176471"/>
        <n v="1.1439999999999999"/>
        <n v="0.98705882352941188"/>
        <n v="1.105"/>
        <n v="4.0190000000000001"/>
        <n v="4.2960000000000003"/>
        <n v="4.0869999999999997"/>
        <n v="9.6269999999999989"/>
        <n v="1.3240000000000001"/>
        <n v="2.1724999999999999"/>
        <n v="2.165"/>
        <n v="0.62937500000000002"/>
        <n v="1.589"/>
        <n v="8.0749999999999993"/>
        <n v="2.0910000000000002"/>
        <n v="2.594761904761905"/>
        <n v="1.099"/>
        <n v="0.82250000000000001"/>
        <n v="0.70550000000000002"/>
        <n v="0.66214285714285714"/>
        <n v="0.65800000000000003"/>
        <n v="0.65900000000000003"/>
        <n v="0.41444444444444445"/>
        <n v="0.625"/>
        <n v="1.069"/>
        <n v="0.60142857142857142"/>
        <n v="6.282857142857142"/>
        <n v="1.9989999999999999"/>
        <n v="1.2989999999999999"/>
        <n v="1.8089999999999999"/>
        <n v="1.31"/>
        <n v="2.9971428571428573"/>
        <n v="1.002"/>
        <n v="0.89900000000000002"/>
        <n v="0.66633333333333333"/>
        <n v="0.37083333333333335"/>
        <n v="0.442"/>
        <n v="0.39900000000000002"/>
        <n v="1.3494999999999999"/>
        <n v="0.79900000000000004"/>
        <n v="1.3995"/>
        <n v="0.66649999999999998"/>
        <n v="5.4257142857142853"/>
        <n v="0.99941176470588222"/>
        <n v="0.58316666666666672"/>
        <n v="0.999"/>
        <n v="1.8989999999999998"/>
        <n v="0.93900000000000006"/>
        <n v="2.4915625000000001"/>
        <n v="1.7795000000000001"/>
        <n v="0.70824999999999994"/>
        <n v="2.94"/>
        <n v="1.7842857142857143"/>
        <n v="0.62483333333333335"/>
        <n v="0.5349166666666666"/>
        <n v="2.14"/>
        <n v="1.4631666666666667"/>
        <n v="3.3295000000000003"/>
        <n v="3.14"/>
        <n v="0.36199999999999999"/>
        <n v="0.3748333333333333"/>
        <n v="0.95966666666666656"/>
        <n v="0.88071428571428567"/>
        <n v="3.0257142857142858"/>
        <n v="3.7685714285714282"/>
        <n v="1.7347058823529411"/>
        <n v="1.1173529411764707"/>
        <n v="3.2414285714285715"/>
        <n v="0.72899999999999998"/>
        <n v="0.73724999999999996"/>
        <n v="0.61650000000000005"/>
        <n v="0.74950000000000006"/>
        <n v="0.69900000000000007"/>
        <n v="0.4145833333333333"/>
        <n v="0.13125000000000001"/>
        <n v="5.1736111111111115E-2"/>
        <n v="0.44400000000000006"/>
        <n v="0.49958333333333338"/>
        <n v="0.97899999999999987"/>
        <n v="0.84800000000000009"/>
        <n v="0.71825000000000006"/>
        <n v="0.83299999999999996"/>
        <n v="0.59983333333333344"/>
        <n v="0.72309523809523812"/>
        <n v="4.6989999999999998"/>
        <n v="0.9"/>
        <n v="0.99966666666666659"/>
        <n v="1.1890000000000001"/>
        <n v="1.399"/>
        <n v="3.9971428571428573"/>
        <n v="1.0974999999999999"/>
        <n v="1.425"/>
        <n v="0.90749999999999997"/>
        <n v="3.4257142857142857"/>
        <n v="0.78800000000000003"/>
        <n v="0.54699999999999993"/>
        <n v="0.74399999999999999"/>
        <n v="0.9494999999999999"/>
        <n v="1.1380000000000001"/>
        <n v="1.1170588235294117"/>
        <n v="1.7552941176470589"/>
        <n v="3.0228571428571427"/>
        <n v="1.1148333333333333"/>
        <n v="1.3158333333333332"/>
        <n v="0.92475000000000007"/>
        <n v="1.7739999999999998"/>
        <n v="1.798"/>
        <n v="0.749"/>
        <n v="0.94900000000000007"/>
        <n v="0.61633333333333329"/>
        <n v="1.1414285714285715"/>
        <n v="0.56187500000000001"/>
        <n v="0.3331944444444444"/>
        <n v="0.75"/>
        <n v="1.139"/>
        <n v="1.149"/>
        <n v="0.49875000000000003"/>
        <n v="2.298"/>
      </sharedItems>
    </cacheField>
    <cacheField name="Pack size (no of cans per pack)" numFmtId="0">
      <sharedItems containsString="0" containsBlank="1" containsNumber="1" containsInteger="1" minValue="1" maxValue="12"/>
    </cacheField>
    <cacheField name="Pack Type (eg: multipack, etc)" numFmtId="0">
      <sharedItems containsBlank="1" count="10">
        <m/>
        <s v="2-pack"/>
        <s v="Single canister"/>
        <s v="3-pack"/>
        <s v="6-pack"/>
        <s v="4-pack"/>
        <s v="12-pack"/>
        <s v="5-pack"/>
        <s v="-pack"/>
        <s v="Single cannister" u="1"/>
      </sharedItems>
    </cacheField>
    <cacheField name="Volume per can (in oz)" numFmtId="0">
      <sharedItems containsBlank="1" containsMixedTypes="1" containsNumber="1" minValue="2" maxValue="17" count="16">
        <m/>
        <n v="10"/>
        <n v="8"/>
        <n v="3.5"/>
        <n v="12"/>
        <n v="15"/>
        <n v="16"/>
        <n v="7"/>
        <n v="17"/>
        <n v="2"/>
        <n v="5"/>
        <n v="14"/>
        <n v="11"/>
        <n v="4.5"/>
        <n v="13"/>
        <s v=" "/>
      </sharedItems>
    </cacheField>
    <cacheField name="Propellent (if identified) &quot;contains&quot;" numFmtId="0">
      <sharedItems containsBlank="1" count="6">
        <m/>
        <s v="HFC-152a (CAS No. 75-37-6)"/>
        <s v="HFC-134a (CAS No. 811-97-2)"/>
        <s v="HFO-1234ze (CAS No. 29118-24-9)"/>
        <s v="HFC-134a/HFC-152a blend (CAS No. 811-97-2 and 75-37-6)"/>
        <s v="Propane/n-Butane (CAS No. 68476-86-8)"/>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k Haydin" refreshedDate="45098.389517592594" createdVersion="8" refreshedVersion="8" minRefreshableVersion="3" recordCount="361" xr:uid="{B1E2208A-0959-4242-8050-A33A322A2363}">
  <cacheSource type="worksheet">
    <worksheetSource ref="B3:W364" sheet="AllProds-Updated 062023"/>
  </cacheSource>
  <cacheFields count="22">
    <cacheField name="sort" numFmtId="0">
      <sharedItems containsMixedTypes="1" containsNumber="1" containsInteger="1" minValue="1" maxValue="360"/>
    </cacheField>
    <cacheField name="Item #" numFmtId="0">
      <sharedItems containsMixedTypes="1" containsNumber="1" containsInteger="1" minValue="1" maxValue="204"/>
    </cacheField>
    <cacheField name="Store #" numFmtId="0">
      <sharedItems containsBlank="1" containsMixedTypes="1" containsNumber="1" containsInteger="1" minValue="1" maxValue="107"/>
    </cacheField>
    <cacheField name="Date" numFmtId="0">
      <sharedItems containsNonDate="0" containsDate="1" containsString="0" containsBlank="1" minDate="2023-02-15T00:00:00" maxDate="2023-05-10T00:00:00"/>
    </cacheField>
    <cacheField name="Retailer" numFmtId="0">
      <sharedItems/>
    </cacheField>
    <cacheField name="Type of Commerce" numFmtId="0">
      <sharedItems count="4">
        <s v="  "/>
        <s v="Online"/>
        <s v="Store-Based Retail"/>
        <s v="Supplier Audit"/>
      </sharedItems>
    </cacheField>
    <cacheField name="Type of Commerce2" numFmtId="0">
      <sharedItems/>
    </cacheField>
    <cacheField name="Address" numFmtId="0">
      <sharedItems containsBlank="1"/>
    </cacheField>
    <cacheField name="Supplier" numFmtId="0">
      <sharedItems containsBlank="1"/>
    </cacheField>
    <cacheField name="Brand Name" numFmtId="0">
      <sharedItems containsBlank="1"/>
    </cacheField>
    <cacheField name="Product Type _x000a_(consumer - commercial/industrial)" numFmtId="0">
      <sharedItems containsBlank="1" count="3">
        <m/>
        <s v="consumer"/>
        <s v="commercial/industrial"/>
      </sharedItems>
    </cacheField>
    <cacheField name="Country of Origin _x000a_(as available)" numFmtId="0">
      <sharedItems containsBlank="1"/>
    </cacheField>
    <cacheField name="Global Brand Owner _x000a_(as available)" numFmtId="0">
      <sharedItems containsBlank="1"/>
    </cacheField>
    <cacheField name="Online list Price ($)" numFmtId="0">
      <sharedItems containsBlank="1" containsMixedTypes="1" containsNumber="1" minValue="1.25" maxValue="244.2"/>
    </cacheField>
    <cacheField name="Price per canister" numFmtId="0">
      <sharedItems containsBlank="1" containsMixedTypes="1" containsNumber="1" minValue="0.62083333333333335" maxValue="96.27"/>
    </cacheField>
    <cacheField name="Unit Price ($/oz)" numFmtId="0">
      <sharedItems containsBlank="1" containsMixedTypes="1" containsNumber="1" minValue="5.1736111111111115E-2" maxValue="11.248749999999999"/>
    </cacheField>
    <cacheField name="Pack size (no of cans per pack)" numFmtId="0">
      <sharedItems containsString="0" containsBlank="1" containsNumber="1" containsInteger="1" minValue="1" maxValue="12"/>
    </cacheField>
    <cacheField name="Pack Type (eg: multipack, etc)" numFmtId="0">
      <sharedItems containsBlank="1" count="9">
        <m/>
        <s v="2-pack"/>
        <s v="Single canister"/>
        <s v="3-pack"/>
        <s v="6-pack"/>
        <s v="4-pack"/>
        <s v="12-pack"/>
        <s v="5-pack"/>
        <s v="-pack"/>
      </sharedItems>
    </cacheField>
    <cacheField name="Volume per can (in oz)" numFmtId="0">
      <sharedItems containsBlank="1" containsMixedTypes="1" containsNumber="1" minValue="2" maxValue="17" count="16">
        <m/>
        <n v="10"/>
        <n v="8"/>
        <n v="3.5"/>
        <n v="12"/>
        <n v="15"/>
        <n v="16"/>
        <n v="7"/>
        <n v="17"/>
        <n v="2"/>
        <n v="5"/>
        <n v="14"/>
        <n v="11"/>
        <n v="4.5"/>
        <n v="13"/>
        <s v=" "/>
      </sharedItems>
    </cacheField>
    <cacheField name="The Term &quot;Air&quot; is used on product" numFmtId="0">
      <sharedItems containsBlank="1" containsMixedTypes="1" containsNumber="1" containsInteger="1" minValue="0" maxValue="1" count="4">
        <m/>
        <s v=" "/>
        <n v="0"/>
        <n v="1"/>
      </sharedItems>
    </cacheField>
    <cacheField name="The Term &quot;Air&quot; is used in description" numFmtId="0">
      <sharedItems containsString="0" containsBlank="1" containsNumber="1" containsInteger="1" minValue="0" maxValue="1"/>
    </cacheField>
    <cacheField name="Propellent (if identified) &quot;contains&quot;" numFmtId="0">
      <sharedItems containsBlank="1" count="6">
        <m/>
        <s v="HFC-152a (CAS No. 75-37-6)"/>
        <s v="HFC-134a (CAS No. 811-97-2)"/>
        <s v="HFO-1234ze (CAS No. 29118-24-9)"/>
        <s v="HFC-134a/HFC-152a blend (CAS No. 811-97-2 and 75-37-6)"/>
        <s v="Propane/n-Butane (CAS No. 68476-86-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6">
  <r>
    <m/>
    <m/>
    <m/>
    <s v="  "/>
    <x v="0"/>
    <x v="0"/>
    <m/>
    <m/>
    <m/>
    <m/>
    <m/>
    <m/>
    <m/>
    <m/>
    <m/>
    <m/>
    <m/>
    <m/>
    <m/>
    <m/>
    <m/>
    <m/>
    <m/>
    <m/>
    <m/>
    <m/>
    <m/>
    <m/>
  </r>
  <r>
    <n v="6"/>
    <n v="1"/>
    <d v="2023-03-03T00:00:00"/>
    <s v="Amazon"/>
    <x v="1"/>
    <x v="1"/>
    <s v="Electronics Duster"/>
    <s v="Electronics Duster"/>
    <s v="Compressed Air Duster, Dust Off, Canned Air, Disposable Cleaning Duster, 3.5 oz - 3 Cans"/>
    <s v="https://www.amazon.com/Compressed-Duster-Canned-Disposable-Cleaning/dp/B099764RQN/ref=sr_1_117?crid=26N17J3N6HFHD&amp;keywords=CANNED+AIR+DUSTER&amp;qid=1677874737&amp;sprefix=canned+air+duster%2Caps%2C88&amp;sr=8-117"/>
    <s v=" "/>
    <m/>
    <s v="Falcon Safety Products, Inc. "/>
    <n v="32.700000000000003"/>
    <n v="10.9"/>
    <n v="3.1142857142857143"/>
    <n v="3"/>
    <s v="3-pack"/>
    <n v="3.5"/>
    <m/>
    <n v="0"/>
    <m/>
    <n v="0"/>
    <n v="1"/>
    <m/>
    <s v="None."/>
    <s v="n/a"/>
    <m/>
  </r>
  <r>
    <n v="7"/>
    <n v="1"/>
    <d v="2023-03-03T00:00:00"/>
    <s v="Amazon"/>
    <x v="1"/>
    <x v="1"/>
    <s v="Max Pro"/>
    <s v="Max Pro Blow Off"/>
    <s v="Canned Air Duster 3.5oz. (1)"/>
    <s v="https://www.amazon.com/Canned-Air-Duster-3-5oz-1/dp/B08JNCT5KD/ref=sr_1_51?crid=26N17J3N6HFHD&amp;keywords=CANNED+AIR+DUSTER&amp;qid=1677872758&amp;sprefix=canned+air+duster%2Caps%2C88&amp;sr=8-51"/>
    <s v="USA"/>
    <m/>
    <s v="AVW Inc, dba Max Pro"/>
    <n v="2.99"/>
    <n v="2.99"/>
    <n v="0.85428571428571431"/>
    <n v="1"/>
    <s v="Single cannister"/>
    <n v="3.5"/>
    <m/>
    <n v="0"/>
    <m/>
    <n v="0"/>
    <n v="1"/>
    <m/>
    <s v="None."/>
    <s v="CAS No. 75-37-6"/>
    <m/>
  </r>
  <r>
    <n v="8"/>
    <n v="1"/>
    <d v="2023-03-03T00:00:00"/>
    <s v="Amazon"/>
    <x v="1"/>
    <x v="1"/>
    <s v="Max Pro"/>
    <s v="Max Pro Blow Off"/>
    <s v="Air Duster, Can Air Dust Off, Compressed Air Duster, Cleaning Duster, Small Disposable Cleaning Duster 3.5 oz. Cans - 1 CAN"/>
    <s v="https://www.amazon.com/Duster-Compressed-Cleaning-Small-Disposable/dp/B09SZQ3MDB/ref=sr_1_97?crid=26N17J3N6HFHD&amp;keywords=CANNED+AIR+DUSTER&amp;qid=1677874714&amp;sprefix=canned+air+duster%2Caps%2C88&amp;sr=8-97"/>
    <s v="USA"/>
    <m/>
    <s v="AVW Inc, dba Max Pro"/>
    <n v="4.99"/>
    <n v="4.99"/>
    <n v="1.4257142857142857"/>
    <n v="1"/>
    <s v="Single cannister"/>
    <n v="3.5"/>
    <m/>
    <n v="0"/>
    <m/>
    <n v="0"/>
    <n v="1"/>
    <m/>
    <s v="None."/>
    <s v="CAS No. 75-37-6"/>
    <m/>
  </r>
  <r>
    <n v="9"/>
    <n v="1"/>
    <d v="2023-03-03T00:00:00"/>
    <s v="Amazon"/>
    <x v="1"/>
    <x v="1"/>
    <s v="Max Pro"/>
    <s v="Max Pro Blow Off"/>
    <s v="Air Duster, Can Air Dust Off, Compressed Air Duster, Cleaning Duster, Disposable Cleaning Duster 10 oz. Cans - 1 Can"/>
    <s v="https://www.amazon.com/Duster-Dust-Compressed-Cleaning-Disposable/dp/B09DTF61JX/ref=sr_1_68?crid=18OPVQQ68ZVOA&amp;keywords=aerosol+duster&amp;qid=1677878575&amp;sprefix=aerosol+duster%2Caps%2C78&amp;sr=8-68"/>
    <s v="USA"/>
    <m/>
    <s v="AVW Inc, dba Max Pro"/>
    <n v="15.99"/>
    <n v="15.99"/>
    <n v="1.599"/>
    <n v="1"/>
    <s v="Single cannister"/>
    <n v="10"/>
    <m/>
    <n v="0"/>
    <m/>
    <n v="0"/>
    <n v="1"/>
    <m/>
    <s v="None."/>
    <s v="CAS No. 75-37-6"/>
    <m/>
  </r>
  <r>
    <n v="58"/>
    <m/>
    <d v="2023-03-02T00:00:00"/>
    <m/>
    <x v="2"/>
    <x v="2"/>
    <s v="Aero"/>
    <m/>
    <s v="Aero Canned Air _x000a_Air Duster with Powerful Blast"/>
    <s v="https://aero.abccompounding.com/products/aerosols/4634/"/>
    <s v="n/a"/>
    <s v="sent email request to mfg, 3/21/23"/>
    <s v="ABC Compounding Co., Inc. "/>
    <m/>
    <m/>
    <m/>
    <m/>
    <m/>
    <n v="10"/>
    <m/>
    <m/>
    <s v=" "/>
    <n v="0"/>
    <n v="1"/>
    <m/>
    <m/>
    <s v="CAS No. 811-97-2"/>
    <m/>
  </r>
  <r>
    <n v="54"/>
    <m/>
    <d v="2023-03-02T00:00:00"/>
    <m/>
    <x v="2"/>
    <x v="3"/>
    <s v="Read Right"/>
    <s v="Read Right"/>
    <s v="Read Right DustFree Multi-Purpose Duster"/>
    <s v="n/a"/>
    <s v="n/a"/>
    <s v="sent email request to mfg, 3/21/23"/>
    <s v="Advantus Corp."/>
    <m/>
    <m/>
    <m/>
    <m/>
    <m/>
    <n v="10"/>
    <m/>
    <m/>
    <s v=" "/>
    <n v="0"/>
    <n v="0"/>
    <m/>
    <m/>
    <m/>
    <m/>
  </r>
  <r>
    <n v="49"/>
    <n v="1"/>
    <d v="2023-03-03T00:00:00"/>
    <s v="Amazon"/>
    <x v="1"/>
    <x v="3"/>
    <s v="Read Right"/>
    <s v="Read Right"/>
    <s v="Read Right Rr3760 Dustfree Multipurpose Duster 6 10Oz Cans/Pack"/>
    <s v="https://www.amazon.com/REARR3760-Right-DustFree-Multipurpose-Duster/dp/B004PBKEKG/ref=sr_1_225?crid=18OPVQQ68ZVOA&amp;keywords=aerosol+duster&amp;qid=1677881448&amp;sprefix=aerosol+duster%2Caps%2C78&amp;sr=8-225"/>
    <s v=" "/>
    <m/>
    <s v="Advantus Corp."/>
    <n v="53.92"/>
    <n v="8.9866666666666664"/>
    <n v="0.89866666666666661"/>
    <n v="6"/>
    <s v="6-pack"/>
    <n v="10"/>
    <m/>
    <n v="1"/>
    <s v="Contains bitterant to discourage inhalant abuse."/>
    <n v="1"/>
    <n v="0"/>
    <m/>
    <s v="None."/>
    <s v="n/a"/>
    <m/>
  </r>
  <r>
    <n v="141"/>
    <n v="4"/>
    <d v="2023-03-09T00:00:00"/>
    <s v="Office Max/Depot"/>
    <x v="3"/>
    <x v="3"/>
    <s v="Read Right"/>
    <s v="Read Right"/>
    <s v="Read Right Dust-Free Multi-Purpose Duster, 10 Oz, Pack Of 6"/>
    <s v="https://www.officedepot.com/a/products/117600/Read-Right-Dust-Free-Multi-Purpose/"/>
    <s v=" "/>
    <m/>
    <s v="Advantus Corp."/>
    <n v="87.79"/>
    <n v="14.631666666666668"/>
    <n v="1.4631666666666667"/>
    <n v="6"/>
    <s v="6-pack"/>
    <n v="10"/>
    <m/>
    <n v="1"/>
    <s v="Cans contain bitterant to prevent inhaling."/>
    <n v="1"/>
    <n v="0"/>
    <m/>
    <s v="None."/>
    <s v="n/a"/>
    <m/>
  </r>
  <r>
    <n v="142"/>
    <n v="4"/>
    <d v="2023-03-09T00:00:00"/>
    <s v="Office Max/Depot"/>
    <x v="3"/>
    <x v="3"/>
    <s v="Read Right"/>
    <s v="Read Right"/>
    <s v="Read Right Office Dusters, 10 Oz, Pack Of 2"/>
    <s v="https://www.officedepot.com/a/products/533542/Read-Right-Office-Dusters-10-Oz/"/>
    <s v=" "/>
    <m/>
    <s v="Advantus Corp."/>
    <n v="66.59"/>
    <n v="33.295000000000002"/>
    <n v="3.3295000000000003"/>
    <n v="2"/>
    <s v="2-pack"/>
    <n v="10"/>
    <m/>
    <n v="0"/>
    <s v=""/>
    <n v="0"/>
    <n v="0"/>
    <m/>
    <s v="None."/>
    <s v="n/a"/>
    <m/>
  </r>
  <r>
    <n v="10"/>
    <n v="1"/>
    <d v="2023-03-03T00:00:00"/>
    <s v="Amazon"/>
    <x v="1"/>
    <x v="4"/>
    <s v="ASAP"/>
    <s v="ASAP Office Products Duster"/>
    <s v="Can Air, Compressed Air Duster, 10 oz Can, Disposable Cleaning Duster, 10 oz - 1 Can"/>
    <s v="https://www.amazon.com/Can-Compressed-Duster-Disposable-Cleaning/dp/B0BPZVG7V5/ref=sr_1_19?crid=26N17J3N6HFHD&amp;keywords=CANNED+AIR+DUSTER&amp;qid=1677866789&amp;sprefix=canned+air+duster%2Caps%2C88&amp;sr=8-19"/>
    <s v=" "/>
    <m/>
    <m/>
    <n v="6.75"/>
    <n v="6.75"/>
    <n v="0.67500000000000004"/>
    <n v="1"/>
    <s v="Single cannister"/>
    <n v="10"/>
    <m/>
    <n v="0"/>
    <m/>
    <n v="0"/>
    <n v="1"/>
    <m/>
    <s v="None."/>
    <s v="n/a"/>
    <m/>
  </r>
  <r>
    <n v="2"/>
    <n v="18"/>
    <d v="2023-03-09T00:00:00"/>
    <s v="Ace Hardware Corp"/>
    <x v="3"/>
    <x v="5"/>
    <s v="Max Pro"/>
    <s v="Max Pro Blow Off"/>
    <s v="Blow Off 152a Air Duster 8 oz"/>
    <s v="https://www.acehardware.com/departments/home-and-decor/cleaning-and-disinfectants/canned-air/3408150"/>
    <s v="USA"/>
    <m/>
    <s v="AVW Inc, dba Max Pro"/>
    <n v="9.99"/>
    <n v="9.99"/>
    <n v="1.24875"/>
    <n v="1"/>
    <s v="Single cannister"/>
    <n v="8"/>
    <m/>
    <n v="1"/>
    <s v="Contains bitterant to help discourage inhalant abuse"/>
    <n v="1"/>
    <n v="1"/>
    <m/>
    <s v="None."/>
    <s v="CAS No. 75-37-6"/>
    <m/>
  </r>
  <r>
    <n v="3"/>
    <n v="18"/>
    <d v="2023-03-09T00:00:00"/>
    <s v="Ace Hardware Corp"/>
    <x v="3"/>
    <x v="5"/>
    <s v="Max Pro"/>
    <s v="Max Pro Blow Off"/>
    <s v="Blow Off 152a Air Duster 10 oz"/>
    <s v="https://www.acehardware.com/departments/home-and-decor/cleaning-and-disinfectants/canned-air/3804390"/>
    <s v="USA"/>
    <m/>
    <s v="AVW Inc, dba Max Pro"/>
    <n v="13.99"/>
    <n v="6.9950000000000001"/>
    <n v="0.69950000000000001"/>
    <n v="2"/>
    <s v="2-pack"/>
    <n v="10"/>
    <m/>
    <n v="1"/>
    <s v="Contains bitterant to help discourage inhalant abuse"/>
    <n v="1"/>
    <n v="1"/>
    <m/>
    <s v="None."/>
    <s v="CAS No. 75-37-6"/>
    <m/>
  </r>
  <r>
    <n v="4"/>
    <n v="18"/>
    <d v="2023-03-09T00:00:00"/>
    <s v="Ace Hardware Corp"/>
    <x v="3"/>
    <x v="5"/>
    <s v="Max Pro"/>
    <s v="Max Pro Blow Off"/>
    <s v="Blow Off 1234ZE Canned Air 8 oz"/>
    <s v="https://www.acehardware.com/departments/home-and-decor/cleaning-and-disinfectants/canned-air/3004355"/>
    <s v="USA"/>
    <m/>
    <s v="AVW Inc, dba Max Pro"/>
    <n v="19.989999999999998"/>
    <n v="19.989999999999998"/>
    <n v="2.4987499999999998"/>
    <n v="1"/>
    <s v="Single cannister"/>
    <n v="8"/>
    <m/>
    <n v="0"/>
    <s v=""/>
    <n v="0"/>
    <n v="1"/>
    <m/>
    <s v="None."/>
    <s v="CAS No. 75-37-6"/>
    <m/>
  </r>
  <r>
    <n v="40"/>
    <n v="1"/>
    <d v="2023-03-03T00:00:00"/>
    <s v="Amazon"/>
    <x v="1"/>
    <x v="5"/>
    <s v="Max Pro"/>
    <s v="Max Pro Blow Off"/>
    <s v="Canned Air - Duster - Ozone Safe Blow Off - 10oz Duster - Case of 12"/>
    <s v="https://www.amazon.com/Ozone-Blow-Off-Compressed-Canned-cans-Case-Electronics/dp/B07TJ8DXKT/ref=sr_1_101?crid=26N17J3N6HFHD&amp;keywords=CANNED+AIR+DUSTER&amp;qid=1677874714&amp;sprefix=canned+air+duster%2Caps%2C88&amp;sr=8-101"/>
    <s v="USA"/>
    <m/>
    <s v="AVW Inc, dba Max Pro"/>
    <n v="96.05"/>
    <n v="8.0041666666666664"/>
    <n v="0.80041666666666667"/>
    <n v="12"/>
    <s v="12-pack"/>
    <n v="10"/>
    <m/>
    <n v="1"/>
    <s v="This product contains a bitterant to help discourage inhalant abuse."/>
    <n v="1"/>
    <n v="1"/>
    <m/>
    <s v="None."/>
    <s v="CAS No. 75-37-6"/>
    <m/>
  </r>
  <r>
    <n v="84"/>
    <n v="27"/>
    <d v="2023-03-08T00:00:00"/>
    <s v="Harris Teeter"/>
    <x v="3"/>
    <x v="5"/>
    <s v="Max Pro"/>
    <s v="Max Pro Blow Off"/>
    <s v="Blow Off® Duster"/>
    <s v="https://www.harristeeter.com/p/blow-off-duster/0075208011222"/>
    <s v="USA"/>
    <m/>
    <s v="AVW Inc, dba Max Pro"/>
    <n v="10.99"/>
    <n v="10.99"/>
    <n v="1.099"/>
    <n v="1"/>
    <s v="Single cannister"/>
    <n v="10"/>
    <m/>
    <n v="0"/>
    <s v=""/>
    <n v="0"/>
    <n v="0"/>
    <m/>
    <s v="None."/>
    <s v="CAS No. 75-37-6"/>
    <m/>
  </r>
  <r>
    <n v="88"/>
    <n v="11"/>
    <d v="2023-03-16T00:00:00"/>
    <s v="Home Depot"/>
    <x v="3"/>
    <x v="5"/>
    <s v="Max Pro"/>
    <s v="Max Pro Blow Off"/>
    <s v="Blow Off_x000a__x000a_10 oz. Duster (2-Pack)"/>
    <s v="https://www.homedepot.com/p/Blow-Off-10-oz-Duster-2-Pack-2-152-2232/303006412"/>
    <s v="USA"/>
    <m/>
    <s v="AVW Inc, dba Max Pro"/>
    <n v="11.98"/>
    <n v="5.99"/>
    <n v="0.59899999999999998"/>
    <n v="2"/>
    <s v="2-pack"/>
    <n v="10"/>
    <m/>
    <n v="0"/>
    <s v=""/>
    <n v="0"/>
    <n v="1"/>
    <m/>
    <s v="None."/>
    <s v="CAS No. 75-37-6"/>
    <m/>
  </r>
  <r>
    <n v="89"/>
    <n v="11"/>
    <d v="2023-03-16T00:00:00"/>
    <s v="Home Depot"/>
    <x v="3"/>
    <x v="5"/>
    <s v="Max Pro"/>
    <s v="Max Pro Blow Off"/>
    <s v="Blow Off_x000a__x000a_8 oz. Canned Air Duster All-Purpose Cleaner"/>
    <s v="https://www.homedepot.com/p/Blow-Off-8-oz-Canned-Air-Duster-All-Purpose-Cleaner-8152-998-226/322078722"/>
    <s v="USA"/>
    <m/>
    <s v="AVW Inc, dba Max Pro"/>
    <n v="6.58"/>
    <n v="6.58"/>
    <n v="0.82250000000000001"/>
    <n v="1"/>
    <s v="Single cannister"/>
    <n v="8"/>
    <m/>
    <n v="0"/>
    <s v=""/>
    <n v="0"/>
    <n v="1"/>
    <m/>
    <s v="None."/>
    <s v="CAS No. 75-37-6"/>
    <m/>
  </r>
  <r>
    <n v="105"/>
    <n v="19"/>
    <d v="2023-03-16T00:00:00"/>
    <s v="Lowe's"/>
    <x v="3"/>
    <x v="5"/>
    <s v="Max Pro"/>
    <s v="Max Pro Blow Off"/>
    <s v="Blow Off Blow Off Shop Duster 8 oz"/>
    <s v="https://www.lowes.com/pd/Blow-Off-Blow-Off-Shop-Duster-8-oz/5014059797"/>
    <s v="USA"/>
    <m/>
    <s v="AVW Inc, dba Max Pro"/>
    <n v="10.48"/>
    <n v="10.48"/>
    <n v="1.31"/>
    <n v="1"/>
    <s v="Single cannister"/>
    <n v="8"/>
    <m/>
    <n v="0"/>
    <s v=""/>
    <n v="0"/>
    <n v="0"/>
    <m/>
    <s v="None."/>
    <s v="CAS No. 75-37-6"/>
    <m/>
  </r>
  <r>
    <n v="112"/>
    <n v="22"/>
    <d v="2023-03-07T00:00:00"/>
    <s v="Menards"/>
    <x v="3"/>
    <x v="5"/>
    <s v="Max Pro"/>
    <s v="Max Pro Blow Off"/>
    <s v="Blow Off™ Compressed Air Duster and Lint Remover 10 oz"/>
    <s v="https://www.menards.com/main/electrical/home-electronics/computer-accessories/blow-off-trade-compressed-air-duster-and-lint-remover-10-oz/152-112-226/p-1444424527150-c-13536.htm?tid=93a94305-32f5-42ab-b3a8-1f105d9062f5&amp;ipos=1&amp;exp=false"/>
    <s v="USA"/>
    <m/>
    <s v="AVW Inc, dba Max Pro"/>
    <n v="3.99"/>
    <n v="3.99"/>
    <n v="0.39900000000000002"/>
    <n v="1"/>
    <s v="Single cannister"/>
    <n v="10"/>
    <s v="price after 11% off Mail-In Rebate"/>
    <n v="0"/>
    <s v=""/>
    <n v="0"/>
    <n v="1"/>
    <m/>
    <s v="None."/>
    <s v="CAS No. 75-37-6"/>
    <m/>
  </r>
  <r>
    <n v="143"/>
    <n v="38"/>
    <d v="2023-03-08T00:00:00"/>
    <s v="O'Reilly Auto Parts"/>
    <x v="3"/>
    <x v="5"/>
    <s v="Max Pro"/>
    <s v="Max Pro Blow Off"/>
    <s v="Max Professional Blow Off Air Duster - AD001-056"/>
    <s v="https://www.oreillyauto.com/detail/c/blow-off/max-professional-blow-off-air-duster/mpl1/ad001056?q=canned+air&amp;pos=0"/>
    <s v="USA"/>
    <m/>
    <s v="AVW Inc, dba Max Pro"/>
    <n v="10.99"/>
    <n v="10.99"/>
    <n v="3.14"/>
    <n v="1"/>
    <s v="Single cannister"/>
    <n v="3.5"/>
    <m/>
    <n v="0"/>
    <s v=""/>
    <n v="0"/>
    <n v="1"/>
    <m/>
    <s v="None."/>
    <s v="CAS No. 75-37-6"/>
    <m/>
  </r>
  <r>
    <n v="177"/>
    <n v="2"/>
    <d v="2023-03-06T00:00:00"/>
    <s v="Walmart"/>
    <x v="3"/>
    <x v="5"/>
    <s v="Max Pro"/>
    <s v="Max Pro Blow Off"/>
    <s v="Canned Air - Duster - Ozone Safe Blow Off - 10oz Duster - Case of 12"/>
    <s v="https://www.walmart.com/ip/canned-air-duster-ozone-safe-blow-off-10oz-duster-case-of-12/16203733"/>
    <s v="USA"/>
    <m/>
    <s v="AVW Inc, dba Max Pro"/>
    <n v="108"/>
    <n v="9"/>
    <n v="0.9"/>
    <n v="12"/>
    <s v="12-pack"/>
    <n v="10"/>
    <m/>
    <n v="1"/>
    <s v="This product contains a bitterant to help discourage inhalant abuse"/>
    <n v="1"/>
    <n v="1"/>
    <m/>
    <s v="Warnings_x000a__x000a_Warning Text_x000a_proposition 65 reasons:titanium dioxide, other chemicals_x000a_WarningWARNING - California Proposition 65_x000a_WARNING: This product may contain chemicals known to the State of California to cause cancer andbirth defects or other reproductive harm."/>
    <s v="CAS No. 75-37-6"/>
    <m/>
  </r>
  <r>
    <n v="178"/>
    <n v="2"/>
    <d v="2023-03-06T00:00:00"/>
    <s v="Walmart"/>
    <x v="3"/>
    <x v="5"/>
    <s v="Max Pro"/>
    <s v="Max Pro Blow Off"/>
    <s v="(3 Pack) Max Pro Blow Off Duster 152-112-232 Canned Air"/>
    <s v="https://www.walmart.com/ip/3-Pack-Max-Pro-Blow-Off-Duster-152-112-232-Canned-Air/743973393"/>
    <s v="USA"/>
    <m/>
    <s v="AVW Inc, dba Max Pro"/>
    <n v="29.99"/>
    <n v="9.9966666666666661"/>
    <n v="0.99966666666666659"/>
    <n v="3"/>
    <s v="3-pack"/>
    <n v="10"/>
    <m/>
    <n v="0"/>
    <m/>
    <n v="0"/>
    <n v="1"/>
    <m/>
    <s v="None."/>
    <s v="CAS No. 75-37-6"/>
    <m/>
  </r>
  <r>
    <n v="19"/>
    <m/>
    <d v="2023-03-01T00:00:00"/>
    <m/>
    <x v="2"/>
    <x v="5"/>
    <s v="Max Pro"/>
    <s v="Max Pro Blow Off"/>
    <s v="Blow Off® Air Duster 10oz"/>
    <s v="https://airduster.com/ProductsMain.aspx?ProductId=152-112-226"/>
    <s v="varies"/>
    <s v="contract packaging and aerosol filling facilities in the United States and in Central America"/>
    <s v="AVW Inc, dba Max Pro"/>
    <m/>
    <m/>
    <m/>
    <m/>
    <m/>
    <n v="10"/>
    <m/>
    <m/>
    <s v=" "/>
    <n v="0"/>
    <n v="1"/>
    <m/>
    <m/>
    <s v="CAS No. 75-37-6"/>
    <m/>
  </r>
  <r>
    <n v="20"/>
    <m/>
    <d v="2023-03-01T00:00:00"/>
    <m/>
    <x v="2"/>
    <x v="5"/>
    <s v="Max Pro"/>
    <s v="Max Pro Blow Off"/>
    <s v="Blow Off® - Air Duster 2 Pack"/>
    <s v="https://airduster.com/ProductsMain.aspx?ProductId=2-152-2232"/>
    <s v="varies"/>
    <s v="contract packaging and aerosol filling facilities in the United States and in Central America"/>
    <s v="AVW Inc, dba Max Pro"/>
    <m/>
    <m/>
    <m/>
    <m/>
    <m/>
    <n v="10"/>
    <m/>
    <m/>
    <s v=" "/>
    <n v="0"/>
    <n v="1"/>
    <m/>
    <m/>
    <s v="CAS No. 75-37-6"/>
    <m/>
  </r>
  <r>
    <n v="21"/>
    <m/>
    <d v="2023-03-01T00:00:00"/>
    <m/>
    <x v="2"/>
    <x v="5"/>
    <s v="Max Pro"/>
    <s v="Max Pro Blow Off"/>
    <s v="Blow Off® - Auto Duster"/>
    <s v="https://airduster.com/ProductsMain.aspx?ProductId=AD-001-56"/>
    <s v="varies"/>
    <s v="contract packaging and aerosol filling facilities in the United States and in Central America"/>
    <s v="AVW Inc, dba Max Pro"/>
    <m/>
    <m/>
    <m/>
    <m/>
    <m/>
    <n v="3.5"/>
    <m/>
    <m/>
    <s v=" "/>
    <n v="0"/>
    <n v="1"/>
    <m/>
    <m/>
    <s v="CAS No. 75-37-6"/>
    <m/>
  </r>
  <r>
    <n v="22"/>
    <m/>
    <d v="2023-03-01T00:00:00"/>
    <m/>
    <x v="2"/>
    <x v="5"/>
    <s v="Max Pro"/>
    <s v="Max Pro Blow Off"/>
    <s v="Blow Off® Air Duster Non-Flammable 8 oz"/>
    <s v="https://airduster.com/ProductsMain.aspx?ProductId=DZE8-1151"/>
    <s v="varies"/>
    <s v="contract packaging and aerosol filling facilities in the United States and in Central America"/>
    <s v="AVW Inc, dba Max Pro"/>
    <m/>
    <m/>
    <m/>
    <m/>
    <m/>
    <n v="8"/>
    <m/>
    <m/>
    <s v=" "/>
    <n v="0"/>
    <n v="1"/>
    <m/>
    <m/>
    <s v="CAS No. 75-37-6"/>
    <m/>
  </r>
  <r>
    <n v="23"/>
    <m/>
    <d v="2023-03-01T00:00:00"/>
    <m/>
    <x v="2"/>
    <x v="5"/>
    <s v="Max Pro"/>
    <s v="Max Pro Blow Off"/>
    <s v="Blow Off® Air Duster, Defined as Non-Flammable 10oz"/>
    <s v="https://airduster.com/ProductsMain.aspx?ProductId=3.5-112-240"/>
    <s v="varies"/>
    <s v="contract packaging and aerosol filling facilities in the United States and in Central America"/>
    <s v="AVW Inc, dba Max Pro"/>
    <m/>
    <m/>
    <m/>
    <m/>
    <m/>
    <n v="10"/>
    <m/>
    <m/>
    <s v=" "/>
    <n v="0"/>
    <n v="1"/>
    <m/>
    <m/>
    <s v="CAS No. 75-37-6"/>
    <m/>
  </r>
  <r>
    <n v="24"/>
    <m/>
    <d v="2023-03-01T00:00:00"/>
    <m/>
    <x v="2"/>
    <x v="5"/>
    <s v="Max Pro"/>
    <s v="Max Pro Blow Off"/>
    <s v="Blow Off® Air Duster Non-Flammable 10 oz. "/>
    <s v="https://airduster.com/ProductsMain.aspx?ProductId=DZE-1150"/>
    <s v="varies"/>
    <s v="contract packaging and aerosol filling facilities in the United States and in Central America"/>
    <s v="AVW Inc, dba Max Pro"/>
    <m/>
    <m/>
    <m/>
    <m/>
    <m/>
    <n v="10"/>
    <m/>
    <m/>
    <s v=" "/>
    <n v="0"/>
    <n v="1"/>
    <m/>
    <m/>
    <s v="CAS No. 75-37-6"/>
    <m/>
  </r>
  <r>
    <n v="25"/>
    <m/>
    <d v="2023-03-01T00:00:00"/>
    <m/>
    <x v="2"/>
    <x v="5"/>
    <s v="Max Pro"/>
    <s v="Max Pro Blow Off"/>
    <s v="Blow Off® Air Duster 10oz"/>
    <s v="https://airduster.com/ProductsMain.aspx?ProductId=8152-998-226"/>
    <s v="varies"/>
    <s v="contract packaging and aerosol filling facilities in the United States and in Central America"/>
    <s v="AVW Inc, dba Max Pro"/>
    <m/>
    <m/>
    <m/>
    <m/>
    <m/>
    <n v="10"/>
    <m/>
    <m/>
    <s v=" "/>
    <n v="0"/>
    <n v="1"/>
    <m/>
    <m/>
    <s v="CAS No. 75-37-6"/>
    <m/>
  </r>
  <r>
    <n v="11"/>
    <n v="1"/>
    <d v="2023-03-03T00:00:00"/>
    <s v="Amazon"/>
    <x v="1"/>
    <x v="6"/>
    <s v="Ultra Duster"/>
    <s v="Ultra Duster"/>
    <s v="Ultra Duster Canned Air Net 10 Oz 6-Pack"/>
    <s v="https://www.amazon.com/Ultra-Duster-Canned-Air-6-Pack/dp/B00FM58A7I/ref=sr_1_33?crid=26N17J3N6HFHD&amp;keywords=CANNED+AIR+DUSTER&amp;qid=1677871156&amp;sprefix=canned+air+duster%2Caps%2C88&amp;sr=8-33"/>
    <s v="China"/>
    <m/>
    <s v="AW Distributing- SHANGHAI AW CUSTOM MANUFACTURING &amp; AEROSOL PROPELLANT CO., LTD."/>
    <n v="49.9"/>
    <n v="8.3166666666666664"/>
    <n v="0.83166666666666667"/>
    <n v="6"/>
    <s v="6-pack"/>
    <n v="10"/>
    <m/>
    <n v="1"/>
    <s v="Contains a bitterant additive that discourages potential abusive and misusage of the product"/>
    <n v="1"/>
    <n v="1"/>
    <m/>
    <s v="None."/>
    <s v="CAS No. 75-37-6"/>
    <m/>
  </r>
  <r>
    <n v="12"/>
    <n v="1"/>
    <d v="2023-03-03T00:00:00"/>
    <s v="Amazon"/>
    <x v="1"/>
    <x v="6"/>
    <s v="Ultra Duster"/>
    <s v="Ultra Duster"/>
    <s v="Ultra Duster Canned Air Industrial Strength 10oz 4 Pack"/>
    <s v="https://www.amazon.com/Ultra-Duster-Canned-Industrial-Strength/dp/B07JRBR1MM/ref=sr_1_102?crid=26N17J3N6HFHD&amp;keywords=CANNED+AIR+DUSTER&amp;qid=1677874714&amp;sprefix=canned+air+duster%2Caps%2C88&amp;sr=8-102"/>
    <s v="China"/>
    <m/>
    <s v="AW Distributing- SHANGHAI AW CUSTOM MANUFACTURING &amp; AEROSOL PROPELLANT CO., LTD."/>
    <n v="39.9"/>
    <n v="9.9749999999999996"/>
    <n v="0.99749999999999994"/>
    <n v="4"/>
    <s v="4-pack"/>
    <n v="10"/>
    <m/>
    <n v="0"/>
    <m/>
    <n v="0"/>
    <n v="1"/>
    <m/>
    <s v="None."/>
    <s v="CAS No. 75-37-6"/>
    <m/>
  </r>
  <r>
    <n v="110"/>
    <n v="22"/>
    <d v="2023-03-07T00:00:00"/>
    <s v="Menards"/>
    <x v="3"/>
    <x v="6"/>
    <s v="Ultra Duster"/>
    <s v="Ultra Duster"/>
    <s v="Compressed Air Duster &amp; Lint Remover 12oz"/>
    <s v="https://www.menards.com/main/electrical/home-electronics/computer-accessories/compressed-air-duster-lint-remover-12oz/811196011769/p-1841405562965369-c-13536.htm?tid=93a94305-32f5-42ab-b3a8-1f105d9062f5&amp;ipos=2&amp;exp=false"/>
    <s v="China"/>
    <m/>
    <s v="AW Distributing- SHANGHAI AW CUSTOM MANUFACTURING &amp; AEROSOL PROPELLANT CO., LTD."/>
    <n v="4.45"/>
    <n v="4.45"/>
    <n v="0.37083333333333335"/>
    <n v="1"/>
    <s v="Single cannister"/>
    <n v="12"/>
    <s v="price after 11% off Mail-In Rebate"/>
    <n v="0"/>
    <s v=""/>
    <n v="0"/>
    <n v="1"/>
    <m/>
    <s v="None."/>
    <s v="CAS No. 75-37-6"/>
    <m/>
  </r>
  <r>
    <n v="111"/>
    <n v="22"/>
    <d v="2023-03-07T00:00:00"/>
    <s v="Menards"/>
    <x v="3"/>
    <x v="6"/>
    <s v="Ultra Duster"/>
    <s v="Ultra Duster"/>
    <s v="Compressed Air Duster &amp; Lint Remover 10 oz."/>
    <s v="https://www.menards.com/main/electrical/home-electronics/computer-accessories/compressed-air-duster-lint-remover-10-oz/uds-10p1/p-1642874263112837-c-13536.htm?tid=93a94305-32f5-42ab-b3a8-1f105d9062f5&amp;ipos=4&amp;exp=false"/>
    <s v="China"/>
    <m/>
    <s v="AW Distributing- SHANGHAI AW CUSTOM MANUFACTURING &amp; AEROSOL PROPELLANT CO., LTD."/>
    <n v="4.42"/>
    <n v="4.42"/>
    <n v="0.442"/>
    <n v="1"/>
    <s v="Single cannister"/>
    <n v="10"/>
    <s v="price after 11% off Mail-In Rebate"/>
    <n v="0"/>
    <s v=""/>
    <n v="0"/>
    <n v="1"/>
    <m/>
    <s v="None."/>
    <s v="CAS No. 75-37-6"/>
    <m/>
  </r>
  <r>
    <n v="67"/>
    <m/>
    <d v="2023-03-02T00:00:00"/>
    <m/>
    <x v="2"/>
    <x v="6"/>
    <s v="Ultra Duster"/>
    <s v="Ultra Duster"/>
    <s v="AW Distributing ULTRA DUSTER"/>
    <s v="http://awdus.com/products_01_01.html"/>
    <s v="China"/>
    <s v="email from mfg, 3/21/23"/>
    <s v="AW Distributing- SHANGHAI AW CUSTOM MANUFACTURING &amp; AEROSOL PROPELLANT CO., LTD."/>
    <m/>
    <m/>
    <m/>
    <m/>
    <m/>
    <n v="3.5"/>
    <m/>
    <m/>
    <s v=" "/>
    <n v="0"/>
    <n v="0"/>
    <m/>
    <m/>
    <s v="CAS No. 75-37-6"/>
    <m/>
  </r>
  <r>
    <n v="68"/>
    <m/>
    <d v="2023-03-02T00:00:00"/>
    <m/>
    <x v="2"/>
    <x v="6"/>
    <s v="Ultra Duster"/>
    <s v="Ultra Duster"/>
    <s v="AW Distributing ULTRA DUSTER"/>
    <s v="http://awdus.com/products_01_01.html"/>
    <s v="China"/>
    <s v="email from mfg, 3/21/23"/>
    <s v="AW Distributing- SHANGHAI AW CUSTOM MANUFACTURING &amp; AEROSOL PROPELLANT CO., LTD."/>
    <m/>
    <m/>
    <m/>
    <m/>
    <m/>
    <n v="8"/>
    <m/>
    <m/>
    <s v=" "/>
    <n v="0"/>
    <n v="0"/>
    <m/>
    <m/>
    <s v="CAS No. 75-37-6"/>
    <m/>
  </r>
  <r>
    <n v="69"/>
    <m/>
    <d v="2023-03-02T00:00:00"/>
    <m/>
    <x v="2"/>
    <x v="6"/>
    <s v="Ultra Duster"/>
    <s v="Ultra Duster"/>
    <s v="AW Distributing ULTRA DUSTER"/>
    <s v="http://awdus.com/products_01_01.html"/>
    <s v="China"/>
    <s v="email from mfg, 3/21/23"/>
    <s v="AW Distributing- SHANGHAI AW CUSTOM MANUFACTURING &amp; AEROSOL PROPELLANT CO., LTD."/>
    <m/>
    <m/>
    <m/>
    <m/>
    <m/>
    <n v="10"/>
    <m/>
    <m/>
    <s v=" "/>
    <n v="0"/>
    <n v="0"/>
    <m/>
    <m/>
    <s v="CAS No. 75-37-6"/>
    <m/>
  </r>
  <r>
    <n v="70"/>
    <m/>
    <d v="2023-03-02T00:00:00"/>
    <m/>
    <x v="2"/>
    <x v="6"/>
    <s v="Ultra Duster"/>
    <s v="Ultra Duster"/>
    <s v="AW Distributing ULTRA DUSTER"/>
    <s v="http://awdus.com/products_01_01.html"/>
    <s v="China"/>
    <s v="email from mfg, 3/21/23"/>
    <s v="AW Distributing- SHANGHAI AW CUSTOM MANUFACTURING &amp; AEROSOL PROPELLANT CO., LTD."/>
    <m/>
    <m/>
    <m/>
    <m/>
    <m/>
    <n v="12"/>
    <m/>
    <m/>
    <s v=" "/>
    <n v="0"/>
    <n v="0"/>
    <m/>
    <m/>
    <s v="CAS No. 75-37-6"/>
    <m/>
  </r>
  <r>
    <n v="71"/>
    <m/>
    <d v="2023-03-02T00:00:00"/>
    <m/>
    <x v="2"/>
    <x v="6"/>
    <s v="Ultra Duster"/>
    <s v="Ultra Duster"/>
    <s v="AW Distributing ULTRA DUSTER 2-Pack"/>
    <s v="http://awdus.com/products_01_01.html"/>
    <s v="China"/>
    <s v="email from mfg, 3/21/23"/>
    <s v="AW Distributing- SHANGHAI AW CUSTOM MANUFACTURING &amp; AEROSOL PROPELLANT CO., LTD."/>
    <m/>
    <m/>
    <m/>
    <m/>
    <m/>
    <n v="3.5"/>
    <m/>
    <m/>
    <s v=" "/>
    <n v="0"/>
    <n v="0"/>
    <m/>
    <m/>
    <s v="CAS No. 75-37-6"/>
    <m/>
  </r>
  <r>
    <n v="72"/>
    <m/>
    <d v="2023-03-02T00:00:00"/>
    <m/>
    <x v="2"/>
    <x v="6"/>
    <s v="Ultra Duster"/>
    <s v="Ultra Duster"/>
    <s v="AW Distributing ULTRA DUSTER 2-Pack"/>
    <s v="http://awdus.com/products_01_01.html"/>
    <s v="China"/>
    <s v="email from mfg, 3/21/23"/>
    <s v="AW Distributing- SHANGHAI AW CUSTOM MANUFACTURING &amp; AEROSOL PROPELLANT CO., LTD."/>
    <m/>
    <m/>
    <m/>
    <m/>
    <m/>
    <n v="8"/>
    <m/>
    <m/>
    <s v=" "/>
    <n v="0"/>
    <n v="0"/>
    <m/>
    <m/>
    <s v="CAS No. 75-37-6"/>
    <m/>
  </r>
  <r>
    <n v="73"/>
    <m/>
    <d v="2023-03-02T00:00:00"/>
    <m/>
    <x v="2"/>
    <x v="6"/>
    <s v="Ultra Duster"/>
    <s v="Ultra Duster"/>
    <s v="AW Distributing ULTRA DUSTER 2-Pack"/>
    <s v="http://awdus.com/products_01_01.html"/>
    <s v="China"/>
    <s v="email from mfg, 3/21/23"/>
    <s v="AW Distributing- SHANGHAI AW CUSTOM MANUFACTURING &amp; AEROSOL PROPELLANT CO., LTD."/>
    <m/>
    <m/>
    <m/>
    <m/>
    <m/>
    <n v="10"/>
    <m/>
    <m/>
    <s v=" "/>
    <n v="0"/>
    <n v="0"/>
    <m/>
    <m/>
    <s v="CAS No. 75-37-6"/>
    <m/>
  </r>
  <r>
    <n v="74"/>
    <m/>
    <d v="2023-03-02T00:00:00"/>
    <m/>
    <x v="2"/>
    <x v="6"/>
    <s v="Ultra Duster"/>
    <s v="Ultra Duster"/>
    <s v="AW Distributing ULTRA DUSTER 2-Pack"/>
    <s v="http://awdus.com/products_01_01.html"/>
    <s v="China"/>
    <s v="email from mfg, 3/21/23"/>
    <s v="AW Distributing- SHANGHAI AW CUSTOM MANUFACTURING &amp; AEROSOL PROPELLANT CO., LTD."/>
    <m/>
    <m/>
    <m/>
    <m/>
    <m/>
    <n v="12"/>
    <m/>
    <m/>
    <s v=" "/>
    <n v="0"/>
    <n v="0"/>
    <m/>
    <m/>
    <s v="CAS No. 75-37-6"/>
    <m/>
  </r>
  <r>
    <n v="53"/>
    <n v="23"/>
    <d v="2023-03-06T00:00:00"/>
    <s v="Best Buy"/>
    <x v="3"/>
    <x v="7"/>
    <s v="Insignia"/>
    <s v="Insignia Cleaning Duster"/>
    <s v="Insignia™ - 8-Oz. Cleaning Dusters (2-Pack)"/>
    <s v="https://www.bestbuy.com/site/insignia-8-oz-cleaning-dusters-2-pack/8045009.p?skuId=8045009"/>
    <s v=" "/>
    <m/>
    <s v="Best Buy"/>
    <n v="14.99"/>
    <n v="7.4950000000000001"/>
    <n v="0.93687500000000001"/>
    <n v="2"/>
    <s v="2-pack"/>
    <n v="8"/>
    <m/>
    <n v="1"/>
    <s v="Contains bitterant_x000a_To discourage inhalant abuse."/>
    <n v="1"/>
    <n v="0"/>
    <m/>
    <s v="None."/>
    <s v="n/a"/>
    <m/>
  </r>
  <r>
    <n v="2"/>
    <n v="24"/>
    <d v="2023-03-09T00:00:00"/>
    <s v="Best Buy"/>
    <x v="4"/>
    <x v="7"/>
    <s v="Insignia"/>
    <s v="Insignia Cleaning Duster"/>
    <s v="Insignia Compressed-Gas Cleaning Duster"/>
    <m/>
    <s v="USA"/>
    <m/>
    <s v="Best Buy"/>
    <n v="8.99"/>
    <n v="4.4950000000000001"/>
    <n v="0.56187500000000001"/>
    <n v="2"/>
    <s v="2-pack"/>
    <n v="8"/>
    <m/>
    <n v="1"/>
    <m/>
    <m/>
    <m/>
    <n v="0"/>
    <m/>
    <s v="difluoroethane CAS #75-37-6"/>
    <m/>
  </r>
  <r>
    <n v="3"/>
    <n v="24"/>
    <d v="2023-04-03T00:00:00"/>
    <s v="Best Buy"/>
    <x v="4"/>
    <x v="7"/>
    <s v="Insignia"/>
    <s v="Insignia Cleaning Duster"/>
    <s v="Insignia Compressed-Gas Cleaning Duster"/>
    <m/>
    <s v="USA"/>
    <m/>
    <s v="Best Buy"/>
    <n v="14.99"/>
    <n v="7.4950000000000001"/>
    <n v="0.93687500000000001"/>
    <n v="2"/>
    <s v="2-pack"/>
    <n v="8"/>
    <m/>
    <n v="1"/>
    <m/>
    <m/>
    <m/>
    <n v="0"/>
    <m/>
    <s v="1,1 difluoroethane CAS #75-37-6"/>
    <m/>
  </r>
  <r>
    <n v="55"/>
    <n v="16"/>
    <d v="2023-03-16T00:00:00"/>
    <s v="Big Lots"/>
    <x v="3"/>
    <x v="8"/>
    <s v="iHome"/>
    <s v="iHome Compressed Air Duster"/>
    <s v="Air Duster 3-Piece Multi-Purpose Canned Air Set_x000a_By iHome"/>
    <s v="https://www.biglots.com/product/air-duster-3-piece-multi-purpose-canned-air-set/p810283077?pos=1:3"/>
    <s v=" "/>
    <m/>
    <s v="Big Lots"/>
    <n v="14.99"/>
    <n v="4.996666666666667"/>
    <n v="0.4996666666666667"/>
    <n v="3"/>
    <s v="3-pack"/>
    <n v="10"/>
    <m/>
    <n v="0"/>
    <s v=""/>
    <n v="0"/>
    <n v="0"/>
    <m/>
    <s v="None."/>
    <s v="n/a"/>
    <m/>
  </r>
  <r>
    <n v="56"/>
    <n v="16"/>
    <d v="2023-03-16T00:00:00"/>
    <s v="Big Lots"/>
    <x v="3"/>
    <x v="8"/>
    <s v="iHome"/>
    <s v="iHome Compressed Air Duster"/>
    <s v="Air Duster Multi-Purpose Canned Air, 10 Oz._x000a_By iHome"/>
    <s v="https://www.biglots.com/product/air-duster-multi-purpose-canned-air-10-oz-/p810252257?pos=1:7"/>
    <s v=" "/>
    <m/>
    <s v="Big Lots"/>
    <n v="5.99"/>
    <n v="5.99"/>
    <n v="0.59899999999999998"/>
    <n v="1"/>
    <s v="Single cannister"/>
    <n v="10"/>
    <m/>
    <n v="0"/>
    <s v=""/>
    <n v="0"/>
    <n v="0"/>
    <m/>
    <s v="None."/>
    <s v="n/a"/>
    <m/>
  </r>
  <r>
    <n v="91"/>
    <n v="10"/>
    <d v="2023-03-09T00:00:00"/>
    <s v="Instacart"/>
    <x v="4"/>
    <x v="8"/>
    <s v="iHome"/>
    <s v="iHome Compressed Air Duster"/>
    <s v="iHome Air Duster Multi-Purpose Canned Air"/>
    <s v="https://www.instacart.com/store/big-lots/products/21528704?source_type=cross_retailer_search&amp;source_value=items&amp;search_id=109ed271-ef2a-4709-8c0f-d890f5a8a422&amp;element_load_id=66d1bb5b-24ce-4536-8626-86e19f53dbc8"/>
    <s v=" "/>
    <m/>
    <s v="Big Lots"/>
    <n v="6.59"/>
    <n v="6.59"/>
    <n v="0.65900000000000003"/>
    <n v="1"/>
    <s v="Single cannister"/>
    <n v="10"/>
    <m/>
    <n v="0"/>
    <s v=""/>
    <n v="0"/>
    <n v="1"/>
    <m/>
    <s v="None."/>
    <s v="n/a"/>
    <m/>
  </r>
  <r>
    <n v="4"/>
    <n v="17"/>
    <d v="2023-03-09T00:00:00"/>
    <s v="Big Lots"/>
    <x v="4"/>
    <x v="8"/>
    <s v="iHome"/>
    <s v="iHome Compressed Air Duster"/>
    <s v="iHome Single Canned Air"/>
    <m/>
    <m/>
    <m/>
    <s v="Big Lots"/>
    <n v="5.99"/>
    <n v="5.99"/>
    <n v="0.59899999999999998"/>
    <n v="1"/>
    <s v="Single cannister"/>
    <n v="10"/>
    <m/>
    <m/>
    <m/>
    <m/>
    <m/>
    <s v=" "/>
    <m/>
    <m/>
    <m/>
  </r>
  <r>
    <n v="5"/>
    <n v="17"/>
    <d v="2023-03-09T00:00:00"/>
    <s v="Big Lots"/>
    <x v="4"/>
    <x v="8"/>
    <s v="iHome"/>
    <s v="iHome Compressed Air Duster"/>
    <s v="iHome Canned Air - 3PK"/>
    <m/>
    <m/>
    <m/>
    <s v="Big Lots"/>
    <n v="14.99"/>
    <n v="4.996666666666667"/>
    <n v="0.4996666666666667"/>
    <n v="3"/>
    <s v="3-pack"/>
    <n v="10"/>
    <m/>
    <m/>
    <m/>
    <m/>
    <m/>
    <s v=" "/>
    <m/>
    <m/>
    <m/>
  </r>
  <r>
    <n v="103"/>
    <n v="28"/>
    <d v="2023-03-07T00:00:00"/>
    <s v="Kroger"/>
    <x v="3"/>
    <x v="9"/>
    <s v="Business Source"/>
    <s v="Business Source Power Duster"/>
    <s v="Business Source BSN24305 10 oz Power Duster, Multicolor"/>
    <s v="https://www.kroger.com/p/business-source-bsn24305-10-oz-power-duster-multicolor/0003525524305"/>
    <s v="USA"/>
    <m/>
    <s v="Office Supply, Inc."/>
    <n v="18.09"/>
    <n v="18.09"/>
    <n v="1.8089999999999999"/>
    <n v="1"/>
    <s v="Single cannister"/>
    <n v="10"/>
    <m/>
    <n v="1"/>
    <s v="contains a bitterant to discourage inhalant abuse"/>
    <n v="1"/>
    <n v="1"/>
    <m/>
    <s v="None."/>
    <s v="n/a"/>
    <m/>
  </r>
  <r>
    <n v="113"/>
    <n v="9"/>
    <d v="2023-03-08T00:00:00"/>
    <s v="Newegg"/>
    <x v="1"/>
    <x v="9"/>
    <s v="Business Source"/>
    <s v="Business Source Power Duster"/>
    <s v="Business Source Nonflammable Power Duster"/>
    <s v="https://www.newegg.com/business-source-brooms-brushes-dusters/p/2UW-01H7-00005?Item=2UW-01H7-00005"/>
    <s v="USA"/>
    <m/>
    <s v="Office Supply, Inc."/>
    <n v="26.99"/>
    <n v="13.494999999999999"/>
    <n v="1.3494999999999999"/>
    <n v="2"/>
    <s v="2-pack"/>
    <n v="10"/>
    <m/>
    <n v="0"/>
    <s v=""/>
    <n v="0"/>
    <n v="0"/>
    <m/>
    <s v="None."/>
    <s v="n/a"/>
    <m/>
  </r>
  <r>
    <n v="114"/>
    <n v="9"/>
    <d v="2023-03-08T00:00:00"/>
    <s v="Newegg"/>
    <x v="1"/>
    <x v="9"/>
    <s v="Business Source"/>
    <s v="Business Source Power Duster"/>
    <s v="Business Source Power Duster"/>
    <s v="https://www.newegg.com/business-source-brooms-brushes-dusters/p/2UW-01H7-00002?Item=2UW-01H7-00002"/>
    <s v="USA"/>
    <m/>
    <s v="Office Supply, Inc."/>
    <n v="7.99"/>
    <n v="7.99"/>
    <n v="0.79900000000000004"/>
    <n v="1"/>
    <s v="Single cannister"/>
    <n v="10"/>
    <m/>
    <n v="1"/>
    <s v="contains a bitterant to discourage inhalant abuse."/>
    <n v="1"/>
    <n v="1"/>
    <m/>
    <s v="None."/>
    <s v="n/a"/>
    <m/>
  </r>
  <r>
    <n v="115"/>
    <n v="9"/>
    <d v="2023-03-08T00:00:00"/>
    <s v="Newegg"/>
    <x v="1"/>
    <x v="9"/>
    <s v="Business Source"/>
    <s v="Business Source Power Duster"/>
    <s v="Business Source Power Duster"/>
    <s v="https://www.newegg.com/business-source-brooms-brushes-dusters/p/2UW-01H7-00004?Item=2UW-01H7-00004"/>
    <s v="USA"/>
    <m/>
    <s v="Office Supply, Inc."/>
    <n v="13.99"/>
    <n v="6.9950000000000001"/>
    <n v="0.69950000000000001"/>
    <n v="2"/>
    <s v="2-pack"/>
    <n v="10"/>
    <m/>
    <n v="1"/>
    <s v="contains a bitterant to discourage inhalant abuse."/>
    <n v="1"/>
    <n v="1"/>
    <m/>
    <s v="None."/>
    <s v="n/a"/>
    <m/>
  </r>
  <r>
    <n v="83"/>
    <n v="27"/>
    <d v="2023-03-08T00:00:00"/>
    <s v="Harris Teeter"/>
    <x v="3"/>
    <x v="10"/>
    <s v="Cassida"/>
    <s v="Cassida CleanPro Air Duster"/>
    <s v="Cassida A-CP-AIR CleanPro Air Duster"/>
    <s v="https://www.harristeeter.com/p/cassida-a-cp-air-cleanpro-air-duster/0085728700236?fulfillment=SHIP&amp;searchType=default_search"/>
    <s v=" "/>
    <m/>
    <s v="Cassida, Inc."/>
    <n v="54.49"/>
    <n v="9.081666666666667"/>
    <n v="2.594761904761905"/>
    <n v="6"/>
    <s v="6-pack"/>
    <n v="3.5"/>
    <m/>
    <n v="0"/>
    <s v=""/>
    <n v="0"/>
    <n v="1"/>
    <m/>
    <s v="None."/>
    <s v="n/a"/>
    <m/>
  </r>
  <r>
    <n v="104"/>
    <n v="28"/>
    <d v="2023-03-07T00:00:00"/>
    <s v="Kroger"/>
    <x v="3"/>
    <x v="10"/>
    <s v="Cassida"/>
    <s v="Cassida CleanPro Air Duster"/>
    <s v="Cassida A-CP-AIR CleanPro Air Duster"/>
    <s v="https://www.kroger.com/p/cassida-a-cp-air-cleanpro-air-duster/0085728700236?fulfillment=SHIP"/>
    <s v=" "/>
    <m/>
    <s v="Cassida, Inc."/>
    <n v="54.49"/>
    <n v="9.081666666666667"/>
    <n v="2.594761904761905"/>
    <n v="6"/>
    <s v="6-pack"/>
    <n v="3.5"/>
    <m/>
    <n v="0"/>
    <m/>
    <n v="0"/>
    <n v="1"/>
    <m/>
    <s v="None."/>
    <s v="n/a"/>
    <m/>
  </r>
  <r>
    <n v="116"/>
    <n v="9"/>
    <d v="2023-03-08T00:00:00"/>
    <s v="Newegg"/>
    <x v="1"/>
    <x v="11"/>
    <s v="Century"/>
    <s v="Century Duster"/>
    <s v="Disposable Compressed Gas Duster, 10 oz, 2/Pk"/>
    <s v="https://www.newegg.com/falcon-brooms-brushes-dusters/p/1K5-000A-00009?Item=1K5-000A-00009"/>
    <s v="USA"/>
    <m/>
    <s v="Falcon Safety Products, Inc. "/>
    <n v="27.99"/>
    <n v="13.994999999999999"/>
    <n v="1.3995"/>
    <n v="2"/>
    <s v="2-pack"/>
    <n v="10"/>
    <m/>
    <n v="1"/>
    <s v="contains a bitterant to discourage inhalant abuse"/>
    <n v="1"/>
    <n v="0"/>
    <m/>
    <s v="None."/>
    <s v="CAS No. 75-37-6"/>
    <m/>
  </r>
  <r>
    <n v="126"/>
    <n v="4"/>
    <d v="2023-03-09T00:00:00"/>
    <s v="Office Max/Depot"/>
    <x v="3"/>
    <x v="11"/>
    <s v="Century"/>
    <s v="Century Duster"/>
    <s v="Century Cleaning Duster, 10 Oz."/>
    <s v="https://www.officedepot.com/a/products/205012/Century-Cleaning-Duster-10-Oz/"/>
    <s v="USA"/>
    <m/>
    <s v="Falcon Safety Products, Inc. "/>
    <n v="9.39"/>
    <n v="9.39"/>
    <n v="0.93900000000000006"/>
    <n v="1"/>
    <s v="Single cannister"/>
    <n v="10"/>
    <m/>
    <n v="0"/>
    <s v=""/>
    <n v="0"/>
    <n v="0"/>
    <m/>
    <s v="None."/>
    <s v="CAS No. 75-37-6"/>
    <m/>
  </r>
  <r>
    <n v="127"/>
    <n v="4"/>
    <d v="2023-03-09T00:00:00"/>
    <s v="Office Max/Depot"/>
    <x v="3"/>
    <x v="11"/>
    <s v="Century"/>
    <s v="Century Duster"/>
    <s v="Century Cleaning Duster, 10 Oz., Value Pack Of 6"/>
    <s v="https://www.officedepot.com/a/products/448938/Century-Cleaning-Duster-10-Oz-Value/"/>
    <s v="USA"/>
    <m/>
    <s v="Falcon Safety Products, Inc. "/>
    <n v="39.99"/>
    <n v="6.665"/>
    <n v="0.66649999999999998"/>
    <n v="6"/>
    <s v="6-pack"/>
    <n v="10"/>
    <m/>
    <n v="0"/>
    <s v=""/>
    <n v="0"/>
    <n v="0"/>
    <m/>
    <s v="None."/>
    <s v="CAS No. 75-37-6"/>
    <m/>
  </r>
  <r>
    <n v="117"/>
    <n v="9"/>
    <d v="2023-03-08T00:00:00"/>
    <s v="Newegg"/>
    <x v="1"/>
    <x v="12"/>
    <s v="Compucessory"/>
    <s v="Compucessory Power Duster"/>
    <s v="Compucessory 24306 Air Duster Cleaner, Moisture-free/Ozone-safe,10 oz. Can, 6/PK, Sold as 1 Package"/>
    <s v="https://www.newegg.com/compucessory-breakroom-supplies/p/1K5-000D-00007?Item=1K5-000D-00007&amp;Description=canned%20air&amp;cm_re=canned_air-_-1K5-000D-00007-_-Product&amp;quicklink=true"/>
    <s v="USA"/>
    <m/>
    <s v="Compucessory, Inc."/>
    <n v="39.99"/>
    <n v="6.665"/>
    <n v="0.66649999999999998"/>
    <n v="6"/>
    <s v="6-pack"/>
    <n v="10"/>
    <m/>
    <n v="1"/>
    <s v="contains a bitterant to discourage inhalant abuse"/>
    <n v="1"/>
    <n v="1"/>
    <m/>
    <s v="None."/>
    <s v="n/a"/>
    <m/>
  </r>
  <r>
    <n v="92"/>
    <n v="10"/>
    <d v="2023-03-09T00:00:00"/>
    <s v="Instacart"/>
    <x v="4"/>
    <x v="13"/>
    <s v="Falcon"/>
    <s v="Falcon Dust-Off"/>
    <s v="Dust-Off Compressed Gas Duster, 6 pack, 12 oz cans"/>
    <s v="https://www.instacart.com/store/costco/products/247580?source_type=cross_retailer_search&amp;source_value=items&amp;search_id=109ed271-ef2a-4709-8c0f-d890f5a8a422&amp;element_load_id=9b12261e-bc58-481a-9164-f7709197db3a"/>
    <s v="USA"/>
    <m/>
    <s v="Falcon Safety Products, Inc. "/>
    <n v="29.84"/>
    <n v="4.9733333333333336"/>
    <n v="0.41444444444444445"/>
    <n v="6"/>
    <s v="6-pack"/>
    <n v="12"/>
    <m/>
    <n v="0"/>
    <s v=""/>
    <n v="0"/>
    <n v="0"/>
    <m/>
    <s v="None."/>
    <s v="CAS No. 75-37-6"/>
    <m/>
  </r>
  <r>
    <n v="13"/>
    <n v="1"/>
    <d v="2023-03-03T00:00:00"/>
    <s v="Amazon"/>
    <x v="1"/>
    <x v="14"/>
    <s v="CRC"/>
    <s v="CRC Duster"/>
    <s v="Compressed Air Duster, CASE of 6 (05185-C)"/>
    <s v="https://www.amazon.com/Compressed-Air-Duster-CASE-05185-C/dp/B000BIGUBY/ref=sr_1_3?crid=18OPVQQ68ZVOA&amp;keywords=aerosol+duster&amp;qid=1677878511&amp;sprefix=aerosol+duster%2Caps%2C78&amp;sr=8-3"/>
    <s v="USA"/>
    <m/>
    <s v="CRC Industries Americas"/>
    <n v="96"/>
    <n v="16"/>
    <n v="2"/>
    <n v="6"/>
    <s v="6-pack"/>
    <n v="8"/>
    <m/>
    <n v="0"/>
    <m/>
    <n v="0"/>
    <n v="1"/>
    <m/>
    <s v="None."/>
    <s v="n/a"/>
    <m/>
  </r>
  <r>
    <n v="14"/>
    <n v="1"/>
    <d v="2023-03-03T00:00:00"/>
    <s v="Amazon"/>
    <x v="1"/>
    <x v="14"/>
    <s v="CRC"/>
    <s v="CRC Duster"/>
    <s v="CRC Duster Aerosol Dust Removal Liquefied Gas System, 8 oz Aerosol Can with Trigger, Clear"/>
    <s v="https://www.amazon.com/CRC-Aerosol-Removal-Liquefied-Trigger/dp/B00869YL8Y/ref=sr_1_55?crid=18OPVQQ68ZVOA&amp;keywords=aerosol+duster&amp;qid=1677878558&amp;sprefix=aerosol+duster%2Caps%2C78&amp;sr=8-55"/>
    <s v="USA"/>
    <m/>
    <s v="CRC Industries Americas"/>
    <s v="NA"/>
    <s v="-"/>
    <s v="-"/>
    <n v="8"/>
    <s v="Single cannister"/>
    <n v="8"/>
    <m/>
    <n v="0"/>
    <m/>
    <n v="0"/>
    <n v="0"/>
    <m/>
    <s v="None."/>
    <s v="n/a"/>
    <m/>
  </r>
  <r>
    <n v="15"/>
    <n v="1"/>
    <d v="2023-03-03T00:00:00"/>
    <s v="Amazon"/>
    <x v="1"/>
    <x v="14"/>
    <s v="CRC"/>
    <s v="CRC Duster"/>
    <s v="CRC Industries 14085 Dust Removal System With Trigger 8 oz Aerosol Can Colorless Duster™"/>
    <s v="https://www.amazon.com/CRC-Industries-14085-Colorless-DusterTM/dp/B00B73YN6G/ref=sr_1_121?crid=18OPVQQ68ZVOA&amp;keywords=aerosol+duster&amp;qid=1677878622&amp;sprefix=aerosol+duster%2Caps%2C78&amp;sr=8-121"/>
    <s v="USA"/>
    <m/>
    <s v="CRC Industries Americas"/>
    <n v="44"/>
    <n v="44"/>
    <n v="5.5"/>
    <n v="1"/>
    <s v="Single cannister"/>
    <n v="8"/>
    <m/>
    <n v="0"/>
    <m/>
    <n v="0"/>
    <n v="0"/>
    <m/>
    <s v="None."/>
    <s v="n/a"/>
    <m/>
  </r>
  <r>
    <n v="66"/>
    <n v="5"/>
    <d v="2023-03-08T00:00:00"/>
    <s v="Grainger"/>
    <x v="1"/>
    <x v="14"/>
    <s v="CRC"/>
    <s v="CRC Duster"/>
    <s v="CRC Aerosol Duster: 8 oz Net Wt"/>
    <s v="https://www.grainger.com/product/CRC-Aerosol-Duster-8-oz-Net-Wt-19MX53"/>
    <s v="USA"/>
    <m/>
    <s v="CRC Industries Americas"/>
    <n v="244.2"/>
    <n v="20.349999999999998"/>
    <n v="2.5437499999999997"/>
    <n v="12"/>
    <s v="12-pack"/>
    <n v="8"/>
    <m/>
    <n v="0"/>
    <s v=""/>
    <n v="0"/>
    <n v="0"/>
    <m/>
    <s v="None."/>
    <s v="n/a"/>
    <m/>
  </r>
  <r>
    <n v="85"/>
    <n v="11"/>
    <d v="2023-03-16T00:00:00"/>
    <s v="Home Depot"/>
    <x v="3"/>
    <x v="14"/>
    <s v="CRC"/>
    <s v="CRC Duster"/>
    <s v="CRC_x000a__x000a_8 oz. Compressed Gas Dust and Lint Remover All-Purpose Cleaner"/>
    <s v="https://www.homedepot.com/p/CRC-8-oz-Compressed-Gas-Dust-and-Lint-Remover-All-Purpose-Cleaner-05185-6/100206489"/>
    <s v="USA"/>
    <m/>
    <s v="CRC Industries Americas"/>
    <n v="6.58"/>
    <n v="6.58"/>
    <n v="0.82250000000000001"/>
    <n v="1"/>
    <s v="Single cannister"/>
    <n v="8"/>
    <m/>
    <n v="0"/>
    <s v=""/>
    <n v="0"/>
    <n v="1"/>
    <m/>
    <s v="None."/>
    <s v="n/a"/>
    <m/>
  </r>
  <r>
    <n v="128"/>
    <n v="4"/>
    <d v="2023-03-09T00:00:00"/>
    <s v="Office Max/Depot"/>
    <x v="3"/>
    <x v="14"/>
    <s v="CRC"/>
    <s v="CRC Duster"/>
    <s v="CRC Duster™ Moisture-Free Dust And Lint Remover, 8 Oz Can, Box Of 12"/>
    <s v="https://www.officedepot.com/a/products/588189/CRC-Duster-Moisture-Free-Dust-And/"/>
    <s v="USA"/>
    <m/>
    <s v="CRC Industries Americas"/>
    <n v="239.19"/>
    <n v="19.932500000000001"/>
    <n v="2.4915625000000001"/>
    <n v="12"/>
    <s v="12-pack"/>
    <n v="8"/>
    <m/>
    <n v="0"/>
    <s v=""/>
    <n v="0"/>
    <n v="0"/>
    <m/>
    <s v="None."/>
    <s v="n/a"/>
    <m/>
  </r>
  <r>
    <n v="10"/>
    <n v="12"/>
    <d v="2023-03-09T00:00:00"/>
    <s v="Home Depot"/>
    <x v="4"/>
    <x v="14"/>
    <s v="CRC"/>
    <s v="CRC Duster"/>
    <s v="CRC Duster"/>
    <m/>
    <s v="USA"/>
    <m/>
    <s v="CRC Industries Americas"/>
    <n v="6.58"/>
    <n v="6.58"/>
    <n v="0.82250000000000001"/>
    <n v="1"/>
    <s v="Single cannister"/>
    <n v="8"/>
    <m/>
    <n v="0"/>
    <m/>
    <m/>
    <m/>
    <n v="0"/>
    <m/>
    <s v="1,1 difluoroethane 75-37-6"/>
    <m/>
  </r>
  <r>
    <n v="41"/>
    <m/>
    <d v="2023-03-02T00:00:00"/>
    <m/>
    <x v="2"/>
    <x v="14"/>
    <s v="CRC"/>
    <s v="CRC Duster"/>
    <s v="CRC® DUSTER™ AEROSOL DUST REMOVAL SYSTEM, 8 WT OZ"/>
    <s v="https://www.crcindustries.com/products/duster-8482-aerosol-dust-removal-system-8-wt-oz.html"/>
    <s v="USA"/>
    <s v="with Foreign and Domestic Components"/>
    <s v="CRC Industries Americas"/>
    <m/>
    <m/>
    <m/>
    <m/>
    <m/>
    <n v="8"/>
    <m/>
    <m/>
    <s v=" "/>
    <n v="0"/>
    <n v="0"/>
    <m/>
    <m/>
    <s v="CAS No. 811-97-2"/>
    <m/>
  </r>
  <r>
    <n v="42"/>
    <m/>
    <d v="2023-03-02T00:00:00"/>
    <m/>
    <x v="2"/>
    <x v="14"/>
    <s v="CRC"/>
    <s v="CRC Duster"/>
    <s v="CRC® FREEZE SPRAY, 10 WT OZ"/>
    <s v="https://www.crcindustries.com/products/freeze-spray-10-wt-oz.html"/>
    <s v="USA"/>
    <s v="with Foreign and Domestic Components"/>
    <s v="CRC Industries Americas"/>
    <m/>
    <m/>
    <m/>
    <m/>
    <m/>
    <n v="10"/>
    <m/>
    <m/>
    <s v=" "/>
    <n v="0"/>
    <n v="0"/>
    <m/>
    <m/>
    <s v="CAS No. 811-97-2"/>
    <m/>
  </r>
  <r>
    <n v="65"/>
    <n v="36"/>
    <d v="2023-03-08T00:00:00"/>
    <s v="Fred Meyer"/>
    <x v="3"/>
    <x v="15"/>
    <s v="Digital Innovations"/>
    <s v="Digital Innovations CleanDr"/>
    <s v="Digital Innovations CleanDr Canned Air Multi-Purpose Duster - 2 pk - Blue/White"/>
    <s v="https://www.fredmeyer.com/p/digital-innovations-cleandr-canned-air-multi-purpose-duster-2-pk-blue-white/0065984630116?fulfillment=SHIP&amp;searchType=default_search"/>
    <s v=" "/>
    <m/>
    <m/>
    <n v="16.989999999999998"/>
    <n v="8.4949999999999992"/>
    <n v="0.84949999999999992"/>
    <n v="2"/>
    <s v="2-pack"/>
    <n v="10"/>
    <m/>
    <n v="0"/>
    <s v=""/>
    <n v="0"/>
    <n v="1"/>
    <m/>
    <s v="None."/>
    <s v="n/a"/>
    <m/>
  </r>
  <r>
    <n v="93"/>
    <n v="10"/>
    <d v="2023-03-09T00:00:00"/>
    <s v="Instacart"/>
    <x v="4"/>
    <x v="16"/>
    <s v="Homebright"/>
    <s v="Homebright"/>
    <s v="Homebright Electronics Air Duster"/>
    <s v="https://www.instacart.com/store/dollar-tree/products/22661180?source_type=cross_retailer_search&amp;source_value=items&amp;search_id=109ed271-ef2a-4709-8c0f-d890f5a8a422&amp;element_load_id=195a2338-06f5-46d3-b93a-241b27d09d92"/>
    <s v=" "/>
    <m/>
    <m/>
    <n v="1.25"/>
    <n v="1.25"/>
    <n v="0.625"/>
    <n v="1"/>
    <s v="Single cannister"/>
    <n v="2"/>
    <m/>
    <n v="0"/>
    <s v=""/>
    <n v="0"/>
    <n v="1"/>
    <m/>
    <s v="None."/>
    <s v="n/a"/>
    <m/>
  </r>
  <r>
    <n v="16"/>
    <n v="1"/>
    <d v="2023-03-03T00:00:00"/>
    <s v="Amazon"/>
    <x v="1"/>
    <x v="17"/>
    <s v="Emzone"/>
    <s v="Emzone Air Duster"/>
    <s v="emzone Air Duster (aerosol), 284 Grams"/>
    <s v="https://www.amazon.com/emzone-Air-Duster-aerosol-Grams/dp/B007Z7OK3Y/ref=sr_1_180?crid=18OPVQQ68ZVOA&amp;keywords=aerosol+duster&amp;qid=1677881374&amp;sprefix=aerosol+duster%2Caps%2C78&amp;sr=8-180"/>
    <s v=" "/>
    <m/>
    <s v="Empack Spraytech Inc. "/>
    <s v="NA"/>
    <s v="-"/>
    <s v="-"/>
    <n v="1"/>
    <s v="Single cannister"/>
    <n v="10"/>
    <m/>
    <n v="0"/>
    <m/>
    <n v="0"/>
    <n v="1"/>
    <m/>
    <s v="None."/>
    <s v="n/a"/>
    <m/>
  </r>
  <r>
    <n v="55"/>
    <m/>
    <d v="2023-03-02T00:00:00"/>
    <m/>
    <x v="2"/>
    <x v="17"/>
    <s v="Emzone"/>
    <s v="Emzone Air Duster"/>
    <s v="Emzone Mini Air Duster 100 g 2-pack"/>
    <s v="n/a"/>
    <s v="n/a"/>
    <s v="sent email request to mfg, 3/21/23"/>
    <s v="Empack Spraytech Inc. "/>
    <m/>
    <m/>
    <m/>
    <m/>
    <m/>
    <n v="3.5"/>
    <m/>
    <m/>
    <s v=" "/>
    <n v="0"/>
    <n v="0"/>
    <m/>
    <m/>
    <m/>
    <m/>
  </r>
  <r>
    <n v="56"/>
    <m/>
    <d v="2023-03-02T00:00:00"/>
    <m/>
    <x v="2"/>
    <x v="17"/>
    <s v="Emzone"/>
    <s v="Emzone Air Duster"/>
    <s v="Emzone Air Duster 284 g"/>
    <s v="n/a"/>
    <s v="n/a"/>
    <s v="sent email request to mfg, 3/21/23"/>
    <s v="Empack Spraytech Inc. "/>
    <m/>
    <m/>
    <m/>
    <m/>
    <m/>
    <n v="10"/>
    <m/>
    <m/>
    <s v=" "/>
    <n v="0"/>
    <n v="0"/>
    <m/>
    <m/>
    <m/>
    <m/>
  </r>
  <r>
    <n v="1"/>
    <n v="18"/>
    <d v="2023-03-09T00:00:00"/>
    <s v="Ace Hardware Corp"/>
    <x v="3"/>
    <x v="18"/>
    <s v="Falcon"/>
    <s v="Falcon Dust-Off"/>
    <s v="Dust-Off 152a Compressed Gas Duster 10 oz"/>
    <s v="https://www.acehardware.com/departments/home-and-decor/cleaning-and-disinfectants/canned-air/3662640"/>
    <s v="USA"/>
    <m/>
    <s v="Falcon Safety Products, Inc. "/>
    <n v="12.99"/>
    <n v="6.4950000000000001"/>
    <n v="0.64949999999999997"/>
    <n v="2"/>
    <s v="2-pack"/>
    <n v="10"/>
    <m/>
    <n v="1"/>
    <s v="Contains a bitterant to help discourage inhalant abuse"/>
    <n v="1"/>
    <n v="0"/>
    <m/>
    <s v="None."/>
    <s v="CAS No. 75-37-6"/>
    <m/>
  </r>
  <r>
    <n v="5"/>
    <s v="#"/>
    <d v="2023-04-07T00:00:00"/>
    <s v="Adorama"/>
    <x v="1"/>
    <x v="18"/>
    <s v="Falcon"/>
    <s v="Falcon Dust-Off"/>
    <s v="Falcon Dust-Off Gaming Gear 10oz 152a Compressed Gas Duster Spray Can"/>
    <s v="https://www.adorama.com/cpdofg1052.html"/>
    <s v="USA"/>
    <m/>
    <s v="Falcon Safety Products, Inc. "/>
    <n v="15.99"/>
    <n v="15.99"/>
    <n v="1.599"/>
    <n v="1"/>
    <s v="Single canister"/>
    <n v="10"/>
    <s v="closeout sale"/>
    <n v="1"/>
    <s v="Contains a bitterant to help discourage inhalant abuse"/>
    <n v="1"/>
    <n v="1"/>
    <m/>
    <s v="None."/>
    <m/>
    <m/>
  </r>
  <r>
    <n v="17"/>
    <n v="1"/>
    <d v="2023-03-03T00:00:00"/>
    <s v="Amazon"/>
    <x v="1"/>
    <x v="18"/>
    <s v="Falcon"/>
    <s v="Falcon Dust-Off"/>
    <s v="Falcon Dust, Off Compressed Gas (152a) Disposable Cleaning Duster, 1, Count, 3.5 oz Can (DPSJB),Black"/>
    <s v="https://www.amazon.com/Falcon-Compressed-Disposable-Cleaning-DPSJB/dp/B0000AE67M/ref=sr_1_1?crid=TXZG6EJRA04N&amp;keywords=canned+air+duster&amp;qid=1677858291&amp;sprefix=canned+air+duster%2Caps%2C80&amp;sr=8-1"/>
    <s v="USA"/>
    <m/>
    <s v="Falcon Safety Products, Inc. "/>
    <n v="7.39"/>
    <n v="7.39"/>
    <n v="2.1114285714285712"/>
    <n v="1"/>
    <s v="Single cannister"/>
    <n v="3.5"/>
    <s v="Subscribe and save up to 5% on future deliveries"/>
    <n v="1"/>
    <s v="100% Ozone safe Bitterant added to help discourage inhalant abuse"/>
    <n v="1"/>
    <n v="0"/>
    <m/>
    <s v="None."/>
    <s v="CAS No. 75-37-6"/>
    <m/>
  </r>
  <r>
    <n v="18"/>
    <n v="1"/>
    <d v="2023-03-03T00:00:00"/>
    <s v="Amazon"/>
    <x v="1"/>
    <x v="18"/>
    <s v="Falcon"/>
    <s v="Falcon Dust-Off"/>
    <s v="Dust-Off Disposable Compressed Gas Duster, 10 oz Cans, 6 Pack"/>
    <s v="https://www.amazon.com/Dust-Off-Disposable-Compressed-Duster-Cans/dp/B01M2D8N1F/ref=sr_1_2?crid=TXZG6EJRA04N&amp;keywords=canned+air+duster&amp;qid=1677859388&amp;sprefix=canned+air+duster%2Caps%2C80&amp;sr=8-2"/>
    <s v="USA"/>
    <m/>
    <s v="Falcon Safety Products, Inc. "/>
    <n v="32.9"/>
    <n v="5.4833333333333334"/>
    <n v="0.54833333333333334"/>
    <n v="6"/>
    <s v="6-pack"/>
    <n v="10"/>
    <s v="Save up to 8% with business pricing. Sign up for free Amazon Business account"/>
    <n v="1"/>
    <m/>
    <n v="0"/>
    <n v="0"/>
    <m/>
    <s v="None."/>
    <s v="CAS No. 75-37-6"/>
    <m/>
  </r>
  <r>
    <n v="19"/>
    <n v="1"/>
    <d v="2023-03-03T00:00:00"/>
    <s v="Amazon"/>
    <x v="1"/>
    <x v="18"/>
    <s v="Falcon"/>
    <s v="Falcon Dust-Off"/>
    <s v="Dust-Off Disposable Compressed Gas Duster, 10 oz - Pack of 2"/>
    <s v="https://www.amazon.com/Dust-Off-Disposable-Compressed-Gas-Duster/dp/B073TQ26JX/ref=sr_1_5?crid=26N17J3N6HFHD&amp;keywords=CANNED+AIR+DUSTER&amp;qid=1677862016&amp;sprefix=canned+air+duster%2Caps%2C88&amp;sr=8-5"/>
    <s v="USA"/>
    <m/>
    <s v="Falcon Safety Products, Inc. "/>
    <n v="12.52"/>
    <n v="6.26"/>
    <n v="0.626"/>
    <n v="2"/>
    <s v="2-pack"/>
    <n v="10"/>
    <m/>
    <n v="1"/>
    <s v="100% ozone safe, contains no cfcs, huffs, propane or butane"/>
    <n v="1"/>
    <n v="0"/>
    <m/>
    <s v="None."/>
    <s v="CAS No. 75-37-6"/>
    <m/>
  </r>
  <r>
    <n v="20"/>
    <n v="1"/>
    <d v="2023-03-03T00:00:00"/>
    <s v="Amazon"/>
    <x v="1"/>
    <x v="18"/>
    <s v="Falcon"/>
    <s v="Falcon Dust-Off"/>
    <s v="Falcon Compressed Gas (152a) Disposable Cleaning Duster 3 Count, 10 oz. Can (DPSXL3)"/>
    <s v="https://www.amazon.com/Falcon-Compressed-Disposable-Cleaning-DPSXL3/dp/B002RUBHOY/ref=sr_1_4?crid=26N17J3N6HFHD&amp;keywords=CANNED+AIR+DUSTER&amp;qid=1677862383&amp;sprefix=canned+air+duster%2Caps%2C88&amp;sr=8-4"/>
    <s v="USA"/>
    <m/>
    <s v="Falcon Safety Products, Inc. "/>
    <n v="22.78"/>
    <n v="7.5933333333333337"/>
    <n v="0.75933333333333342"/>
    <n v="3"/>
    <s v="3-pack"/>
    <n v="10"/>
    <m/>
    <n v="1"/>
    <s v="100% Ozone safe Bitterant added to help discourage inhalant abuse"/>
    <n v="1"/>
    <n v="0"/>
    <m/>
    <s v="None."/>
    <s v="CAS No. 75-37-6"/>
    <m/>
  </r>
  <r>
    <n v="21"/>
    <n v="1"/>
    <d v="2023-03-03T00:00:00"/>
    <s v="Amazon"/>
    <x v="1"/>
    <x v="18"/>
    <s v="Falcon"/>
    <s v="Falcon Dust-Off"/>
    <s v="Dust-Off DPSXLRCP Disposable Duster, 10 oz."/>
    <s v="https://www.amazon.com/Dust-Off-DPSXLRCP-Disposable-Duster-oz/dp/B002VKT6RU/ref=sr_1_20?crid=26N17J3N6HFHD&amp;keywords=CANNED+AIR+DUSTER&amp;qid=1677866789&amp;sprefix=canned+air+duster%2Caps%2C88&amp;sr=8-20"/>
    <s v="USA"/>
    <m/>
    <s v="Falcon Safety Products, Inc. "/>
    <n v="54.09"/>
    <n v="4.5075000000000003"/>
    <n v="0.45075000000000004"/>
    <n v="12"/>
    <s v="12-pack"/>
    <n v="10"/>
    <m/>
    <n v="1"/>
    <s v="Contains a bitterant to help discourage inhalant abuse."/>
    <n v="1"/>
    <n v="0"/>
    <m/>
    <s v="Legal Disclaimer_x000a_This product contains chemicals known to the State of California to cause cancer and birth defects or other reproductive harm."/>
    <s v="CAS No. 75-37-6"/>
    <m/>
  </r>
  <r>
    <n v="22"/>
    <n v="1"/>
    <d v="2023-03-03T00:00:00"/>
    <s v="Amazon"/>
    <x v="1"/>
    <x v="18"/>
    <s v="Falcon"/>
    <s v="Falcon Dust-Off"/>
    <s v="Dust-Off Disposable Compressed Gas Duster, 10 oz Cans, 2 Pack"/>
    <s v="https://www.amazon.com/Dust-Off-Disposable-Compressed-Duster-Cans/dp/B00FZYT278/ref=sr_1_22?crid=26N17J3N6HFHD&amp;keywords=CANNED+AIR+DUSTER&amp;qid=1677866789&amp;sprefix=canned+air+duster%2Caps%2C88&amp;sr=8-22"/>
    <s v="USA"/>
    <m/>
    <s v="Falcon Safety Products, Inc. "/>
    <n v="12.04"/>
    <n v="6.02"/>
    <n v="0.60199999999999998"/>
    <n v="2"/>
    <s v="2-pack"/>
    <n v="10"/>
    <m/>
    <n v="1"/>
    <s v="Contains a bitterant to help discourage inhalant abuse."/>
    <n v="1"/>
    <n v="0"/>
    <m/>
    <s v="None."/>
    <s v="CAS No. 75-37-6"/>
    <m/>
  </r>
  <r>
    <n v="23"/>
    <n v="1"/>
    <d v="2023-03-03T00:00:00"/>
    <s v="Amazon"/>
    <x v="1"/>
    <x v="18"/>
    <s v="Falcon"/>
    <s v="Falcon Dust-Off"/>
    <s v="Falcon Dust-Off Compressed Gas Duster for Electronics Devices, 12 oz Cans Last Extra Long, 6 Packs"/>
    <s v="https://www.amazon.com/Falcon-Dust-Off-Compressed-Electronics-Devices/dp/B073TPQ6BL/ref=sr_1_25?crid=26N17J3N6HFHD&amp;keywords=CANNED+AIR+DUSTER&amp;qid=1677866789&amp;sprefix=canned+air+duster%2Caps%2C88&amp;sr=8-25"/>
    <s v="USA"/>
    <m/>
    <s v="Falcon Safety Products, Inc. "/>
    <n v="42.99"/>
    <n v="7.165"/>
    <n v="0.5970833333333333"/>
    <n v="6"/>
    <s v="6-pack"/>
    <n v="12"/>
    <m/>
    <n v="1"/>
    <s v="Contains a bitterant to help discourage inhalant abuse."/>
    <n v="1"/>
    <n v="0"/>
    <m/>
    <s v="None."/>
    <s v="CAS No. 75-37-6"/>
    <m/>
  </r>
  <r>
    <n v="24"/>
    <n v="1"/>
    <d v="2023-03-03T00:00:00"/>
    <s v="Amazon"/>
    <x v="1"/>
    <x v="18"/>
    <s v="Falcon"/>
    <s v="Falcon Dust-Off"/>
    <s v="Dust-Off Falcon Professional Electronics Compressed Air Duster, 12 oz, 3 Pack, Model:246143"/>
    <s v="https://www.amazon.com/Dust-Off-Falcon-Professional-Electronics-Compressed/dp/B009XCK6PK/ref=sr_1_55?crid=26N17J3N6HFHD&amp;keywords=CANNED+AIR+DUSTER&amp;qid=1677872758&amp;sprefix=canned+air+duster%2Caps%2C88&amp;sr=8-55"/>
    <s v="USA"/>
    <m/>
    <s v="Falcon Safety Products, Inc. "/>
    <n v="26.09"/>
    <n v="8.6966666666666672"/>
    <n v="0.72472222222222227"/>
    <n v="3"/>
    <s v="3-pack"/>
    <n v="12"/>
    <m/>
    <n v="0"/>
    <m/>
    <n v="0"/>
    <m/>
    <m/>
    <s v="None."/>
    <s v="CAS No. 75-37-6"/>
    <m/>
  </r>
  <r>
    <n v="57"/>
    <n v="25"/>
    <d v="2023-03-09T00:00:00"/>
    <s v="BJ's"/>
    <x v="3"/>
    <x v="18"/>
    <s v="Falcon"/>
    <s v="Falcon Dust-Off"/>
    <s v="Dust-Off Duster Compressed Gas Instant Dust Remover, 4 pk./10 oz."/>
    <s v="https://www.bjs.com/product/dust-off-duster-compressed-gas-instant-dust-remover-4-pk10-oz/3000000000000950086"/>
    <s v="USA"/>
    <m/>
    <s v="Falcon Safety Products, Inc. "/>
    <n v="14.99"/>
    <n v="3.7475000000000001"/>
    <n v="0.37475000000000003"/>
    <n v="4"/>
    <s v="4-pack"/>
    <n v="10"/>
    <m/>
    <n v="1"/>
    <s v="Contains a bitterant to help discourage inhalant abuse"/>
    <n v="1"/>
    <n v="0"/>
    <m/>
    <s v="None."/>
    <s v="CAS No. 75-37-6"/>
    <m/>
  </r>
  <r>
    <n v="58"/>
    <n v="25"/>
    <d v="2023-03-09T00:00:00"/>
    <s v="BJ's"/>
    <x v="3"/>
    <x v="18"/>
    <s v="Falcon"/>
    <s v="Falcon Dust-Off"/>
    <s v="Dust-Off Compressed Gas Duster, 10 oz."/>
    <s v="https://www.bjs.com/product/dust-off-compressed-gas-duster-10-oz/3000000000003244303"/>
    <s v="USA"/>
    <m/>
    <s v="Falcon Safety Products, Inc. "/>
    <n v="19.98"/>
    <n v="1.665"/>
    <n v="0.16650000000000001"/>
    <n v="12"/>
    <s v="12-pack"/>
    <n v="10"/>
    <s v="Clearance"/>
    <n v="1"/>
    <s v="bitterant to help discourage inhalant abuse."/>
    <n v="1"/>
    <n v="0"/>
    <m/>
    <s v="None."/>
    <s v="CAS No. 75-37-6"/>
    <m/>
  </r>
  <r>
    <n v="61"/>
    <n v="31"/>
    <d v="2023-03-16T00:00:00"/>
    <s v="CVS"/>
    <x v="3"/>
    <x v="18"/>
    <s v="Falcon"/>
    <s v="Falcon Dust-Off"/>
    <s v="Dust Off The Original Compressed Gas Duster Xl"/>
    <s v="https://www.cvs.com/shop/dust-off-the-original-compressed-gas-duster-xl-prodid-380709"/>
    <s v="USA"/>
    <m/>
    <s v="Falcon Safety Products, Inc. "/>
    <n v="9.7899999999999991"/>
    <n v="9.7899999999999991"/>
    <n v="1.3985714285714284"/>
    <n v="1"/>
    <s v="Single cannister"/>
    <n v="7"/>
    <m/>
    <n v="1"/>
    <s v="Inhalant abuse deterrent formulation"/>
    <n v="1"/>
    <n v="1"/>
    <m/>
    <s v="Contents under pressure. Keep out of reach of children. Use as intended, this product poses no health hazards. Intentional misuse or abuse of this product poses serious health hazards and can be fatal. Keep out of reach of children. The intentional misuse by deliberately inhaling contents may be fatal. Use in well-ventilated area. This product can be ignited under certain circumstances. Therefore, do not use near potential ignition sources, hot surfaces, or spark-producing equipment such as paper shredders or under electrical appliances. Do not tilt, shake, or turn can upside down before or during use as liquid contents may be dispensed. Liquid contents may cause frostbite on contact with skin. Contact physician if such contact occurs. Store in cool place. Do not leave in direct sunlight, enclosed vehicle, or expose to temperatures above 120 degrees F (49 degrees C), as overheating could cause can to burst. Do not pierce or burn, even after use. Contains difluoroethane. CAS No. 75-37-6. First Aid: Medical Emergencies call: 911, physician, or 1-800-498-7192. Inhalation: Immediately move to fresh air. Eyes: Immediately flush with water. Skin: Immediately wash with warm water. Treat for frostbite if necessary. Inhalant Abuse Public Safety Announcement: This product contains a bittering agent to help discourage inhalant abuse. The misuse and abuse of this product by deliberately concentrating and inhaling the chemical contents presents a serious health hazard and can result in fatality. Please use this product as it was intended and responsibly."/>
    <s v="CAS No. 75-37-6"/>
    <m/>
  </r>
  <r>
    <n v="67"/>
    <n v="5"/>
    <d v="2023-03-08T00:00:00"/>
    <s v="Grainger"/>
    <x v="1"/>
    <x v="18"/>
    <s v="Falcon"/>
    <s v="Falcon Dust-Off"/>
    <s v="DUST-OFF Aerosol Duster: 10 oz Net Wt, 2 PK"/>
    <s v="https://www.grainger.com/product/DUST-OFF-Aerosol-Duster-10-oz-Net-Wt-40KJ50"/>
    <s v="USA"/>
    <m/>
    <s v="Falcon Safety Products, Inc. "/>
    <n v="17.27"/>
    <n v="8.6349999999999998"/>
    <n v="0.86349999999999993"/>
    <n v="2"/>
    <s v="2-pack"/>
    <n v="10"/>
    <m/>
    <n v="0"/>
    <s v=""/>
    <n v="0"/>
    <n v="0"/>
    <m/>
    <s v="None."/>
    <s v="CAS No. 75-37-6"/>
    <m/>
  </r>
  <r>
    <n v="68"/>
    <n v="5"/>
    <d v="2023-03-08T00:00:00"/>
    <s v="Grainger"/>
    <x v="1"/>
    <x v="18"/>
    <s v="Falcon"/>
    <s v="Falcon Dust-Off"/>
    <s v="DUST-OFF Aerosol Duster: 17 oz Size, 17 oz Net Wt, 2 PK"/>
    <s v="https://www.grainger.com/product/DUST-OFF-Aerosol-Duster-17-oz-Size-40KJ51"/>
    <s v="USA"/>
    <m/>
    <s v="Falcon Safety Products, Inc. "/>
    <n v="33.43"/>
    <n v="16.715"/>
    <n v="0.9832352941176471"/>
    <n v="2"/>
    <s v="2-pack"/>
    <n v="17"/>
    <m/>
    <n v="0"/>
    <s v=""/>
    <n v="0"/>
    <n v="0"/>
    <m/>
    <s v="None."/>
    <s v="CAS No. 75-37-6"/>
    <m/>
  </r>
  <r>
    <n v="69"/>
    <n v="5"/>
    <d v="2023-03-08T00:00:00"/>
    <s v="Grainger"/>
    <x v="1"/>
    <x v="18"/>
    <s v="Falcon"/>
    <s v="Falcon Dust-Off"/>
    <s v="DUST-OFF Aerosol Duster: 10 oz Size, 10 oz Net Wt"/>
    <s v="https://www.grainger.com/product/DUST-OFF-Aerosol-Duster-10-oz-Size-40KJ49"/>
    <s v="USA"/>
    <m/>
    <s v="Falcon Safety Products, Inc. "/>
    <n v="11.44"/>
    <n v="11.44"/>
    <n v="1.1439999999999999"/>
    <n v="1"/>
    <s v="Single cannister"/>
    <n v="10"/>
    <m/>
    <n v="0"/>
    <s v=""/>
    <n v="0"/>
    <n v="0"/>
    <m/>
    <s v="None."/>
    <s v="CAS No. 75-37-6"/>
    <m/>
  </r>
  <r>
    <n v="70"/>
    <n v="5"/>
    <d v="2023-03-08T00:00:00"/>
    <s v="Grainger"/>
    <x v="1"/>
    <x v="18"/>
    <s v="Falcon"/>
    <s v="Falcon Dust-Off"/>
    <s v="DUST-OFF Aerosol Duster: 17 oz Net Wt"/>
    <s v="https://www.grainger.com/product/DUST-OFF-Aerosol-Duster-17-oz-Net-Wt-40KJ48"/>
    <s v="USA"/>
    <m/>
    <s v="Falcon Safety Products, Inc. "/>
    <n v="16.78"/>
    <n v="16.78"/>
    <n v="0.98705882352941188"/>
    <n v="1"/>
    <s v="Single cannister"/>
    <n v="17"/>
    <m/>
    <n v="0"/>
    <s v=""/>
    <n v="0"/>
    <n v="0"/>
    <m/>
    <s v="None."/>
    <s v="CAS No. 75-37-6"/>
    <m/>
  </r>
  <r>
    <n v="86"/>
    <n v="11"/>
    <d v="2023-03-16T00:00:00"/>
    <s v="Home Depot"/>
    <x v="3"/>
    <x v="18"/>
    <s v="Falcon"/>
    <s v="Falcon Dust-Off"/>
    <s v="DUST OFF_x000a__x000a_10 oz. Disposable Compressed Gas Duster (2-pack)"/>
    <s v="https://www.homedepot.com/p/DUST-OFF-10-oz-Disposable-Compressed-Gas-Duster-2-pack-DSXLP/302832926"/>
    <s v="USA"/>
    <m/>
    <s v="Falcon Safety Products, Inc. "/>
    <n v="14.11"/>
    <n v="7.0549999999999997"/>
    <n v="0.70550000000000002"/>
    <n v="2"/>
    <s v="2-pack"/>
    <n v="10"/>
    <m/>
    <n v="1"/>
    <s v="Contains a bitterant to help discourage inhalant abuse"/>
    <n v="1"/>
    <n v="0"/>
    <m/>
    <s v="None."/>
    <s v="CAS No. 75-37-6"/>
    <m/>
  </r>
  <r>
    <n v="87"/>
    <n v="11"/>
    <d v="2023-03-16T00:00:00"/>
    <s v="Home Depot"/>
    <x v="3"/>
    <x v="18"/>
    <s v="Falcon"/>
    <s v="Falcon Dust-Off"/>
    <s v="7 oz. Disposable Duster (1-Pack, 6-Count)"/>
    <s v="https://www.homedepot.com/p/7-oz-Disposable-Duster-1-Pack-6-Count-DPSM6/320542701"/>
    <s v="USA"/>
    <m/>
    <s v="Falcon Safety Products, Inc. "/>
    <n v="27.81"/>
    <n v="4.6349999999999998"/>
    <n v="0.66214285714285714"/>
    <n v="6"/>
    <s v="6-pack"/>
    <n v="7"/>
    <m/>
    <n v="1"/>
    <s v="Contains a bitterant to help discourage inhalant abuse. "/>
    <n v="1"/>
    <n v="0"/>
    <m/>
    <s v="None."/>
    <s v="CAS No. 75-37-6"/>
    <m/>
  </r>
  <r>
    <n v="108"/>
    <n v="33"/>
    <d v="2023-03-07T00:00:00"/>
    <s v="Meijer"/>
    <x v="3"/>
    <x v="18"/>
    <s v="Falcon"/>
    <s v="Falcon Dust-Off"/>
    <s v="Falcon Dust-Off Compressed-Gas Duster - 10 Oz."/>
    <s v="https://www.meijer.com/shopping/product/falcon-dust-off-compressed-gas-duster-10-oz-/8621611841.html"/>
    <s v="USA"/>
    <m/>
    <s v="Falcon Safety Products, Inc. "/>
    <n v="8.99"/>
    <n v="8.99"/>
    <n v="0.89900000000000002"/>
    <n v="1"/>
    <s v="Single cannister"/>
    <n v="10"/>
    <m/>
    <n v="1"/>
    <s v="contains a bitterant to discourage inhalant abuse."/>
    <n v="1"/>
    <m/>
    <m/>
    <s v="None."/>
    <s v="CAS No. 75-37-6"/>
    <m/>
  </r>
  <r>
    <n v="109"/>
    <n v="33"/>
    <d v="2023-03-07T00:00:00"/>
    <s v="Meijer"/>
    <x v="3"/>
    <x v="18"/>
    <s v="Falcon"/>
    <s v="Falcon Dust-Off"/>
    <s v="Falcon Dust-Off aerosol compressed gas (152a) disposable cleaning duster, 3-count 10 oz can"/>
    <s v="https://www.meijer.com/shopping/product/falcon-dust-off-aerosol-compressed-gas-152a-disposable-cleaning-duster-3-count-10-oz-can/8621611839.html"/>
    <s v="USA"/>
    <m/>
    <s v="Falcon Safety Products, Inc. "/>
    <n v="19.989999999999998"/>
    <n v="6.6633333333333331"/>
    <n v="0.66633333333333333"/>
    <n v="3"/>
    <s v="3-pack"/>
    <n v="10"/>
    <m/>
    <n v="0"/>
    <s v=""/>
    <n v="0"/>
    <m/>
    <m/>
    <s v="None."/>
    <s v="CAS No. 75-37-6"/>
    <m/>
  </r>
  <r>
    <n v="118"/>
    <n v="9"/>
    <d v="2023-03-08T00:00:00"/>
    <s v="Newegg"/>
    <x v="1"/>
    <x v="18"/>
    <s v="Falcon"/>
    <s v="Falcon Dust-Off"/>
    <s v="Falcon DPSJC Disposable Compressed Gas Duster, 3.5 oz Can"/>
    <s v="https://www.newegg.com/falcon-compressed-air-dusters/p/N82E16899996088?Item=N82E16899996088&amp;Description=canned%20air&amp;cm_re=canned_air-_-99-996-088-_-Product&amp;quicklink=true"/>
    <s v="USA"/>
    <m/>
    <s v="Falcon Safety Products, Inc. "/>
    <n v="18.989999999999998"/>
    <n v="18.989999999999998"/>
    <n v="5.4257142857142853"/>
    <n v="1"/>
    <s v="Single cannister"/>
    <n v="3.5"/>
    <m/>
    <n v="1"/>
    <s v="Formula contains a bitterant to discourage inhalant abuse. "/>
    <n v="1"/>
    <n v="0"/>
    <m/>
    <s v="None."/>
    <s v="CAS No. 75-37-6"/>
    <m/>
  </r>
  <r>
    <n v="119"/>
    <n v="9"/>
    <d v="2023-03-08T00:00:00"/>
    <s v="Newegg"/>
    <x v="1"/>
    <x v="18"/>
    <s v="Falcon"/>
    <s v="Falcon Dust-Off"/>
    <s v="Falcon DPSJMB Disposable Compressed Gas Duster, 17oz Can"/>
    <s v="https://www.newegg.com/falcon-compressed-air-dusters/p/N82E16899996089?Item=N82E16899996089&amp;Description=canned%20air&amp;cm_re=canned_air-_-99-996-089-_-Product"/>
    <s v="USA"/>
    <m/>
    <s v="Falcon Safety Products, Inc. "/>
    <n v="16.989999999999998"/>
    <n v="16.989999999999998"/>
    <n v="0.99941176470588222"/>
    <n v="1"/>
    <s v="Single cannister"/>
    <n v="17"/>
    <m/>
    <n v="1"/>
    <s v="Formula contains a bitterant to discourage inhalant abuse. "/>
    <n v="1"/>
    <n v="0"/>
    <m/>
    <s v="None."/>
    <s v="CAS No. 75-37-6"/>
    <m/>
  </r>
  <r>
    <n v="120"/>
    <n v="9"/>
    <d v="2023-04-07T00:00:00"/>
    <s v="Newegg"/>
    <x v="1"/>
    <x v="18"/>
    <s v="Falcon"/>
    <s v="Falcon Dust-Off"/>
    <s v="Falcon DFG1052 Dust-Off Gaming Gear 10 oz duster"/>
    <s v="https://www.neweggbusiness.com/product/product.aspx?item=9b-99-996-016"/>
    <s v="USA"/>
    <m/>
    <s v="Falcon Safety Products, Inc. "/>
    <m/>
    <m/>
    <m/>
    <m/>
    <m/>
    <m/>
    <s v="out of stock"/>
    <n v="1"/>
    <s v="Contains a bitterant to help discourage inhalant abuse"/>
    <n v="1"/>
    <n v="0"/>
    <m/>
    <s v="None."/>
    <m/>
    <m/>
  </r>
  <r>
    <n v="129"/>
    <n v="4"/>
    <d v="2023-03-09T00:00:00"/>
    <s v="Office Max/Depot"/>
    <x v="3"/>
    <x v="18"/>
    <s v="Falcon"/>
    <s v="Falcon Dust-Off"/>
    <s v="Dust-Off Compressed Gas Dusters, 10 Oz, Pack Of 2"/>
    <s v="https://www.officedepot.com/a/products/1388170/Dust-Off-Compressed-Gas-Dusters-10/"/>
    <s v="USA"/>
    <m/>
    <s v="Falcon Safety Products, Inc. "/>
    <n v="35.590000000000003"/>
    <n v="17.795000000000002"/>
    <n v="1.7795000000000001"/>
    <n v="2"/>
    <s v="2-pack"/>
    <n v="10"/>
    <m/>
    <n v="0"/>
    <s v=""/>
    <n v="0"/>
    <n v="0"/>
    <m/>
    <s v="None."/>
    <s v="CAS No. 75-37-6"/>
    <m/>
  </r>
  <r>
    <n v="130"/>
    <n v="4"/>
    <d v="2023-03-09T00:00:00"/>
    <s v="Office Max/Depot"/>
    <x v="3"/>
    <x v="18"/>
    <s v="Falcon"/>
    <s v="Falcon Dust-Off"/>
    <s v="Falcon Safety Dust Off DPSXLRCP Compressed Gas, 10 Oz, Pack Of 12"/>
    <s v="https://www.officedepot.com/a/products/1381978/Falcon-Safety-Dust-Off-DPSXLRCP-Compressed/"/>
    <s v="USA"/>
    <m/>
    <s v="Falcon Safety Products, Inc. "/>
    <n v="84.99"/>
    <n v="7.0824999999999996"/>
    <n v="0.70824999999999994"/>
    <n v="12"/>
    <s v="12-pack"/>
    <n v="10"/>
    <m/>
    <n v="0"/>
    <s v=""/>
    <n v="0"/>
    <n v="0"/>
    <m/>
    <s v="None."/>
    <s v="CAS No. 75-37-6"/>
    <m/>
  </r>
  <r>
    <n v="144"/>
    <n v="26"/>
    <d v="2023-03-07T00:00:00"/>
    <s v="Sam's Club"/>
    <x v="3"/>
    <x v="18"/>
    <s v="Falcon"/>
    <s v="Falcon Dust-Off"/>
    <s v="Falcon Dust-Off Compressed Gas Duster (10oz., 4 Pack)"/>
    <s v="https://www.samsclub.com/p/dust-off-4-pk-4-10-ounce-cans/prod9540095?xid=plp_product_2"/>
    <s v="USA"/>
    <m/>
    <s v="Falcon Safety Products, Inc. "/>
    <n v="14.48"/>
    <n v="3.62"/>
    <n v="0.36199999999999999"/>
    <n v="4"/>
    <s v="4-pack"/>
    <n v="10"/>
    <m/>
    <n v="1"/>
    <s v="contains a bitterant to discourage inhalant abuse"/>
    <n v="1"/>
    <n v="0"/>
    <m/>
    <s v="None."/>
    <s v="CAS No. 75-37-6"/>
    <m/>
  </r>
  <r>
    <n v="145"/>
    <n v="26"/>
    <d v="2023-03-07T00:00:00"/>
    <s v="Sam's Club"/>
    <x v="3"/>
    <x v="18"/>
    <s v="Falcon"/>
    <s v="Falcon Dust-Off"/>
    <s v="Falcon Dust-Off Compressed Gas Duster (10 oz., 12 Pack)"/>
    <s v="https://www.samsclub.com/p/12-10-oz-dusters-falcon-case/prod20071873?xid=plp_product_3"/>
    <s v="USA"/>
    <m/>
    <s v="Falcon Safety Products, Inc. "/>
    <n v="44.98"/>
    <n v="3.7483333333333331"/>
    <n v="0.3748333333333333"/>
    <n v="12"/>
    <s v="12-pack"/>
    <n v="10"/>
    <m/>
    <n v="1"/>
    <s v="contains a bitterant to discourage inhalant abuse"/>
    <n v="1"/>
    <n v="0"/>
    <m/>
    <s v="None."/>
    <s v="CAS No. 75-37-6"/>
    <m/>
  </r>
  <r>
    <n v="146"/>
    <n v="6"/>
    <d v="2023-03-06T00:00:00"/>
    <s v="Staples"/>
    <x v="3"/>
    <x v="18"/>
    <s v="Falcon"/>
    <s v="Falcon Dust-Off"/>
    <s v="Falcon Dust-Off Air Dusters, 10 oz., 3/Pack (DPSXL3)"/>
    <s v="https://www.staples.com/Dust-Off-Dpsxl3-Disposable-Dusters-3-Pk/product_2442530"/>
    <s v="USA"/>
    <m/>
    <s v="Falcon Safety Products, Inc. "/>
    <n v="28.79"/>
    <n v="9.5966666666666658"/>
    <n v="0.95966666666666656"/>
    <n v="3"/>
    <s v="3-pack"/>
    <n v="10"/>
    <m/>
    <n v="1"/>
    <s v="Contains bitterant to help discourage inhalant abuse"/>
    <n v="1"/>
    <n v="1"/>
    <m/>
    <s v="None."/>
    <s v="CAS No. 75-37-6"/>
    <m/>
  </r>
  <r>
    <n v="147"/>
    <n v="6"/>
    <d v="2023-03-06T00:00:00"/>
    <s v="Staples"/>
    <x v="3"/>
    <x v="18"/>
    <s v="Falcon"/>
    <s v="Falcon Dust-Off"/>
    <s v="Falcon Dust-Off Air Duster, 7 oz., 6/Pack (DPSM6)"/>
    <s v="https://www.staples.com/Dust-Off-Duster-7oz-6-Pack/product_356652"/>
    <s v="USA"/>
    <m/>
    <s v="Falcon Safety Products, Inc. "/>
    <n v="36.99"/>
    <n v="6.165"/>
    <n v="0.88071428571428567"/>
    <n v="6"/>
    <s v="6-pack"/>
    <n v="7"/>
    <m/>
    <n v="0"/>
    <m/>
    <n v="0"/>
    <n v="1"/>
    <m/>
    <s v="None."/>
    <s v="CAS No. 75-37-6"/>
    <m/>
  </r>
  <r>
    <n v="148"/>
    <n v="6"/>
    <d v="2023-03-06T00:00:00"/>
    <s v="Staples"/>
    <x v="3"/>
    <x v="18"/>
    <s v="Falcon"/>
    <s v="Falcon Dust-Off"/>
    <s v="Dust-Off Air Dusters, 7 oz., 12/Pack (DPSM12)"/>
    <s v="https://www.staples.com/Dust-Off-Duster-7oz-12-Pack/product_356697"/>
    <s v="USA"/>
    <m/>
    <s v="Falcon Safety Products, Inc. "/>
    <n v="69.09"/>
    <n v="5.7575000000000003"/>
    <n v="0.82250000000000001"/>
    <n v="12"/>
    <s v="12-pack"/>
    <n v="7"/>
    <m/>
    <n v="1"/>
    <m/>
    <n v="0"/>
    <n v="1"/>
    <m/>
    <s v="None."/>
    <s v="CAS No. 75-37-6"/>
    <m/>
  </r>
  <r>
    <n v="149"/>
    <n v="6"/>
    <d v="2023-03-06T00:00:00"/>
    <s v="Staples"/>
    <x v="3"/>
    <x v="18"/>
    <s v="Falcon"/>
    <s v="Falcon Dust-Off"/>
    <s v="Dust-Off Air Duster, 3.5 oz., 1/Pack (DPSJC)"/>
    <s v="https://www.staples.com/Dust-Off-Duster-3-5oz-Single/product_607923"/>
    <s v="USA"/>
    <m/>
    <s v="Falcon Safety Products, Inc. "/>
    <n v="10.59"/>
    <n v="10.59"/>
    <n v="3.0257142857142858"/>
    <n v="1"/>
    <s v="Single cannister"/>
    <n v="3.5"/>
    <m/>
    <n v="1"/>
    <s v="Contains bitterant to discourage inhalant abuse"/>
    <n v="1"/>
    <n v="1"/>
    <m/>
    <s v="None."/>
    <s v="CAS No. 75-37-6"/>
    <m/>
  </r>
  <r>
    <n v="150"/>
    <n v="6"/>
    <d v="2023-03-06T00:00:00"/>
    <s v="Staples"/>
    <x v="3"/>
    <x v="18"/>
    <s v="Falcon"/>
    <s v="Falcon Dust-Off"/>
    <s v="Falcon Dust-Off Non-Flammable Air Duster, 3.5 oz., 1/Pack (DPNJB)"/>
    <s v="https://www.staples.com/Dust-Off-Duster-JR/product_633700"/>
    <s v="USA"/>
    <m/>
    <s v="Falcon Safety Products, Inc. "/>
    <n v="13.19"/>
    <n v="13.19"/>
    <n v="3.7685714285714282"/>
    <n v="1"/>
    <s v="Single cannister"/>
    <n v="3.5"/>
    <m/>
    <n v="1"/>
    <m/>
    <n v="0"/>
    <n v="1"/>
    <m/>
    <s v="None."/>
    <s v="CAS No. 811-97-2"/>
    <m/>
  </r>
  <r>
    <n v="151"/>
    <n v="6"/>
    <d v="2023-03-06T00:00:00"/>
    <s v="Staples"/>
    <x v="3"/>
    <x v="18"/>
    <s v="Falcon"/>
    <s v="Falcon Dust-Off"/>
    <s v="Dust-Off Jumbo Air Duster, 17 oz., 1/Pack (DPSJMB)"/>
    <s v="https://www.staples.com/Dust-Off-Duster-Jumbo-XL/product_650269"/>
    <s v="USA"/>
    <m/>
    <s v="Falcon Safety Products, Inc. "/>
    <n v="29.49"/>
    <n v="29.49"/>
    <n v="1.7347058823529411"/>
    <n v="1"/>
    <s v="Single cannister"/>
    <n v="17"/>
    <m/>
    <n v="1"/>
    <m/>
    <n v="0"/>
    <n v="1"/>
    <m/>
    <s v="None."/>
    <s v="CAS No. 75-37-6"/>
    <m/>
  </r>
  <r>
    <n v="152"/>
    <n v="6"/>
    <d v="2023-03-06T00:00:00"/>
    <s v="Staples"/>
    <x v="3"/>
    <x v="18"/>
    <s v="Falcon"/>
    <s v="Falcon Dust-Off"/>
    <s v="Dust-Off Jumbo Air Duster, 17 oz., 2/Pack (DPSJMB)"/>
    <s v="https://www.staples.com/Dust-Off-Duster-17oz-2-Pack/product_608529"/>
    <s v="USA"/>
    <m/>
    <s v="Falcon Safety Products, Inc. "/>
    <n v="37.99"/>
    <n v="18.995000000000001"/>
    <n v="1.1173529411764707"/>
    <n v="2"/>
    <s v="2-pack"/>
    <n v="17"/>
    <m/>
    <n v="1"/>
    <s v="Contains bitterant to help discourage inhalant abuse"/>
    <n v="1"/>
    <n v="1"/>
    <m/>
    <s v="None."/>
    <s v="CAS No. 75-37-6"/>
    <m/>
  </r>
  <r>
    <n v="153"/>
    <n v="6"/>
    <d v="2023-03-06T00:00:00"/>
    <s v="Staples"/>
    <x v="3"/>
    <x v="18"/>
    <s v="Falcon"/>
    <s v="Falcon Dust-Off"/>
    <s v="FALCON SAFETY® Dust-Off® Electronic Duster, 7 oz."/>
    <s v="https://www.staples.com/FALCON-SAFETY-Dust-Off-Electronic-Duster-7-oz/product_1610024"/>
    <s v="USA"/>
    <m/>
    <s v="Falcon Safety Products, Inc. "/>
    <n v="22.69"/>
    <n v="22.69"/>
    <n v="3.2414285714285715"/>
    <n v="1"/>
    <s v="Single cannister"/>
    <n v="7"/>
    <m/>
    <n v="1"/>
    <s v="Includes a bitterant to discourage inhalant abuse and contains no CFCs, HCFCs, propane or butane for 100 percent ozone-safe use"/>
    <n v="1"/>
    <n v="0"/>
    <m/>
    <s v="None."/>
    <s v="CAS No. 75-37-6"/>
    <m/>
  </r>
  <r>
    <n v="154"/>
    <n v="6"/>
    <d v="2023-04-07T00:00:00"/>
    <s v="Staples"/>
    <x v="3"/>
    <x v="18"/>
    <s v="Falcon"/>
    <s v="Falcon Dust-Off"/>
    <s v="Falcon Dust-Off Gaming Gear Duster"/>
    <m/>
    <s v="USA"/>
    <m/>
    <s v="Falcon Safety Products, Inc. "/>
    <n v="19.989999999999998"/>
    <n v="19.989999999999998"/>
    <n v="1.9989999999999999"/>
    <n v="1"/>
    <s v="Single canister"/>
    <n v="10"/>
    <m/>
    <m/>
    <m/>
    <m/>
    <m/>
    <m/>
    <m/>
    <m/>
    <m/>
  </r>
  <r>
    <n v="159"/>
    <n v="13"/>
    <d v="2023-03-06T00:00:00"/>
    <s v="Target"/>
    <x v="3"/>
    <x v="18"/>
    <s v="Falcon"/>
    <s v="Falcon Dust-Off"/>
    <s v="Dust-Off Disposable Dusters (2 pk)"/>
    <s v="https://www.target.com/p/dust-off-disposable-dusters-2-pk/-/A-88198621#lnk=sametab"/>
    <s v="USA"/>
    <m/>
    <s v="Falcon Safety Products, Inc. "/>
    <n v="17.989999999999998"/>
    <n v="8.9949999999999992"/>
    <n v="0.89949999999999997"/>
    <n v="2"/>
    <s v="2-pack"/>
    <n v="10"/>
    <m/>
    <n v="1"/>
    <s v="Contains a bitterant to help discourage inhalant abuse"/>
    <n v="1"/>
    <n v="0"/>
    <m/>
    <s v="None."/>
    <s v="CAS No. 75-37-6"/>
    <m/>
  </r>
  <r>
    <n v="166"/>
    <n v="2"/>
    <d v="2023-02-15T00:00:00"/>
    <s v="Walmart"/>
    <x v="3"/>
    <x v="18"/>
    <s v="Falcon"/>
    <s v="Falcon Dust-Off"/>
    <s v="Dust-Off® RET10522 Compressed Gas Duster, 2 Pack"/>
    <s v="Dust-Off® RET10522 Compressed Gas Duster, 2 Pack - Walmart.com"/>
    <s v="USA"/>
    <m/>
    <s v="Falcon Safety Products, Inc. "/>
    <n v="8.8800000000000008"/>
    <n v="4.4400000000000004"/>
    <n v="0.44400000000000006"/>
    <n v="2"/>
    <s v="2-pack"/>
    <n v="10"/>
    <m/>
    <n v="1"/>
    <s v="Contains a bittering substance to help discourage inhalant abuse"/>
    <n v="1"/>
    <n v="1"/>
    <m/>
    <s v="WARNING: This product can expose you to chemicals, which are known to the State of California to cause cancer and birth defects or other reproductive harm.  For more information go to www.P65Warnings.ca.gov"/>
    <s v="CAS No. 75-37-6"/>
    <m/>
  </r>
  <r>
    <n v="167"/>
    <n v="2"/>
    <d v="2023-02-15T00:00:00"/>
    <s v="Walmart"/>
    <x v="3"/>
    <x v="18"/>
    <s v="Falcon"/>
    <s v="Falcon Dust-Off"/>
    <s v="Dust-Off 12 pk Compressed Air Computer TV Gas Cans Duster 10 oz Keyboard Laptop"/>
    <s v="Dust-Off 12 pk Compressed Air Computer TV Gas Cans Duster 10 oz Keyboard Laptop - Walmart.com"/>
    <s v="USA"/>
    <m/>
    <s v="Falcon Safety Products, Inc. "/>
    <n v="59.95"/>
    <n v="4.9958333333333336"/>
    <n v="0.49958333333333338"/>
    <n v="12"/>
    <s v="12-pack"/>
    <n v="10"/>
    <m/>
    <n v="0"/>
    <m/>
    <n v="0"/>
    <n v="1"/>
    <m/>
    <s v="None."/>
    <s v="CAS No. 75-37-6"/>
    <m/>
  </r>
  <r>
    <n v="168"/>
    <n v="2"/>
    <d v="2023-03-06T00:00:00"/>
    <s v="Walmart"/>
    <x v="3"/>
    <x v="18"/>
    <s v="Falcon"/>
    <s v="Falcon Dust-Off"/>
    <s v="Dust-Off® RET10522 Compressed Gas Duster, 2 Pack"/>
    <s v="https://www.walmart.com/ip/Dust-Off-RET10522-Compressed-Gas-Duster-2-Pack/176165691?athbdg=L1102"/>
    <s v="USA"/>
    <m/>
    <s v="Falcon Safety Products, Inc. "/>
    <n v="8.8800000000000008"/>
    <n v="4.4400000000000004"/>
    <n v="0.44400000000000006"/>
    <n v="2"/>
    <s v="2-pack"/>
    <n v="10"/>
    <s v="on-line price, regularly $26.89"/>
    <n v="1"/>
    <s v="Contains a bittering substance to help discourage inhalant abuse"/>
    <n v="1"/>
    <n v="1"/>
    <m/>
    <s v="WARNING: This product can expose you to chemicals, which are known to the State of California to cause cancer and birth defects or other reproductive harm.  For more information go to www.P65Warnings.ca.gov"/>
    <s v="CAS No. 75-37-6"/>
    <m/>
  </r>
  <r>
    <n v="169"/>
    <n v="2"/>
    <d v="2023-03-06T00:00:00"/>
    <s v="Walmart"/>
    <x v="3"/>
    <x v="18"/>
    <s v="Falcon"/>
    <s v="Falcon Dust-Off"/>
    <s v="Dt OFF Compressed Gas Dter, 10 Ounces"/>
    <s v="https://www.walmart.com/ip/Dt-OFF-Compressed-Gas-Dter-10-Ounces/15079082"/>
    <s v="USA"/>
    <m/>
    <s v="Falcon Safety Products, Inc. "/>
    <n v="9.7899999999999991"/>
    <n v="9.7899999999999991"/>
    <n v="0.97899999999999987"/>
    <n v="1"/>
    <s v="Single cannister"/>
    <n v="10"/>
    <m/>
    <n v="1"/>
    <s v="Dt-Off gas dter contains a bitterant to discourage inhalant abe"/>
    <n v="1"/>
    <n v="0"/>
    <m/>
    <s v="None."/>
    <s v="CAS No. 75-37-6"/>
    <m/>
  </r>
  <r>
    <n v="170"/>
    <n v="2"/>
    <d v="2023-03-06T00:00:00"/>
    <s v="Walmart"/>
    <x v="3"/>
    <x v="18"/>
    <s v="Falcon"/>
    <s v="Falcon Dust-Off"/>
    <s v="Dust Off Compressed Gas Duster, 10 Ounces, Pack of 2"/>
    <s v="https://www.walmart.com/ip/Dust-Off-Compressed-Gas-Duster-10-Ounces-Pack-of-2/26084447?athbdg=L1600"/>
    <s v="USA"/>
    <m/>
    <s v="Falcon Safety Products, Inc. "/>
    <n v="16.96"/>
    <n v="8.48"/>
    <n v="0.84800000000000009"/>
    <n v="2"/>
    <s v="2-pack"/>
    <n v="10"/>
    <m/>
    <n v="1"/>
    <s v="Contains a bitterant to help discourage inhalant abuse"/>
    <n v="1"/>
    <n v="0"/>
    <m/>
    <s v="WARNING: This product can expose you to chemicals, such as Diisononyl phthalate or others listed on the product, which are known to the State of California to cause cancer and birth defects or other reproductive harm. For more information go to www.P65Warnings.ca.gov,small_parts"/>
    <s v="CAS No. 75-37-6"/>
    <m/>
  </r>
  <r>
    <n v="171"/>
    <n v="2"/>
    <d v="2023-03-06T00:00:00"/>
    <s v="Walmart"/>
    <x v="3"/>
    <x v="18"/>
    <s v="Falcon"/>
    <s v="Falcon Dust-Off"/>
    <s v="Dust-Off Disposable Electronics Duster, 10 oz, 4 Pack"/>
    <s v="https://www.walmart.com/ip/Dust-Off-Disposable-Electronics-Duster-10-oz-4-Pack/622056690"/>
    <s v="USA"/>
    <m/>
    <s v="Falcon Safety Products, Inc. "/>
    <n v="28.73"/>
    <n v="7.1825000000000001"/>
    <n v="0.71825000000000006"/>
    <n v="4"/>
    <s v="4-pack"/>
    <n v="10"/>
    <m/>
    <n v="1"/>
    <s v="contains a bitterant to discourage inhalant abuse"/>
    <n v="1"/>
    <n v="0"/>
    <m/>
    <s v="WARNING: This product can expose you to chemicals, such as Diisononyl phthalate or others listed on the product, which are known to the State of California to cause cancer and birth defects or other reproductive harm. For more information go to www.P65Warnings.ca.gov,small_parts"/>
    <s v="CAS No. 75-37-6"/>
    <m/>
  </r>
  <r>
    <n v="172"/>
    <n v="2"/>
    <d v="2023-03-06T00:00:00"/>
    <s v="Walmart"/>
    <x v="3"/>
    <x v="18"/>
    <s v="Falcon"/>
    <s v="Falcon Dust-Off"/>
    <s v="Dust-Off Disposable Dusters (3 Pack)"/>
    <s v="https://www.walmart.com/ip/Dust-Off-Disposable-Dusters-3-Pack/25596750?athbdg=L1600"/>
    <s v="USA"/>
    <m/>
    <s v="Falcon Safety Products, Inc. "/>
    <n v="24.99"/>
    <n v="8.33"/>
    <n v="0.83299999999999996"/>
    <n v="3"/>
    <s v="3-pack"/>
    <n v="10"/>
    <m/>
    <n v="1"/>
    <s v="Contains a bitterant to help discourage inhalant abuse"/>
    <n v="1"/>
    <n v="0"/>
    <m/>
    <s v="None."/>
    <s v="CAS No. 75-37-6"/>
    <m/>
  </r>
  <r>
    <n v="173"/>
    <n v="2"/>
    <d v="2023-03-06T00:00:00"/>
    <s v="Walmart"/>
    <x v="3"/>
    <x v="18"/>
    <s v="Falcon"/>
    <s v="Falcon Dust-Off"/>
    <s v="Dust-Off Compressed Gas Duster, Pack of 6"/>
    <s v="https://www.walmart.com/ip/Dust-Off-Compressed-Gas-Duster-Pack-of-6/148314349"/>
    <s v="USA"/>
    <m/>
    <s v="Falcon Safety Products, Inc. "/>
    <n v="35.99"/>
    <n v="5.998333333333334"/>
    <n v="0.59983333333333344"/>
    <n v="6"/>
    <s v="6-pack"/>
    <n v="10"/>
    <m/>
    <n v="0"/>
    <m/>
    <n v="0"/>
    <n v="1"/>
    <m/>
    <s v="None."/>
    <s v="CAS No. 75-37-6"/>
    <m/>
  </r>
  <r>
    <n v="174"/>
    <n v="2"/>
    <d v="2023-03-06T00:00:00"/>
    <s v="Walmart"/>
    <x v="3"/>
    <x v="18"/>
    <s v="Falcon"/>
    <s v="Falcon Dust-Off"/>
    <s v="Dust-Off DPSM12 Disposable Duster - 7 oz., 12 Pack"/>
    <s v="https://www.walmart.com/ip/Dust-Off-DPSM12-Disposable-Duster-7-oz-12-Pack/647674883"/>
    <s v="USA"/>
    <m/>
    <s v="Falcon Safety Products, Inc. "/>
    <n v="60.74"/>
    <n v="5.0616666666666665"/>
    <n v="0.72309523809523812"/>
    <n v="12"/>
    <s v="12-pack"/>
    <n v="7"/>
    <m/>
    <n v="1"/>
    <s v="Contains a bitterant to help discourage inhalant abuse. "/>
    <n v="1"/>
    <n v="0"/>
    <m/>
    <s v="None."/>
    <s v="CAS No. 75-37-6"/>
    <m/>
  </r>
  <r>
    <n v="175"/>
    <n v="2"/>
    <d v="2023-04-07T00:00:00"/>
    <s v="Walmart"/>
    <x v="3"/>
    <x v="18"/>
    <s v="Falcon"/>
    <s v="Falcon Dust-Off"/>
    <s v="Falcon Dust-Off Gaming Gear Duster - Air duster"/>
    <s v="https://www.walmart.com/ip/Falcon-Dust-Off-Gaming-Gear-Duster-Air-duster/510807871"/>
    <s v="USA"/>
    <m/>
    <s v="Falcon Safety Products, Inc. "/>
    <n v="46.99"/>
    <n v="46.99"/>
    <n v="4.6989999999999998"/>
    <n v="1"/>
    <s v="Single canister"/>
    <n v="10"/>
    <m/>
    <n v="0"/>
    <m/>
    <n v="0"/>
    <n v="1"/>
    <m/>
    <s v="None."/>
    <m/>
    <m/>
  </r>
  <r>
    <n v="190"/>
    <n v="8"/>
    <d v="2023-03-08T00:00:00"/>
    <s v="WB Mason"/>
    <x v="1"/>
    <x v="18"/>
    <s v="Falcon"/>
    <s v="Falcon Dust-Off"/>
    <s v="Dust-Off Disposable Compressed Gas Duster, 10 oz Cans, 2/Pack"/>
    <s v="https://www.wbmason.com/ProductDetail.aspx?ItemDesc=Dust-Off-Disposable-Compressed-Gas-Duster-10-oz-Cans-2-Pack&amp;ItemID=FALDSXLPW&amp;uom=PK&amp;COID=&amp;SearchID=999541591&amp;ii=1"/>
    <s v="USA"/>
    <m/>
    <s v="Falcon Safety Products, Inc. "/>
    <n v="18.989999999999998"/>
    <n v="9.4949999999999992"/>
    <n v="0.9494999999999999"/>
    <n v="2"/>
    <s v="2-pack"/>
    <n v="10"/>
    <m/>
    <n v="1"/>
    <s v="Contains a bitterant to help discourage inhalant abuse."/>
    <n v="1"/>
    <n v="0"/>
    <m/>
    <s v="None."/>
    <s v="CAS No. 75-37-6"/>
    <m/>
  </r>
  <r>
    <n v="191"/>
    <n v="8"/>
    <d v="2023-03-08T00:00:00"/>
    <s v="WB Mason"/>
    <x v="1"/>
    <x v="18"/>
    <s v="Falcon"/>
    <s v="Falcon Dust-Off"/>
    <s v="Dust-Off Disposable Compressed Gas Duster, 10 oz Can"/>
    <s v="https://www.wbmason.com/ProductDetail.aspx?ItemDesc=Dust-Off-Disposable-Compressed-Gas-Duster-10-oz-Can&amp;ItemID=FALDPSXL&amp;uom=EA&amp;COID=&amp;SearchID=999541591&amp;ii=4"/>
    <s v="USA"/>
    <m/>
    <s v="Falcon Safety Products, Inc. "/>
    <n v="11.38"/>
    <n v="11.38"/>
    <n v="1.1380000000000001"/>
    <n v="1"/>
    <s v="Single cannister"/>
    <n v="10"/>
    <m/>
    <n v="1"/>
    <s v="Contains a bitterant to help discourage inhalant abuse."/>
    <n v="1"/>
    <n v="0"/>
    <m/>
    <s v="None."/>
    <s v="CAS No. 75-37-6"/>
    <m/>
  </r>
  <r>
    <n v="192"/>
    <n v="8"/>
    <d v="2023-03-08T00:00:00"/>
    <s v="WB Mason"/>
    <x v="1"/>
    <x v="18"/>
    <s v="Falcon"/>
    <s v="Falcon Dust-Off"/>
    <s v="Dust-Off Disposable Compressed Gas Duster, 17 oz Cans, 2/Pack"/>
    <s v="https://www.wbmason.com/ProductDetail.aspx?ItemDesc=Dust-Off-Disposable-Compressed-Gas-Duster-17-oz-Cans-2-Pack&amp;ItemID=FALDPSJMB2&amp;uom=PK&amp;COID=&amp;SearchID=999541591&amp;ii=7"/>
    <s v="USA"/>
    <m/>
    <s v="Falcon Safety Products, Inc. "/>
    <n v="37.979999999999997"/>
    <n v="18.989999999999998"/>
    <n v="1.1170588235294117"/>
    <n v="2"/>
    <s v="2-pack"/>
    <n v="17"/>
    <m/>
    <n v="1"/>
    <s v="Contains a bitterant to help discourage inhalant abuse."/>
    <n v="1"/>
    <n v="0"/>
    <m/>
    <s v="None."/>
    <s v="CAS No. 75-37-6"/>
    <m/>
  </r>
  <r>
    <n v="193"/>
    <n v="8"/>
    <d v="2023-03-08T00:00:00"/>
    <s v="WB Mason"/>
    <x v="1"/>
    <x v="18"/>
    <s v="Falcon"/>
    <s v="Falcon Dust-Off"/>
    <s v="Dust-Off Disposable Compressed Gas Duster, 17 oz Can"/>
    <s v="https://www.wbmason.com/ProductDetail.aspx?ItemDesc=Dust-Off-Disposable-Compressed-Gas-Duster-17-oz-Can&amp;ItemID=FALDPSJMB&amp;uom=EA&amp;COID=&amp;SearchID=999541591&amp;ii=8"/>
    <s v="USA"/>
    <m/>
    <s v="Falcon Safety Products, Inc. "/>
    <n v="29.84"/>
    <n v="29.84"/>
    <n v="1.7552941176470589"/>
    <n v="1"/>
    <s v="Single cannister"/>
    <n v="17"/>
    <m/>
    <n v="1"/>
    <s v="Contains a bitterant to help discourage inhalant abuse."/>
    <n v="1"/>
    <n v="0"/>
    <m/>
    <s v="None."/>
    <s v="CAS No. 75-37-6"/>
    <m/>
  </r>
  <r>
    <n v="194"/>
    <n v="8"/>
    <d v="2023-03-08T00:00:00"/>
    <s v="WB Mason"/>
    <x v="1"/>
    <x v="18"/>
    <s v="Falcon"/>
    <s v="Falcon Dust-Off"/>
    <s v="Dust-Off Disposable Compressed Gas Duster, 3.5 oz Can"/>
    <s v="https://www.wbmason.com/ProductDetail.aspx?ItemDesc=Dust-Off-Disposable-Compressed-Gas-Duster-35-oz-Can&amp;ItemID=FALDPSJC&amp;uom=EA&amp;COID=&amp;SearchID=999541591&amp;ii=9"/>
    <s v="USA"/>
    <m/>
    <s v="Falcon Safety Products, Inc. "/>
    <n v="10.58"/>
    <n v="10.58"/>
    <n v="3.0228571428571427"/>
    <n v="1"/>
    <s v="Single cannister"/>
    <n v="3.5"/>
    <m/>
    <n v="1"/>
    <s v="Contains a bitterant to help discourage inhalant abuse."/>
    <n v="1"/>
    <n v="0"/>
    <m/>
    <s v="None."/>
    <s v="CAS No. 75-37-6"/>
    <m/>
  </r>
  <r>
    <n v="195"/>
    <n v="8"/>
    <d v="2023-03-08T00:00:00"/>
    <s v="WB Mason"/>
    <x v="1"/>
    <x v="18"/>
    <s v="Falcon"/>
    <s v="Falcon Dust-Off"/>
    <s v="Dust-Off Disposable Compressed Gas Duster, 10 oz Cans, 6/Pack"/>
    <s v="https://www.wbmason.com/ProductDetail.aspx?ItemDesc=Dust-Off-Disposable-Compressed-Gas-Duster-10-oz-Cans-6-Pack&amp;ItemID=FALDPSXL6&amp;uom=PK&amp;COID=&amp;SearchID=999541591&amp;ii=10"/>
    <s v="USA"/>
    <m/>
    <s v="Falcon Safety Products, Inc. "/>
    <n v="66.89"/>
    <n v="11.148333333333333"/>
    <n v="1.1148333333333333"/>
    <n v="6"/>
    <s v="6-pack"/>
    <n v="10"/>
    <m/>
    <n v="0"/>
    <m/>
    <n v="0"/>
    <n v="0"/>
    <m/>
    <s v="None."/>
    <s v="CAS No. 75-37-6"/>
    <m/>
  </r>
  <r>
    <n v="196"/>
    <n v="8"/>
    <d v="2023-03-08T00:00:00"/>
    <s v="WB Mason"/>
    <x v="1"/>
    <x v="18"/>
    <s v="Falcon"/>
    <s v="Falcon Dust-Off"/>
    <s v="Dust-Off Disposable Compressed Gas Duster, 12 oz Can"/>
    <s v="https://www.wbmason.com/ProductDetail.aspx?ItemDesc=Dust-Off-Disposable-Compressed-Gas-Duster-12-oz-Can&amp;ItemID=FALDPSXL12&amp;uom=EA&amp;COID=&amp;SearchID=999541591&amp;ii=11"/>
    <s v="USA"/>
    <m/>
    <s v="Falcon Safety Products, Inc. "/>
    <n v="15.79"/>
    <n v="15.79"/>
    <n v="1.3158333333333332"/>
    <n v="1"/>
    <s v="Single cannister"/>
    <n v="12"/>
    <m/>
    <n v="1"/>
    <s v="Contains a bitterant to help discourage inhalant abuse."/>
    <n v="1"/>
    <n v="0"/>
    <m/>
    <s v="None."/>
    <s v="CAS No. 75-37-6"/>
    <m/>
  </r>
  <r>
    <n v="197"/>
    <n v="8"/>
    <d v="2023-03-08T00:00:00"/>
    <s v="WB Mason"/>
    <x v="1"/>
    <x v="18"/>
    <s v="Falcon"/>
    <s v="Falcon Dust-Off"/>
    <s v="Dust-Off Disposable Compressed Gas Duster, 10 oz Cans, 4/Pack"/>
    <s v="https://www.wbmason.com/ProductDetail.aspx?ItemDesc=Dust-Off-Disposable-Compressed-Gas-Duster-10-oz-Cans-4-Pack&amp;ItemID=FALDPSXL4A&amp;uom=PK&amp;COID=&amp;SearchID=999541591&amp;ii=12"/>
    <s v="USA"/>
    <m/>
    <s v="Falcon Safety Products, Inc. "/>
    <n v="36.99"/>
    <n v="9.2475000000000005"/>
    <n v="0.92475000000000007"/>
    <n v="4"/>
    <s v="4-pack"/>
    <n v="10"/>
    <m/>
    <n v="1"/>
    <m/>
    <n v="0"/>
    <n v="0"/>
    <m/>
    <s v="None."/>
    <s v="CAS No. 75-37-6"/>
    <m/>
  </r>
  <r>
    <n v="198"/>
    <n v="8"/>
    <d v="2023-03-08T00:00:00"/>
    <s v="WB Mason"/>
    <x v="1"/>
    <x v="18"/>
    <s v="Falcon"/>
    <s v="Falcon Dust-Off"/>
    <s v="Dust-Off Special Application Duster, 10 oz Cans, 2/Pack"/>
    <s v="https://www.wbmason.com/ProductDetail.aspx?ItemDesc=Dust-Off-Special-Application-Duster-10-oz-Cans-2-Pack&amp;ItemID=FALDPNXL2&amp;uom=PK&amp;COID=&amp;SearchID=999541591&amp;ii=14"/>
    <s v="USA"/>
    <m/>
    <s v="Falcon Safety Products, Inc. "/>
    <n v="35.479999999999997"/>
    <n v="17.739999999999998"/>
    <n v="1.7739999999999998"/>
    <n v="2"/>
    <s v="2-pack"/>
    <n v="10"/>
    <m/>
    <n v="1"/>
    <s v="contains a bitterant to discourage inhalant abuse."/>
    <n v="1"/>
    <n v="0"/>
    <m/>
    <s v="None."/>
    <s v="CAS No. 75-37-6"/>
    <m/>
  </r>
  <r>
    <n v="199"/>
    <n v="8"/>
    <d v="2023-03-08T00:00:00"/>
    <s v="WB Mason"/>
    <x v="1"/>
    <x v="18"/>
    <s v="Falcon"/>
    <s v="Falcon Dust-Off"/>
    <s v="Dust-Off Special Application Duster, 10 oz Can"/>
    <s v="https://www.wbmason.com/ProductDetail.aspx?ItemDesc=Dust-Off-Special-Application-Duster-10-oz-Can&amp;ItemID=FALDPNXL&amp;uom=EA&amp;COID=&amp;SearchID=999541591&amp;ii=13"/>
    <s v="USA"/>
    <m/>
    <s v="Falcon Safety Products, Inc. "/>
    <n v="17.98"/>
    <n v="17.98"/>
    <n v="1.798"/>
    <n v="1"/>
    <s v="Single cannister"/>
    <n v="10"/>
    <m/>
    <n v="1"/>
    <s v="contains a bitterant to discourage inhalant abuse."/>
    <n v="1"/>
    <n v="0"/>
    <m/>
    <s v="None."/>
    <s v="CAS No. 75-37-6"/>
    <m/>
  </r>
  <r>
    <n v="204"/>
    <n v="37"/>
    <d v="2023-03-07T00:00:00"/>
    <s v="Wegmans"/>
    <x v="3"/>
    <x v="18"/>
    <s v="Falcon"/>
    <s v="Falcon Dust-Off"/>
    <s v="Dust-off Compressed-Gas Duster, Electronics"/>
    <s v="https://shop.wegmans.com/product/237540/dust-off-compressed-gas-duster-electronics"/>
    <s v="USA"/>
    <m/>
    <s v="Falcon Safety Products, Inc. "/>
    <n v="7.99"/>
    <n v="7.99"/>
    <n v="1.1414285714285715"/>
    <n v="1"/>
    <s v="Single cannister"/>
    <n v="7"/>
    <m/>
    <n v="0"/>
    <s v="Inhalant abuse deterrent formulation."/>
    <n v="1"/>
    <n v="0"/>
    <m/>
    <s v="Contents under pressure. Keep out of reach of children. Use as intended, this product poses no health hazards. Intentional misuse or abuse of this product poses serious health hazards and can be fatal. Keep out of reach of children. The intentional misuse by deliberately inhaling contents may be fatal. Use in well-ventilated area. This product can be ignited under certain circumstances. Therefore, do not use near potential ignition sources, hot surfaces, or spark-producing equipment such as paper shredders or under electrical appliances. Do not tilt, shake, or turn can upside down before or during use as liquid contents may be dispensed. Liquid contents may cause frostbite on contact with skin. Contact physician if such contact occurs. Store in cool place. Do not leave in direct sunlight, enclosed vehicle, or expose to temperatures above 120 degrees F (49 degrees C), as overheating could cause can to burst. Do not pierce or burn, even after use. Contains difluoroethane. CAS No. 75-37-6. First Aid: Medical Emergencies call: 911, physician, or 1-800-498-7192. Inhalation: Immediately move to fresh air. Eyes: Immediately flush with water. Skin: Immediately wash with warm water. Treat for frostbite if necessary. Inhalant Abuse Public Safety Announcement: This product contains a bittering agent to help discourage inhalant abuse. The misuse and abuse of this product by deliberately concentrating and inhaling the chemical contents presents a serious health hazard and can result in fatality. Please use this product as it was intended and responsibly."/>
    <s v="CAS No. 75-37-6"/>
    <m/>
  </r>
  <r>
    <n v="95"/>
    <n v="89"/>
    <d v="2023-04-07T00:00:00"/>
    <s v="Walmart"/>
    <x v="5"/>
    <x v="18"/>
    <s v="Falcon"/>
    <s v="Falcon Dust-Off"/>
    <s v="Dust-Off® RET10522 Compressed Gas Duster, 2 Pack"/>
    <s v="https://www.walmart.com/ip/Dust-Off-RET10522-Compressed-Gas-Duster-2-Pack/176165691?athbdg=L1102"/>
    <s v="USA"/>
    <m/>
    <s v="Falcon Safety Products, Inc. "/>
    <n v="8.8800000000000008"/>
    <n v="4.4400000000000004"/>
    <n v="0.44400000000000006"/>
    <n v="2"/>
    <s v="2-pack"/>
    <n v="10"/>
    <s v="on-line price, regularly $11.24"/>
    <n v="1"/>
    <s v="Contains a bittering substance to help discourage inhalant abuse"/>
    <n v="1"/>
    <n v="1"/>
    <m/>
    <s v="WARNING: This product can expose you to chemicals, which are known to the State of California to cause cancer and birth defects or other reproductive harm.  For more information go to www.P65Warnings.ca.gov"/>
    <s v="CAS No. 75-37-6"/>
    <m/>
  </r>
  <r>
    <n v="103"/>
    <n v="92"/>
    <d v="2023-04-07T00:00:00"/>
    <s v="Walmart"/>
    <x v="6"/>
    <x v="18"/>
    <s v="Falcon"/>
    <s v="Falcon Dust-Off"/>
    <s v="Dust-Off® RET10522 Compressed Gas Duster, 2 Pack"/>
    <s v="https://www.walmart.com/ip/Dust-Off-RET10522-Compressed-Gas-Duster-2-Pack/176165691?fulfillmentIntent=Pickup&amp;athbdg=L1600"/>
    <s v="USA"/>
    <m/>
    <s v="Falcon Safety Products, Inc. "/>
    <n v="12.64"/>
    <n v="6.32"/>
    <n v="0.63200000000000001"/>
    <n v="2"/>
    <s v="2-pack"/>
    <n v="10"/>
    <s v="on-line price, regularly $26.89"/>
    <n v="1"/>
    <s v="Contains a bittering substance to help discourage inhalant abuse"/>
    <n v="1"/>
    <n v="1"/>
    <m/>
    <s v="WARNING: This product can expose you to chemicals, which are known to the State of California to cause cancer and birth defects or other reproductive harm.  For more information go to www.P65Warnings.ca.gov"/>
    <s v="CAS No. 75-37-6"/>
    <m/>
  </r>
  <r>
    <n v="123"/>
    <n v="101"/>
    <d v="2023-04-07T00:00:00"/>
    <s v="Walmart"/>
    <x v="7"/>
    <x v="18"/>
    <s v="Falcon"/>
    <s v="Falcon Dust-Off"/>
    <s v="Dust-Off® RET10522 Compressed Gas Duster, 2 Pack"/>
    <s v="https://www.walmart.com/ip/Dust-Off-RET10522-Compressed-Gas-Duster-2-Pack/176165691?fulfillmentIntent=Pickup&amp;athbdg=L1600"/>
    <s v="USA"/>
    <m/>
    <s v="Falcon Safety Products, Inc. "/>
    <n v="12.64"/>
    <n v="6.32"/>
    <n v="0.63200000000000001"/>
    <n v="2"/>
    <s v="2-pack"/>
    <n v="10"/>
    <s v="on-line price, regularly $26.89"/>
    <n v="1"/>
    <s v="Contains a bittering substance to help discourage inhalant abuse"/>
    <n v="1"/>
    <n v="1"/>
    <m/>
    <s v="WARNING: This product can expose you to chemicals, which are known to the State of California to cause cancer and birth defects or other reproductive harm.  For more information go to www.P65Warnings.ca.gov"/>
    <s v="CAS No. 75-37-6"/>
    <m/>
  </r>
  <r>
    <n v="6"/>
    <n v="34"/>
    <d v="2023-03-09T00:00:00"/>
    <s v="Costco"/>
    <x v="4"/>
    <x v="18"/>
    <s v="Falcon"/>
    <s v="Falcon Dust-Off"/>
    <s v="Falcon Dust-Off Compressed Gas Duster"/>
    <m/>
    <s v="USA"/>
    <m/>
    <s v="Falcon Safety Products, Inc. "/>
    <n v="23.99"/>
    <n v="3.9983333333333331"/>
    <n v="0.3331944444444444"/>
    <n v="6"/>
    <s v="6-pack"/>
    <n v="12"/>
    <m/>
    <n v="1"/>
    <m/>
    <m/>
    <m/>
    <n v="0"/>
    <m/>
    <s v="difluoroethane CAS #75-37-6"/>
    <m/>
  </r>
  <r>
    <n v="7"/>
    <n v="32"/>
    <d v="2023-03-09T00:00:00"/>
    <s v="CVS"/>
    <x v="4"/>
    <x v="18"/>
    <s v="Falcon"/>
    <s v="Falcon Dust-Off"/>
    <s v="Falcon Dust-Off"/>
    <m/>
    <s v="USA"/>
    <m/>
    <s v="Falcon Safety Products, Inc. "/>
    <n v="12.49"/>
    <n v="12.49"/>
    <n v="1.7842857142857143"/>
    <n v="1"/>
    <s v="Single cannister"/>
    <n v="7"/>
    <m/>
    <n v="1"/>
    <m/>
    <m/>
    <m/>
    <n v="0"/>
    <m/>
    <s v="difluoroethane CAS #75-37-6"/>
    <m/>
  </r>
  <r>
    <n v="8"/>
    <n v="39"/>
    <d v="2023-03-09T00:00:00"/>
    <s v="Dollar General"/>
    <x v="4"/>
    <x v="18"/>
    <s v="Falcon"/>
    <s v="Falcon Dust-Off"/>
    <s v="Falcon Dust-Off"/>
    <m/>
    <s v="USA"/>
    <m/>
    <s v="Falcon Safety Products, Inc. "/>
    <n v="7.5"/>
    <n v="7.5"/>
    <n v="0.75"/>
    <n v="1"/>
    <s v="Single cannister"/>
    <n v="10"/>
    <m/>
    <n v="1"/>
    <m/>
    <m/>
    <m/>
    <n v="0"/>
    <m/>
    <s v="difluoroethane CAS #75-37-6"/>
    <m/>
  </r>
  <r>
    <n v="12"/>
    <n v="7"/>
    <d v="2023-03-09T00:00:00"/>
    <s v="Staples"/>
    <x v="4"/>
    <x v="18"/>
    <s v="Falcon"/>
    <s v="Falcon Dust-Off"/>
    <s v="Falcon Dust-Off"/>
    <m/>
    <s v="USA"/>
    <m/>
    <s v="Falcon Safety Products, Inc. "/>
    <n v="11.39"/>
    <n v="11.39"/>
    <n v="1.139"/>
    <n v="1"/>
    <s v="Single cannister"/>
    <n v="10"/>
    <m/>
    <n v="1"/>
    <m/>
    <m/>
    <m/>
    <n v="0"/>
    <m/>
    <s v="difluoroethane CAS #75-37-6"/>
    <m/>
  </r>
  <r>
    <n v="16"/>
    <n v="7"/>
    <d v="2023-03-30T00:00:00"/>
    <s v="Staples"/>
    <x v="4"/>
    <x v="18"/>
    <s v="Falcon"/>
    <s v="Falcon Dust-Off"/>
    <s v="Falcon Dust-Off Gaming Gear Duster"/>
    <m/>
    <s v="USA"/>
    <m/>
    <s v="Falcon Safety Products, Inc. "/>
    <n v="19.989999999999998"/>
    <n v="19.989999999999998"/>
    <n v="1.9989999999999999"/>
    <n v="1"/>
    <s v="Single cannister"/>
    <n v="10"/>
    <m/>
    <m/>
    <m/>
    <m/>
    <m/>
    <m/>
    <m/>
    <m/>
    <m/>
  </r>
  <r>
    <n v="1"/>
    <m/>
    <d v="2023-02-24T00:00:00"/>
    <m/>
    <x v="2"/>
    <x v="18"/>
    <s v="Falcon"/>
    <s v="Falcon Dust-Off"/>
    <s v="Dust-off 3.5 oz. Disposable Duster"/>
    <s v="https://www.falconsafety.com/shop/dusters/disposable/disposable-duster-3-5-oz/"/>
    <s v="USA"/>
    <s v="using both domestic and imported components"/>
    <s v="Falcon Safety Products, Inc. "/>
    <m/>
    <n v="9.99"/>
    <n v="2.8542857142857145"/>
    <m/>
    <m/>
    <n v="3.5"/>
    <m/>
    <m/>
    <s v="Contains a bitterant to help discourage inhalant abuse."/>
    <n v="1"/>
    <n v="0"/>
    <m/>
    <m/>
    <s v="CAS No. 75-37-6"/>
    <m/>
  </r>
  <r>
    <n v="2"/>
    <m/>
    <d v="2023-02-24T00:00:00"/>
    <m/>
    <x v="2"/>
    <x v="18"/>
    <s v="Falcon"/>
    <s v="Falcon Dust-Off"/>
    <s v="Dust-off 7 oz. Disposable Duster"/>
    <s v="https://www.falconsafety.com/shop/dusters/disposable/disposable-duster-7-oz/"/>
    <s v="USA"/>
    <s v="using both domestic and imported components"/>
    <s v="Falcon Safety Products, Inc. "/>
    <m/>
    <n v="14.99"/>
    <n v="2.1414285714285715"/>
    <m/>
    <m/>
    <n v="7"/>
    <m/>
    <m/>
    <s v="Contains a bitterant to help discourage inhalant abuse."/>
    <n v="1"/>
    <n v="0"/>
    <m/>
    <m/>
    <s v="CAS No. 75-37-6"/>
    <m/>
  </r>
  <r>
    <n v="3"/>
    <m/>
    <d v="2023-02-24T00:00:00"/>
    <m/>
    <x v="2"/>
    <x v="18"/>
    <s v="Falcon"/>
    <s v="Falcon Dust-Off"/>
    <s v="Dust-off 10 oz. Disposable Duster"/>
    <s v="https://www.falconsafety.com/shop/dusters/disposable/disposable-duster-10-oz/"/>
    <s v="USA"/>
    <s v="using both domestic and imported components"/>
    <s v="Falcon Safety Products, Inc. "/>
    <m/>
    <n v="18.989999999999998"/>
    <n v="1.8989999999999998"/>
    <m/>
    <m/>
    <n v="10"/>
    <m/>
    <m/>
    <s v="Contains a bitterant to help discourage inhalant abuse."/>
    <n v="1"/>
    <n v="0"/>
    <m/>
    <m/>
    <s v="CAS No. 75-37-6"/>
    <m/>
  </r>
  <r>
    <n v="4"/>
    <m/>
    <d v="2023-02-24T00:00:00"/>
    <m/>
    <x v="2"/>
    <x v="18"/>
    <s v="Falcon"/>
    <s v="Falcon Dust-Off"/>
    <s v="Dust-off 17 oz. Disposable Duster"/>
    <s v="https://www.falconsafety.com/shop/dusters/disposable/disposable-duster-17-oz/"/>
    <s v="USA"/>
    <s v="using both domestic and imported components"/>
    <s v="Falcon Safety Products, Inc. "/>
    <m/>
    <n v="31.99"/>
    <n v="1.8817647058823528"/>
    <m/>
    <m/>
    <n v="17"/>
    <m/>
    <m/>
    <s v="Contains a bitterant to help discourage inhalant abuse."/>
    <n v="1"/>
    <n v="0"/>
    <m/>
    <m/>
    <s v="CAS No. 75-37-6"/>
    <m/>
  </r>
  <r>
    <n v="5"/>
    <m/>
    <d v="2023-02-24T00:00:00"/>
    <m/>
    <x v="2"/>
    <x v="18"/>
    <s v="Falcon"/>
    <s v="Falcon Dust-Off"/>
    <s v="Dust-off 10 oz. Non-Flammable Disposable Duster"/>
    <s v="https://www.falconsafety.com/shop/dusters/disposable/10oz-non-flammable-disposable-duster/"/>
    <s v="USA"/>
    <s v="using both domestic and imported components"/>
    <s v="Falcon Safety Products, Inc. "/>
    <m/>
    <n v="38.49"/>
    <n v="3.8490000000000002"/>
    <m/>
    <m/>
    <n v="10"/>
    <m/>
    <m/>
    <s v="Contains a bitterant to help discourage inhalant abuse."/>
    <n v="1"/>
    <n v="0"/>
    <m/>
    <m/>
    <s v="CAS No. 811-97-2"/>
    <m/>
  </r>
  <r>
    <n v="6"/>
    <m/>
    <d v="2023-02-24T00:00:00"/>
    <m/>
    <x v="2"/>
    <x v="18"/>
    <s v="Falcon"/>
    <s v="Falcon Dust-Off"/>
    <s v="Dust-off 3.5 oz. Non-Flammable Disposable Duster"/>
    <s v="https://www.falconsafety.com/shop/dusters/disposable/3-5oz-non-flammable-disposable-duster/"/>
    <s v="USA"/>
    <s v="using both domestic and imported components"/>
    <s v="Falcon Safety Products, Inc. "/>
    <m/>
    <n v="19.989999999999998"/>
    <n v="5.7114285714285709"/>
    <m/>
    <m/>
    <n v="3.5"/>
    <m/>
    <m/>
    <s v="Contains a bitterant to help discourage inhalant abuse."/>
    <n v="1"/>
    <n v="0"/>
    <m/>
    <m/>
    <s v="CAS No. 811-97-2"/>
    <m/>
  </r>
  <r>
    <n v="7"/>
    <m/>
    <d v="2023-02-24T00:00:00"/>
    <m/>
    <x v="2"/>
    <x v="18"/>
    <s v="Falcon"/>
    <s v="Falcon Dust-Off"/>
    <s v="Dust-off 5 oz. ECO:6 duster"/>
    <s v="https://www.falconsafety.com/shop/dusters/disposable/5-oz-eco-duster/"/>
    <s v="USA"/>
    <s v="using both domestic and imported components"/>
    <s v="Falcon Safety Products, Inc. "/>
    <m/>
    <n v="32.99"/>
    <n v="6.5980000000000008"/>
    <m/>
    <m/>
    <n v="5"/>
    <m/>
    <m/>
    <s v=" "/>
    <n v="0"/>
    <n v="0"/>
    <m/>
    <m/>
    <s v="CAS No. 29118-24-9"/>
    <m/>
  </r>
  <r>
    <n v="8"/>
    <m/>
    <d v="2023-02-24T00:00:00"/>
    <m/>
    <x v="2"/>
    <x v="18"/>
    <s v="Falcon"/>
    <s v="Falcon Dust-Off"/>
    <s v="Dust-off 10 oz. Plus Duster w/ 360° Vector Valve"/>
    <s v="https://www.falconsafety.com/shop/dusters/refillable/10oz-plus-duster-w-360-vector-valve/"/>
    <s v="USA"/>
    <s v="using both domestic and imported components"/>
    <s v="Falcon Safety Products, Inc. "/>
    <m/>
    <n v="59.99"/>
    <n v="5.9990000000000006"/>
    <m/>
    <m/>
    <n v="10"/>
    <m/>
    <m/>
    <s v=" "/>
    <n v="0"/>
    <n v="0"/>
    <m/>
    <m/>
    <s v="CAS No. 75-37-6"/>
    <m/>
  </r>
  <r>
    <n v="9"/>
    <m/>
    <d v="2023-02-24T00:00:00"/>
    <m/>
    <x v="2"/>
    <x v="18"/>
    <s v="Falcon"/>
    <s v="Falcon Dust-Off"/>
    <s v="Dust-off 10 oz. Plus Replacement Canister"/>
    <s v="https://www.falconsafety.com/shop/dusters/refillable/10oz-plus-replacement-canister/"/>
    <s v="USA"/>
    <s v="using both domestic and imported components"/>
    <s v="Falcon Safety Products, Inc. "/>
    <m/>
    <n v="21.99"/>
    <n v="2.1989999999999998"/>
    <m/>
    <m/>
    <n v="10"/>
    <m/>
    <m/>
    <s v=" "/>
    <n v="0"/>
    <n v="0"/>
    <m/>
    <m/>
    <s v="CAS No. 75-37-6"/>
    <m/>
  </r>
  <r>
    <n v="10"/>
    <m/>
    <d v="2023-02-24T00:00:00"/>
    <m/>
    <x v="2"/>
    <x v="18"/>
    <s v="Falcon"/>
    <s v="Falcon Dust-Off"/>
    <s v="Dust-off 8 oz. Non-Flammable Plus Duster w/ 360° Vector Valve"/>
    <s v="https://www.falconsafety.com/shop/dusters/refillable/8oz-non-flammable-plus-duster-w-360-vector-valve/"/>
    <s v="USA"/>
    <s v="using both domestic and imported components"/>
    <s v="Falcon Safety Products, Inc. "/>
    <m/>
    <n v="89.99"/>
    <n v="11.248749999999999"/>
    <m/>
    <m/>
    <n v="8"/>
    <m/>
    <m/>
    <s v=" "/>
    <n v="0"/>
    <n v="0"/>
    <m/>
    <m/>
    <s v="CAS No. 811-97-2"/>
    <m/>
  </r>
  <r>
    <n v="11"/>
    <m/>
    <d v="2023-02-24T00:00:00"/>
    <m/>
    <x v="2"/>
    <x v="18"/>
    <s v="Falcon"/>
    <s v="Falcon Dust-Off"/>
    <s v="Dust-off 10 oz. Classic Duster with Chrome Valve"/>
    <s v="https://www.falconsafety.com/shop/dusters/refillable/10oz-classic-duster-with-chrome-valve/"/>
    <s v="USA"/>
    <s v="using both domestic and imported components"/>
    <s v="Falcon Safety Products, Inc. "/>
    <m/>
    <n v="59.99"/>
    <n v="5.9990000000000006"/>
    <m/>
    <m/>
    <n v="10"/>
    <m/>
    <m/>
    <s v=" "/>
    <n v="0"/>
    <n v="0"/>
    <m/>
    <m/>
    <s v="CAS No. 75-37-6"/>
    <m/>
  </r>
  <r>
    <n v="12"/>
    <m/>
    <d v="2023-02-24T00:00:00"/>
    <m/>
    <x v="2"/>
    <x v="18"/>
    <s v="Falcon"/>
    <s v="Falcon Dust-Off"/>
    <s v="Dust-off 8 oz. Non-Flammable Plus Replacement Canister"/>
    <s v="https://www.falconsafety.com/shop/dusters/refillable/8oz-non-flammable-plus-replacement-canister/"/>
    <s v="USA"/>
    <s v="using both domestic and imported components"/>
    <s v="Falcon Safety Products, Inc. "/>
    <m/>
    <n v="39.99"/>
    <n v="4.9987500000000002"/>
    <m/>
    <m/>
    <n v="8"/>
    <m/>
    <m/>
    <s v=" "/>
    <n v="0"/>
    <n v="0"/>
    <m/>
    <m/>
    <s v="CAS No. 811-97-2"/>
    <m/>
  </r>
  <r>
    <n v="13"/>
    <m/>
    <d v="2023-02-24T00:00:00"/>
    <m/>
    <x v="2"/>
    <x v="18"/>
    <s v="Falcon"/>
    <s v="Falcon Dust-Off"/>
    <s v="Dust-off 10 oz. Classic Replacement Canister"/>
    <s v="https://www.falconsafety.com/shop/dusters/refillable/10oz-classic-replacement-canister/"/>
    <s v="USA"/>
    <s v="using both domestic and imported components"/>
    <s v="Falcon Safety Products, Inc. "/>
    <m/>
    <n v="21.99"/>
    <n v="2.1989999999999998"/>
    <m/>
    <m/>
    <n v="10"/>
    <m/>
    <m/>
    <s v=" "/>
    <n v="0"/>
    <n v="0"/>
    <m/>
    <m/>
    <s v="CAS No. 75-37-6"/>
    <m/>
  </r>
  <r>
    <n v="52"/>
    <n v="23"/>
    <d v="2023-04-07T00:00:00"/>
    <s v="Best Buy"/>
    <x v="3"/>
    <x v="18"/>
    <s v="Falcon"/>
    <s v="Falcon Dust-Off"/>
    <s v="Dust-Off - 10 Oz. Gaming Gear Duster"/>
    <s v="https://www.bestbuy.com/site/reviews/dust-off-10-oz-gaming-gear-duster/9881613"/>
    <s v="USA"/>
    <m/>
    <s v="Falcon Safety Products, Inc. "/>
    <n v="2.99"/>
    <n v="2.99"/>
    <n v="0.29900000000000004"/>
    <n v="1"/>
    <s v="Single canister"/>
    <n v="10"/>
    <s v="clearance price, Reg $9.99"/>
    <n v="0"/>
    <m/>
    <n v="0"/>
    <n v="0"/>
    <m/>
    <s v="None."/>
    <m/>
    <m/>
  </r>
  <r>
    <n v="1"/>
    <n v="47"/>
    <d v="2023-03-27T00:00:00"/>
    <s v="Walmart"/>
    <x v="8"/>
    <x v="18"/>
    <s v="Falcon"/>
    <s v="Falcon Dust-Off"/>
    <s v="Dust-Off_x000a_Dust-Off® RET10522 Compressed Gas Duster, 2 Pack"/>
    <s v="https://www.walmart.com/ip/Dust-Off-RET10522-Compressed-Gas-Duster-2-Pack/176165691?fulfillmentIntent=Pickup&amp;athbdg=L1102"/>
    <s v="USA"/>
    <m/>
    <s v="Falcon Safety Products, Inc. "/>
    <n v="12.64"/>
    <n v="6.32"/>
    <n v="0.63200000000000001"/>
    <n v="2"/>
    <s v="2-pack"/>
    <n v="10"/>
    <s v="on-line price, regularly $26.89"/>
    <m/>
    <m/>
    <m/>
    <n v="1"/>
    <m/>
    <s v="Warning Text_x000a_safety:WARNING: This product can expose you to chemicals, which are known to the State of California to cause cancer and birth defects or other reproductive harm.  For more information go to www.P65Warnings.ca.gov"/>
    <s v=" "/>
    <m/>
  </r>
  <r>
    <n v="10"/>
    <n v="50"/>
    <d v="2023-03-28T00:00:00"/>
    <s v="Walmart"/>
    <x v="9"/>
    <x v="18"/>
    <s v="Falcon"/>
    <s v="Falcon Dust-Off"/>
    <s v="Dust-Off_x000a_Dust-Off® RET10522 Compressed Gas Duster, 2 Pack"/>
    <s v="https://www.walmart.com/ip/Dust-Off-RET10522-Compressed-Gas-Duster-2-Pack/176165691?fulfillmentIntent=Pickup&amp;athbdg=L1102"/>
    <s v="USA"/>
    <m/>
    <s v="Falcon Safety Products, Inc. "/>
    <n v="12.64"/>
    <n v="6.32"/>
    <n v="0.63200000000000001"/>
    <n v="2"/>
    <s v="2-pack"/>
    <n v="10"/>
    <s v="on-line price, regularly $26.89"/>
    <m/>
    <m/>
    <m/>
    <n v="1"/>
    <m/>
    <s v="Warning Text_x000a_safety:WARNING: This product can expose you to chemicals, which are known to the State of California to cause cancer and birth defects or other reproductive harm.  For more information go to www.P65Warnings.ca.gov"/>
    <s v=" "/>
    <m/>
  </r>
  <r>
    <n v="27"/>
    <n v="56"/>
    <d v="2023-03-29T00:00:00"/>
    <s v="Walmart"/>
    <x v="10"/>
    <x v="18"/>
    <s v="Falcon"/>
    <s v="Falcon Dust-Off"/>
    <s v="Dust-Off_x000a_Dust-Off® RET10522 Compressed Gas Duster, 2 Pack"/>
    <s v="https://www.walmart.com/ip/Dust-Off-RET10522-Compressed-Gas-Duster-2-Pack/176165691?fulfillmentIntent=Pickup&amp;athbdg=L1600"/>
    <s v="USA"/>
    <m/>
    <s v="Falcon Safety Products, Inc. "/>
    <n v="12.64"/>
    <n v="6.32"/>
    <n v="0.63200000000000001"/>
    <n v="2"/>
    <s v="2-pack"/>
    <n v="10"/>
    <s v="on-line price, regularly $26.89"/>
    <m/>
    <m/>
    <m/>
    <n v="1"/>
    <m/>
    <s v="Warning Text_x000a_safety:WARNING: This product can expose you to chemicals, which are known to the State of California to cause cancer and birth defects or other reproductive harm.  For more information go to www.P65Warnings.ca.gov"/>
    <s v=" "/>
    <m/>
  </r>
  <r>
    <n v="35"/>
    <n v="59"/>
    <d v="2023-03-29T00:00:00"/>
    <s v="Walmart"/>
    <x v="11"/>
    <x v="18"/>
    <s v="Falcon"/>
    <s v="Falcon Dust-Off"/>
    <s v="Dust-Off_x000a_Dust-Off® RET10522 Compressed Gas Duster, 2 Pack"/>
    <s v="https://www.walmart.com/ip/Dust-Off-RET10522-Compressed-Gas-Duster-2-Pack/176165691?fulfillmentIntent=Pickup"/>
    <s v="USA"/>
    <m/>
    <s v="Falcon Safety Products, Inc. "/>
    <n v="12.64"/>
    <n v="6.32"/>
    <n v="0.63200000000000001"/>
    <n v="2"/>
    <s v="2-pack"/>
    <n v="10"/>
    <s v="on-line price, regularly $26.89"/>
    <m/>
    <m/>
    <m/>
    <n v="1"/>
    <m/>
    <s v="Warning Text_x000a_safety:WARNING: This product can expose you to chemicals, which are known to the State of California to cause cancer and birth defects or other reproductive harm.  For more information go to www.P65Warnings.ca.gov"/>
    <m/>
    <m/>
  </r>
  <r>
    <n v="44"/>
    <n v="62"/>
    <d v="2023-03-29T00:00:00"/>
    <s v="Walmart"/>
    <x v="12"/>
    <x v="18"/>
    <s v="Falcon"/>
    <s v="Falcon Dust-Off"/>
    <s v="Dust-Off_x000a_Dust-Off® RET10522 Compressed Gas Duster, 2 Pack"/>
    <s v="https://www.walmart.com/ip/Dust-Off-RET10522-Compressed-Gas-Duster-2-Pack/176165691?fulfillmentIntent=Pickup&amp;athbdg=L1600"/>
    <s v="USA"/>
    <m/>
    <s v="Falcon Safety Products, Inc. "/>
    <n v="12.64"/>
    <n v="6.32"/>
    <n v="0.63200000000000001"/>
    <n v="2"/>
    <s v="2-pack"/>
    <n v="10"/>
    <s v="on-line price, regularly $26.89"/>
    <m/>
    <m/>
    <m/>
    <n v="1"/>
    <m/>
    <s v="Warning Text_x000a_safety:WARNING: This product can expose you to chemicals, which are known to the State of California to cause cancer and birth defects or other reproductive harm.  For more information go to www.P65Warnings.ca.gov"/>
    <s v=" "/>
    <m/>
  </r>
  <r>
    <n v="71"/>
    <n v="5"/>
    <d v="2023-03-08T00:00:00"/>
    <s v="Grainger"/>
    <x v="1"/>
    <x v="19"/>
    <s v="Fellowes"/>
    <s v="Fellowes Duster"/>
    <s v="FELLOWES Aerosol Duster: 10 oz Net Wt, 2 PK"/>
    <s v="https://www.grainger.com/product/FELLOWES-Aerosol-Duster-10-oz-Net-Wt-22W833"/>
    <s v="USA"/>
    <m/>
    <s v="Fellowes, Inc."/>
    <n v="66.3"/>
    <n v="11.049999999999999"/>
    <n v="1.105"/>
    <n v="6"/>
    <s v="6-pack"/>
    <n v="10"/>
    <m/>
    <n v="0"/>
    <s v=""/>
    <n v="0"/>
    <n v="0"/>
    <m/>
    <s v="None."/>
    <s v="CAS No. 75-37-6"/>
    <m/>
  </r>
  <r>
    <n v="25"/>
    <n v="1"/>
    <d v="2023-03-03T00:00:00"/>
    <s v="Amazon"/>
    <x v="1"/>
    <x v="20"/>
    <s v="GC Electronics"/>
    <s v="GC Electronics Airjet"/>
    <s v="GC ELECTRONICS 19-8475-SF Anti Static Duster, AEROSOL, 12OZ"/>
    <s v="https://www.amazon.com/GC-ELECTRONICS-19-8475-SF-STATIC-AEROSOL/dp/B00HQTZJG8/ref=sr_1_59?crid=18OPVQQ68ZVOA&amp;keywords=aerosol+duster&amp;qid=1677878558&amp;sprefix=aerosol+duster%2Caps%2C78&amp;sr=8-59"/>
    <s v="USA"/>
    <m/>
    <s v="GC Electronics, Inc."/>
    <n v="45.52"/>
    <n v="45.52"/>
    <n v="3.7933333333333334"/>
    <n v="1"/>
    <s v="Single cannister"/>
    <n v="12"/>
    <m/>
    <n v="0"/>
    <m/>
    <n v="0"/>
    <n v="0"/>
    <m/>
    <s v="None."/>
    <s v="n/a"/>
    <m/>
  </r>
  <r>
    <n v="85"/>
    <m/>
    <d v="2023-03-22T00:00:00"/>
    <m/>
    <x v="2"/>
    <x v="20"/>
    <s v="GC Electronics"/>
    <s v="GC Electronics Airjet"/>
    <s v="Air Jet duster"/>
    <s v="http://www.gcelectronics.com/order/catdisplay.asp?CatID=3"/>
    <s v="USA"/>
    <m/>
    <s v="GC Electronics, Inc."/>
    <m/>
    <m/>
    <m/>
    <m/>
    <m/>
    <n v="12"/>
    <m/>
    <m/>
    <m/>
    <n v="0"/>
    <n v="1"/>
    <m/>
    <m/>
    <s v="1,1,1,2 Tetrafluoroethane (100%)"/>
    <m/>
  </r>
  <r>
    <n v="64"/>
    <m/>
    <d v="2023-03-02T00:00:00"/>
    <m/>
    <x v="2"/>
    <x v="21"/>
    <s v="Ideal"/>
    <s v="Ideal"/>
    <s v="Ideal Dust and Lint Remover"/>
    <s v="https://www.idealind.com/ca/en/shop/dust-and-lint-remover.html"/>
    <s v="n/a"/>
    <s v="sent email request to mfg, 3/21/23"/>
    <s v="Ideal Industries, Inc."/>
    <m/>
    <m/>
    <m/>
    <m/>
    <m/>
    <n v="10"/>
    <m/>
    <m/>
    <s v=" "/>
    <n v="0"/>
    <n v="0"/>
    <m/>
    <m/>
    <m/>
    <m/>
  </r>
  <r>
    <n v="26"/>
    <n v="1"/>
    <d v="2023-03-03T00:00:00"/>
    <s v="Amazon"/>
    <x v="1"/>
    <x v="22"/>
    <s v="iDuster"/>
    <s v="iDuster Compressed Air Duster"/>
    <s v="iDuster Compressed Gas Air Duster Disposable Keyboard Cleaner, 4-Pack"/>
    <s v="https://www.amazon.com/iDuster-Compressed-Duster-Disposable-Electronics/dp/B08H7ZHJ1C/ref=sr_1_21?crid=26N17J3N6HFHD&amp;keywords=CANNED+AIR+DUSTER&amp;qid=1677866789&amp;sprefix=canned+air+duster%2Caps%2C88&amp;sr=8-21"/>
    <s v=" "/>
    <m/>
    <s v="iDuster Cleaning Supplies"/>
    <n v="26.99"/>
    <n v="6.7474999999999996"/>
    <n v="0.67474999999999996"/>
    <n v="4"/>
    <s v="4-pack"/>
    <n v="10"/>
    <m/>
    <n v="1"/>
    <s v="100% Ozone safe Bitterant added to help discourage inhalant abuse"/>
    <n v="1"/>
    <n v="1"/>
    <m/>
    <s v="None."/>
    <s v="n/a"/>
    <m/>
  </r>
  <r>
    <n v="27"/>
    <n v="1"/>
    <d v="2023-03-03T00:00:00"/>
    <s v="Amazon"/>
    <x v="1"/>
    <x v="22"/>
    <s v="iDuster"/>
    <s v="iDuster Compressed Air Duster"/>
    <s v="iDuster Compressed Air Duster, Disposable Keyboard Cleaner, 2-Pack"/>
    <s v="https://www.amazon.com/iDuster-Compressed-Duster-Disposable-Electronics/dp/B08H7YZ1YR/ref=sr_1_60?crid=26N17J3N6HFHD&amp;keywords=CANNED+AIR+DUSTER&amp;qid=1677872758&amp;sprefix=canned+air+duster%2Caps%2C88&amp;sr=8-60"/>
    <s v=" "/>
    <m/>
    <s v="iDuster Cleaning Supplies"/>
    <n v="17.989999999999998"/>
    <n v="8.9949999999999992"/>
    <n v="0.89949999999999997"/>
    <n v="2"/>
    <s v="2-pack"/>
    <n v="10"/>
    <m/>
    <n v="1"/>
    <s v="100% Ozone safe Bitterant added to help discourage inhalant abuse"/>
    <n v="1"/>
    <n v="1"/>
    <m/>
    <s v="None."/>
    <s v="n/a"/>
    <m/>
  </r>
  <r>
    <n v="28"/>
    <n v="1"/>
    <d v="2023-03-03T00:00:00"/>
    <s v="Amazon"/>
    <x v="1"/>
    <x v="22"/>
    <s v="iDuster"/>
    <s v="iDuster Compressed Air Duster"/>
    <s v="iDuster Compressed Canned Air Duster 152a - Computer Keyboard Cleaner Air Spray, 2 Count"/>
    <s v="https://www.amazon.com/iDuster-Compressed-Canned-Duster-152a/dp/B09N8ZCNP9/ref=sr_1_49?crid=18OPVQQ68ZVOA&amp;keywords=aerosol+duster&amp;qid=1677878558&amp;sprefix=aerosol+duster%2Caps%2C78&amp;sr=8-49"/>
    <s v=" "/>
    <m/>
    <s v="iDuster Cleaning Supplies"/>
    <n v="17.89"/>
    <n v="8.9450000000000003"/>
    <n v="0.89450000000000007"/>
    <n v="2"/>
    <s v="2-pack"/>
    <n v="10"/>
    <m/>
    <n v="1"/>
    <s v="100% Ozone safe Bitterant added to help discourage inhalant abuse"/>
    <n v="1"/>
    <n v="1"/>
    <m/>
    <s v="None."/>
    <s v="n/a"/>
    <m/>
  </r>
  <r>
    <n v="91"/>
    <m/>
    <d v="2023-03-24T00:00:00"/>
    <m/>
    <x v="2"/>
    <x v="23"/>
    <s v="iDuster"/>
    <s v="iDuster Compressed Air Duster"/>
    <s v="iDuster Compressed Air Duster"/>
    <s v="https://www.amazon.com/iDuster-Disposable-Compressed-Computer-Keyboard/dp/B0978YT2G8?ref_=ast_sto_dp&amp;th=1"/>
    <m/>
    <m/>
    <s v="iDuster Cleaning Supplies"/>
    <m/>
    <n v="9.99"/>
    <n v="0.999"/>
    <m/>
    <m/>
    <n v="10"/>
    <m/>
    <m/>
    <s v="Bitterant added to help discourage inhalant abuse."/>
    <n v="1"/>
    <n v="1"/>
    <m/>
    <m/>
    <s v="CAS No. 75-37-6"/>
    <m/>
  </r>
  <r>
    <n v="92"/>
    <m/>
    <d v="2023-03-24T00:00:00"/>
    <m/>
    <x v="2"/>
    <x v="23"/>
    <s v="iDuster"/>
    <s v="iDuster Compressed Air Duster"/>
    <s v="iDuster Compressed Air Duster 2-Pack"/>
    <s v="https://www.amazon.com/iDuster-Compressed-Duster-Disposable-Electronics/dp/B08H7YZ1YR?ref_=ast_sto_dp&amp;th=1&amp;psc=1"/>
    <m/>
    <m/>
    <s v="iDuster Cleaning Supplies"/>
    <m/>
    <n v="8.9949999999999992"/>
    <n v="0.89949999999999997"/>
    <m/>
    <m/>
    <n v="10"/>
    <m/>
    <m/>
    <s v="Bitterant added to help discourage inhalant abuse."/>
    <n v="1"/>
    <n v="1"/>
    <m/>
    <m/>
    <s v="CAS No. 75-37-6"/>
    <m/>
  </r>
  <r>
    <n v="93"/>
    <m/>
    <d v="2023-03-24T00:00:00"/>
    <m/>
    <x v="2"/>
    <x v="23"/>
    <s v="iDuster"/>
    <s v="iDuster Compressed Air Duster"/>
    <s v="iDuster Compressed Air Duster 3-Pack"/>
    <s v="https://www.amazon.com/iDuster-Compressed-Disposable-Electronics-36-Pack/dp/B08H8C485N?ref_=ast_sto_dp"/>
    <m/>
    <m/>
    <s v="iDuster Cleaning Supplies"/>
    <m/>
    <n v="6.6633333333333331"/>
    <n v="0.66633333333333333"/>
    <m/>
    <m/>
    <n v="10"/>
    <m/>
    <m/>
    <s v="Bitterant added to help discourage inhalant abuse."/>
    <n v="1"/>
    <n v="1"/>
    <m/>
    <m/>
    <s v="CAS No. 75-37-6"/>
    <m/>
  </r>
  <r>
    <n v="94"/>
    <m/>
    <d v="2023-03-24T00:00:00"/>
    <m/>
    <x v="2"/>
    <x v="23"/>
    <s v="iDuster"/>
    <s v="iDuster Compressed Air Duster"/>
    <s v="iDuster Compressed Air Duster 4-Pack"/>
    <s v="https://www.amazon.com/iDuster-Compressed-Duster-Disposable-Electronics/dp/B08H7ZHJ1C?ref_=ast_sto_dp&amp;th=1&amp;psc=1"/>
    <m/>
    <m/>
    <s v="iDuster Cleaning Supplies"/>
    <m/>
    <n v="6.7474999999999996"/>
    <n v="0.67474999999999996"/>
    <m/>
    <m/>
    <n v="10"/>
    <m/>
    <m/>
    <s v="Bitterant added to help discourage inhalant abuse."/>
    <n v="1"/>
    <n v="1"/>
    <m/>
    <m/>
    <s v="CAS No. 75-37-6"/>
    <m/>
  </r>
  <r>
    <n v="29"/>
    <n v="1"/>
    <d v="2023-03-03T00:00:00"/>
    <s v="Amazon"/>
    <x v="1"/>
    <x v="24"/>
    <s v="Innovera"/>
    <s v="Innovera Electronics Duster"/>
    <s v="Innovera IVR10012 10 oz. Compressed Air Duster Cleaner (2/Pack)"/>
    <s v="https://www.amazon.com/Innovera-10012-Compressed-Duster-Cleaner/dp/B08JLSLXQG/ref=sr_1_17?crid=26N17J3N6HFHD&amp;keywords=CANNED+AIR+DUSTER&amp;qid=1677866789&amp;sprefix=canned+air+duster%2Caps%2C88&amp;sr=8-17"/>
    <s v="China"/>
    <m/>
    <s v="Innovera Technology Essentials"/>
    <n v="16.16"/>
    <n v="8.08"/>
    <n v="0.80800000000000005"/>
    <n v="2"/>
    <s v="2-pack"/>
    <n v="10"/>
    <m/>
    <n v="1"/>
    <s v="contains a bitterant to discourage inhalant abuse."/>
    <n v="1"/>
    <n v="1"/>
    <m/>
    <s v="None."/>
    <s v="CAS No. 75-37-6"/>
    <m/>
  </r>
  <r>
    <n v="30"/>
    <n v="1"/>
    <d v="2023-03-03T00:00:00"/>
    <s v="Amazon"/>
    <x v="1"/>
    <x v="24"/>
    <s v="Innovera"/>
    <s v="Innovera Electronics Duster"/>
    <s v="Innovera 10016 Compressed Air Duster Cleaner, 10 Oz Can, 6/Pack"/>
    <s v="https://www.amazon.com/Innovera-10016-Compressed-Duster-Cleaner/dp/B08JLTQYGV/ref=sr_1_23?crid=26N17J3N6HFHD&amp;keywords=CANNED+AIR+DUSTER&amp;qid=1677866789&amp;sprefix=canned+air+duster%2Caps%2C88&amp;sr=8-23"/>
    <s v="China"/>
    <m/>
    <s v="Innovera Technology Essentials"/>
    <n v="37.200000000000003"/>
    <n v="6.2"/>
    <n v="0.62"/>
    <n v="6"/>
    <s v="6-pack"/>
    <n v="10"/>
    <m/>
    <n v="1"/>
    <s v="contains a bitterant to discourage inhalant abuse."/>
    <n v="1"/>
    <n v="1"/>
    <m/>
    <s v="None."/>
    <s v="CAS No. 75-37-6"/>
    <m/>
  </r>
  <r>
    <n v="31"/>
    <n v="1"/>
    <d v="2023-03-03T00:00:00"/>
    <s v="Amazon"/>
    <x v="1"/>
    <x v="24"/>
    <s v="Innovera"/>
    <s v="Innovera Electronics Duster"/>
    <s v="Innovera 10010 Compressed Air Duster Cleaner, 10 Oz Can"/>
    <s v="https://www.amazon.com/Innovera-10010-Compressed-Duster-Cleaner/dp/B08JLS4ZKY/ref=sr_1_136?crid=26N17J3N6HFHD&amp;keywords=CANNED+AIR+DUSTER&amp;qid=1677874767&amp;sprefix=canned+air+duster%2Caps%2C88&amp;sr=8-136"/>
    <s v="China"/>
    <m/>
    <s v="Innovera Technology Essentials"/>
    <n v="10.8"/>
    <n v="10.8"/>
    <n v="1.08"/>
    <n v="1"/>
    <s v="Single cannister"/>
    <n v="10"/>
    <m/>
    <n v="1"/>
    <s v="contains a bitterant to discourage inhalant abuse."/>
    <n v="1"/>
    <n v="1"/>
    <m/>
    <s v="None."/>
    <s v="CAS No. 75-37-6"/>
    <m/>
  </r>
  <r>
    <n v="32"/>
    <n v="1"/>
    <d v="2023-03-03T00:00:00"/>
    <s v="Amazon"/>
    <x v="1"/>
    <x v="24"/>
    <s v="Innovera"/>
    <s v="Innovera Electronics Duster"/>
    <s v="Innovera IVR10012 10 oz. Compressed Air Duster Cleaner (2/Pack)"/>
    <s v="https://www.amazon.com/Innovera-10012-Compressed-Duster-Cleaner/dp/B08JLSLXQG/ref=sr_1_118?crid=18OPVQQ68ZVOA&amp;keywords=aerosol+duster&amp;qid=1677878622&amp;sprefix=aerosol+duster%2Caps%2C78&amp;sr=8-118"/>
    <s v="China"/>
    <m/>
    <s v="Innovera Technology Essentials"/>
    <n v="16.16"/>
    <n v="8.08"/>
    <n v="0.80800000000000005"/>
    <n v="2"/>
    <s v="2-pack"/>
    <n v="10"/>
    <m/>
    <n v="1"/>
    <s v="contains a bitterant to discourage inhalant abuse."/>
    <n v="1"/>
    <n v="1"/>
    <m/>
    <s v="None."/>
    <s v="CAS No. 75-37-6"/>
    <m/>
  </r>
  <r>
    <n v="121"/>
    <n v="9"/>
    <d v="2023-03-08T00:00:00"/>
    <s v="Newegg"/>
    <x v="1"/>
    <x v="24"/>
    <s v="Innovera"/>
    <s v="Innovera Electronics Duster"/>
    <s v="Innovera IVR10010 Compressed Air Duster Cleaner, 10 oz. Can"/>
    <s v="https://www.newegg.com/innovera-compressed-air-dusters/p/N82E16848360010?Item=N82E16848360010&amp;Description=canned%20air&amp;cm_re=canned_air-_-48-360-010-_-Product"/>
    <s v="China"/>
    <m/>
    <s v="Innovera Technology Essentials"/>
    <n v="8.99"/>
    <n v="8.99"/>
    <n v="0.89900000000000002"/>
    <n v="1"/>
    <s v="Single cannister"/>
    <n v="10"/>
    <m/>
    <n v="1"/>
    <s v="contains a bitterant to discourage inhalant abuse"/>
    <n v="1"/>
    <n v="0"/>
    <m/>
    <s v="NEVER shake or tilt can before or during usage. Use in upright position only. NEVER use near a flammable source. NEVER use on camera mirrors. ALWAYS use with adequate ventilation. AVOID skin contact with product in liquid form, may cause frostbite. AVOID contact with product in liquid form, may cause plastic to discolor. Keep out of reach of children."/>
    <s v="CAS No. 75-37-6"/>
    <m/>
  </r>
  <r>
    <n v="122"/>
    <n v="9"/>
    <d v="2023-03-08T00:00:00"/>
    <s v="Newegg"/>
    <x v="1"/>
    <x v="24"/>
    <s v="Innovera"/>
    <s v="Innovera Electronics Duster"/>
    <s v="Innovera IVR10016 Compressed Air Duster Cleaner, 10 oz. Can, 6/Pack"/>
    <s v="https://www.newegg.com/innovera-compressed-air-dusters/p/N82E16848360013?Item=N82E16848360013&amp;Description=canned%20air&amp;cm_re=canned_air-_-48-360-013-_-Product"/>
    <s v="China"/>
    <m/>
    <s v="Innovera Technology Essentials"/>
    <n v="34.99"/>
    <n v="5.831666666666667"/>
    <n v="0.58316666666666672"/>
    <n v="6"/>
    <s v="6-pack"/>
    <n v="10"/>
    <m/>
    <n v="1"/>
    <s v="contains a bitterant to discourage inhalant abuse"/>
    <n v="1"/>
    <n v="0"/>
    <m/>
    <s v="NEVER shake or tilt can before or during usage. Use in upright position only. NEVER use near a flammable source. NEVER use on camera mirrors. ALWAYS use with adequate ventilation. AVOID skin contact with product in liquid form, may cause frostbite. AVOID contact with product in liquid form, may cause plastic to discolor. Keep out of reach of children."/>
    <s v="CAS No. 75-37-6"/>
    <m/>
  </r>
  <r>
    <n v="176"/>
    <n v="2"/>
    <d v="2023-03-06T00:00:00"/>
    <s v="Walmart"/>
    <x v="3"/>
    <x v="24"/>
    <s v="Innovera"/>
    <s v="Innovera Electronics Duster"/>
    <s v="Innovera IVR10012 10 oz. Compressed Air Duster Cleaner (2/Pack)"/>
    <s v="https://www.walmart.com/ip/Innovera-IVR10012-10-oz-Compressed-Air-Duster-Cleaner-2-Pack/271335787"/>
    <s v="China"/>
    <m/>
    <s v="Innovera Technology Essentials"/>
    <n v="16.16"/>
    <n v="8.08"/>
    <n v="0.80800000000000005"/>
    <n v="2"/>
    <s v="2-pack"/>
    <n v="10"/>
    <m/>
    <n v="1"/>
    <s v="contains a bitterant to discourage inhalant abuse"/>
    <n v="1"/>
    <n v="1"/>
    <m/>
    <s v="None."/>
    <s v="CAS No. 75-37-6"/>
    <m/>
  </r>
  <r>
    <n v="200"/>
    <n v="8"/>
    <d v="2023-03-08T00:00:00"/>
    <s v="WB Mason"/>
    <x v="1"/>
    <x v="24"/>
    <s v="Innovera"/>
    <s v="Innovera Electronics Duster"/>
    <s v="Innovera® Compressed Air Duster Cleaner, 10 oz Can, 2/Pack"/>
    <s v="https://www.wbmason.com/ProductDetail.aspx?ItemDesc=Innovera-Compressed-Air-Duster-Cleaner-10-oz-Can-2-Pack&amp;ItemID=IVR10012&amp;uom=PK&amp;COID=&amp;SearchID=999541591&amp;ii=2"/>
    <s v="China"/>
    <m/>
    <s v="Innovera Technology Essentials"/>
    <n v="14.98"/>
    <n v="7.49"/>
    <n v="0.749"/>
    <n v="2"/>
    <s v="2-pack"/>
    <n v="10"/>
    <m/>
    <n v="1"/>
    <s v="Safety enhanced can contains a bitterant to discourage inhalant abuse."/>
    <n v="1"/>
    <n v="1"/>
    <m/>
    <s v="None."/>
    <s v="CAS No. 75-37-6"/>
    <m/>
  </r>
  <r>
    <n v="201"/>
    <n v="8"/>
    <d v="2023-03-08T00:00:00"/>
    <s v="WB Mason"/>
    <x v="1"/>
    <x v="24"/>
    <s v="Innovera"/>
    <s v="Innovera Electronics Duster"/>
    <s v="Innovera® Compressed Air Duster Cleaner, 10 oz Can"/>
    <s v="https://www.wbmason.com/ProductDetail.aspx?ItemDesc=Innovera-Compressed-Air-Duster-Cleaner-10-oz-Can&amp;ItemID=IVR10010&amp;uom=EA&amp;COID=&amp;SearchID=999541591&amp;ii=3"/>
    <s v="China"/>
    <m/>
    <s v="Innovera Technology Essentials"/>
    <n v="9.49"/>
    <n v="9.49"/>
    <n v="0.94900000000000007"/>
    <n v="1"/>
    <s v="Single cannister"/>
    <n v="10"/>
    <m/>
    <n v="1"/>
    <s v="Safety enhanced can contains a bitterant to discourage inhalant abuse."/>
    <n v="1"/>
    <n v="1"/>
    <m/>
    <s v="None."/>
    <s v="CAS No. 75-37-6"/>
    <m/>
  </r>
  <r>
    <n v="202"/>
    <n v="8"/>
    <d v="2023-03-08T00:00:00"/>
    <s v="WB Mason"/>
    <x v="1"/>
    <x v="24"/>
    <s v="Innovera"/>
    <s v="Innovera Electronics Duster"/>
    <s v="Innovera® Compressed Air Duster Cleaner, 10 oz Can, 4/Pack"/>
    <s v="https://www.wbmason.com/ProductDetail.aspx?ItemDesc=Innovera-Compressed-Air-Duster-Cleaner-10-oz-Can-4-Pack&amp;ItemID=IVR10014&amp;uom=PK&amp;COID=&amp;SearchID=999541591&amp;ii=5"/>
    <s v="China"/>
    <m/>
    <s v="Innovera Technology Essentials"/>
    <n v="27.98"/>
    <n v="6.9950000000000001"/>
    <n v="0.69950000000000001"/>
    <n v="4"/>
    <s v="4-pack"/>
    <n v="10"/>
    <m/>
    <n v="1"/>
    <s v="Safety enhanced can contains a bitterant to discourage inhalant abuse."/>
    <n v="1"/>
    <n v="1"/>
    <m/>
    <s v="None."/>
    <s v="CAS No. 75-37-6"/>
    <m/>
  </r>
  <r>
    <n v="203"/>
    <n v="8"/>
    <d v="2023-03-08T00:00:00"/>
    <s v="WB Mason"/>
    <x v="1"/>
    <x v="24"/>
    <s v="Innovera"/>
    <s v="Innovera Electronics Duster"/>
    <s v="Innovera® Compressed Air Duster Cleaner, 10 oz Can, 6/Pack"/>
    <s v="https://www.wbmason.com/ProductDetail.aspx?ItemDesc=Innovera-Compressed-Air-Duster-Cleaner-10-oz-Can-6-Pack&amp;ItemID=IVR10016&amp;uom=PK&amp;COID=&amp;SearchID=999541591&amp;ii=6"/>
    <s v="China"/>
    <m/>
    <s v="Innovera Technology Essentials"/>
    <n v="36.979999999999997"/>
    <n v="6.1633333333333331"/>
    <n v="0.61633333333333329"/>
    <n v="6"/>
    <s v="6-pack"/>
    <n v="10"/>
    <m/>
    <n v="1"/>
    <s v="Safety enhanced can contains a bitterant to discourage inhalant abuse."/>
    <n v="1"/>
    <n v="1"/>
    <m/>
    <s v="None."/>
    <s v="CAS No. 75-37-6"/>
    <m/>
  </r>
  <r>
    <n v="75"/>
    <m/>
    <d v="2023-03-02T00:00:00"/>
    <m/>
    <x v="2"/>
    <x v="24"/>
    <s v="Innovera"/>
    <s v="Innovera Electronics Duster"/>
    <s v="Innovera Duster"/>
    <s v="n/a"/>
    <s v="China"/>
    <s v="supplied by Essendant Distributing, 3/22/23"/>
    <s v="Innovera Technology Essentials"/>
    <m/>
    <m/>
    <s v="-"/>
    <m/>
    <m/>
    <m/>
    <m/>
    <m/>
    <s v=" "/>
    <m/>
    <n v="0"/>
    <m/>
    <m/>
    <s v="CAS No. 75-37-6"/>
    <m/>
  </r>
  <r>
    <n v="26"/>
    <m/>
    <d v="2023-03-01T00:00:00"/>
    <m/>
    <x v="2"/>
    <x v="25"/>
    <s v="Chemtronics"/>
    <s v="Chemtronics"/>
    <s v="Chemtronics 152a Blast - Air Duster (ES1029)"/>
    <s v="https://www.chemtronics.com/152a-blast"/>
    <s v="USA"/>
    <s v="EM from mfg, 3/21/23"/>
    <s v="ITW Contamination Control Electronics"/>
    <m/>
    <n v="11.31"/>
    <n v="1.131"/>
    <m/>
    <m/>
    <n v="10"/>
    <m/>
    <m/>
    <s v=" "/>
    <n v="0"/>
    <n v="1"/>
    <m/>
    <m/>
    <s v="CAS No. 75-37-6"/>
    <m/>
  </r>
  <r>
    <n v="27"/>
    <m/>
    <d v="2023-03-01T00:00:00"/>
    <m/>
    <x v="2"/>
    <x v="25"/>
    <s v="Chemtronics"/>
    <s v="Chemtronics"/>
    <s v="Chemtronics Duster (ES1017)"/>
    <s v="https://www.chemtronics.com/duster"/>
    <s v="USA"/>
    <s v="EM from mfg, 3/21/23"/>
    <s v="ITW Contamination Control Electronics"/>
    <m/>
    <n v="15.590000000000002"/>
    <n v="1.5590000000000002"/>
    <m/>
    <m/>
    <n v="10"/>
    <m/>
    <m/>
    <s v=" "/>
    <n v="0"/>
    <n v="1"/>
    <m/>
    <m/>
    <s v="CAS No. 811-97-2 and 75-37-6"/>
    <m/>
  </r>
  <r>
    <n v="28"/>
    <m/>
    <d v="2023-03-01T00:00:00"/>
    <m/>
    <x v="2"/>
    <x v="25"/>
    <s v="Chemtronics"/>
    <s v="Chemtronics"/>
    <s v="Chemtronics Duster (ES1617)"/>
    <s v="https://www.chemtronics.com/duster"/>
    <s v="USA"/>
    <s v="EM from mfg, 3/21/23"/>
    <s v="ITW Contamination Control Electronics"/>
    <m/>
    <n v="18"/>
    <n v="1.5"/>
    <m/>
    <m/>
    <n v="12"/>
    <m/>
    <m/>
    <s v=" "/>
    <n v="0"/>
    <n v="1"/>
    <m/>
    <m/>
    <s v="CAS No. 811-97-2 and 75-37-6"/>
    <m/>
  </r>
  <r>
    <n v="29"/>
    <m/>
    <d v="2023-03-01T00:00:00"/>
    <m/>
    <x v="2"/>
    <x v="25"/>
    <s v="Chemtronics"/>
    <s v="Chemtronics"/>
    <s v="Chemtronics Typhoon Blast 70 Duster (ES1025)"/>
    <s v="https://www.chemtronics.com/typhoon-blast-70-duster"/>
    <s v="USA"/>
    <s v="EM from mfg, 3/21/23"/>
    <s v="ITW Contamination Control Electronics"/>
    <m/>
    <n v="22.819999999999997"/>
    <n v="2.2819999999999996"/>
    <m/>
    <m/>
    <n v="10"/>
    <m/>
    <m/>
    <s v=" "/>
    <n v="0"/>
    <n v="1"/>
    <m/>
    <m/>
    <s v="CAS No. 29118-24-9"/>
    <m/>
  </r>
  <r>
    <n v="30"/>
    <m/>
    <d v="2023-03-01T00:00:00"/>
    <m/>
    <x v="2"/>
    <x v="25"/>
    <s v="Chemtronics"/>
    <s v="Chemtronics"/>
    <s v="Chemtronics Ultrajet® compressed gas duster (ES1020)"/>
    <s v="https://www.chemtronics.com/ultrajet-2"/>
    <s v="USA"/>
    <s v="EM from mfg, 3/21/23"/>
    <s v="ITW Contamination Control Electronics"/>
    <m/>
    <n v="22.37"/>
    <n v="2.2370000000000001"/>
    <m/>
    <m/>
    <n v="10"/>
    <m/>
    <m/>
    <s v=" "/>
    <n v="0"/>
    <n v="1"/>
    <m/>
    <m/>
    <s v="CAS No. 811-97-2"/>
    <m/>
  </r>
  <r>
    <n v="31"/>
    <m/>
    <d v="2023-03-01T00:00:00"/>
    <m/>
    <x v="2"/>
    <x v="25"/>
    <s v="Chemtronics"/>
    <s v="Chemtronics"/>
    <s v="Chemtronics Ultrajet® 70  (ES1015)"/>
    <s v="https://www.chemtronics.com/ultrajet-70"/>
    <s v="USA"/>
    <s v="EM from mfg, 3/21/23"/>
    <s v="ITW Contamination Control Electronics"/>
    <m/>
    <n v="16.760000000000002"/>
    <n v="1.6760000000000002"/>
    <m/>
    <m/>
    <n v="10"/>
    <m/>
    <m/>
    <s v=" "/>
    <n v="0"/>
    <n v="1"/>
    <m/>
    <m/>
    <s v="CAS No. 811-97-2"/>
    <m/>
  </r>
  <r>
    <n v="32"/>
    <m/>
    <d v="2023-03-01T00:00:00"/>
    <m/>
    <x v="2"/>
    <x v="25"/>
    <s v="Chemtronics"/>
    <s v="Chemtronics"/>
    <s v="Chemtronics Ultrajet® All-Way Duster (ES1620)"/>
    <s v="https://www.chemtronics.com/ultrajet-all-way"/>
    <s v="USA"/>
    <s v="EM from mfg, 3/21/23"/>
    <s v="ITW Contamination Control Electronics"/>
    <m/>
    <n v="19.07"/>
    <n v="2.38375"/>
    <m/>
    <m/>
    <n v="8"/>
    <m/>
    <m/>
    <s v=" "/>
    <n v="0"/>
    <n v="1"/>
    <m/>
    <m/>
    <s v="CAS No. 811-97-2"/>
    <m/>
  </r>
  <r>
    <n v="33"/>
    <m/>
    <d v="2023-03-01T00:00:00"/>
    <m/>
    <x v="2"/>
    <x v="25"/>
    <s v="Chemtronics"/>
    <s v="Chemtronics"/>
    <s v="Chemtronics Ultrajet Duster System (ES1020K)"/>
    <s v="https://www.chemtronics.com/ultrajet-duster-system"/>
    <s v="USA"/>
    <s v="EM from mfg, 3/21/23"/>
    <s v="ITW Contamination Control Electronics"/>
    <m/>
    <n v="54.419999999999995"/>
    <n v="5.4419999999999993"/>
    <m/>
    <m/>
    <n v="10"/>
    <m/>
    <m/>
    <s v=" "/>
    <n v="0"/>
    <n v="1"/>
    <m/>
    <m/>
    <s v="CAS No. 811-97-2"/>
    <m/>
  </r>
  <r>
    <n v="34"/>
    <m/>
    <d v="2023-03-01T00:00:00"/>
    <m/>
    <x v="2"/>
    <x v="25"/>
    <s v="Chemtronics"/>
    <s v="Chemtronics"/>
    <s v="Chemtronics Ultrajet Duster System Refil (ES1020R)"/>
    <s v="https://www.chemtronics.com/ultrajet-duster-system"/>
    <s v="USA"/>
    <s v="EM from mfg, 3/21/23"/>
    <s v="ITW Contamination Control Electronics"/>
    <m/>
    <n v="19.96"/>
    <n v="1.996"/>
    <m/>
    <m/>
    <n v="10"/>
    <m/>
    <m/>
    <s v=" "/>
    <n v="0"/>
    <n v="1"/>
    <m/>
    <m/>
    <s v="CAS No. 811-97-2"/>
    <m/>
  </r>
  <r>
    <n v="33"/>
    <n v="1"/>
    <d v="2023-03-03T00:00:00"/>
    <s v="Amazon"/>
    <x v="1"/>
    <x v="25"/>
    <s v="Chemtronics"/>
    <s v="Chemtronics Duster"/>
    <s v="ITW Chemtronics ES1017 Canned Air"/>
    <s v="https://www.amazon.com/ITW-Chemtronics-ES1017-Canned-Air/dp/B008E0MDFI/ref=sr_1_137?crid=26N17J3N6HFHD&amp;keywords=CANNED+AIR+DUSTER&amp;qid=1677874767&amp;sprefix=canned+air+duster%2Caps%2C88&amp;sr=8-137"/>
    <s v="USA"/>
    <m/>
    <s v="ITW Contamination Control Electronics"/>
    <n v="13.13"/>
    <n v="13.13"/>
    <n v="1.3130000000000002"/>
    <n v="1"/>
    <s v="Single cannister"/>
    <n v="10"/>
    <m/>
    <n v="0"/>
    <m/>
    <n v="0"/>
    <n v="1"/>
    <m/>
    <s v="WARNING:_x000a_CHOKING HAZARD -- Small parts. Not for children under 3 yrs."/>
    <s v="CAS No. 75-37-6"/>
    <m/>
  </r>
  <r>
    <n v="72"/>
    <n v="5"/>
    <d v="2023-03-08T00:00:00"/>
    <s v="Grainger"/>
    <x v="1"/>
    <x v="25"/>
    <s v="Chemtronics"/>
    <s v="Chemtronics Typhoon Blast 70"/>
    <s v="CHEMTRONICS Aerosol Duster: 10 oz Size, 10 oz Net Wt"/>
    <s v="https://www.grainger.com/product/CHEMTRONICS-Aerosol-Duster-10-oz-Size-55NG27"/>
    <s v="USA"/>
    <m/>
    <s v="ITW Contamination Control Electronics"/>
    <n v="40.19"/>
    <n v="40.19"/>
    <n v="4.0190000000000001"/>
    <n v="1"/>
    <s v="Single cannister"/>
    <n v="10"/>
    <m/>
    <n v="0"/>
    <s v=""/>
    <n v="0"/>
    <n v="0"/>
    <m/>
    <s v="None."/>
    <s v="CAS No. 29118-24-9"/>
    <m/>
  </r>
  <r>
    <n v="73"/>
    <n v="5"/>
    <d v="2023-03-08T00:00:00"/>
    <s v="Grainger"/>
    <x v="1"/>
    <x v="25"/>
    <s v="Chemtronics"/>
    <s v="Chemtronics Ultra Jet"/>
    <s v="CHEMTRONICS Gas Duster: 10 oz Size, 10 oz Net Wt"/>
    <s v="https://www.grainger.com/product/CHEMTRONICS-Gas-Duster-10-oz-Size-55NG24"/>
    <s v="USA"/>
    <m/>
    <s v="ITW Contamination Control Electronics"/>
    <n v="42.96"/>
    <n v="42.96"/>
    <n v="4.2960000000000003"/>
    <n v="1"/>
    <s v="Single cannister"/>
    <n v="10"/>
    <m/>
    <n v="0"/>
    <s v=""/>
    <n v="0"/>
    <n v="0"/>
    <m/>
    <s v="None."/>
    <s v="CAS No. 811-97-2"/>
    <m/>
  </r>
  <r>
    <n v="34"/>
    <n v="1"/>
    <d v="2023-03-03T00:00:00"/>
    <s v="Amazon"/>
    <x v="1"/>
    <x v="25"/>
    <s v="Chemtronics"/>
    <s v="Chemtronics Ultra Jet 70"/>
    <s v="Chemtronics Ultrajet Air Duster - Spray 283 g Aerosol Can - ES1015 [PRICE is per CAN]"/>
    <s v="https://www.amazon.com/Chemtronics-Ultrajet-Air-Duster-Aerosol/dp/B007XIKKWK/ref=sr_1_115?crid=18OPVQQ68ZVOA&amp;keywords=aerosol+duster&amp;qid=1677878622&amp;sprefix=aerosol+duster%2Caps%2C78&amp;sr=8-115"/>
    <s v="USA"/>
    <m/>
    <s v="ITW Contamination Control Electronics"/>
    <n v="28.4"/>
    <n v="28.4"/>
    <n v="2.84"/>
    <n v="1"/>
    <s v="Single cannister"/>
    <n v="10"/>
    <m/>
    <n v="0"/>
    <m/>
    <n v="0"/>
    <n v="1"/>
    <m/>
    <s v="None."/>
    <s v="CAS No. 811-97-2"/>
    <m/>
  </r>
  <r>
    <n v="35"/>
    <n v="1"/>
    <d v="2023-03-03T00:00:00"/>
    <s v="Amazon"/>
    <x v="1"/>
    <x v="25"/>
    <s v="Chemtronics"/>
    <s v="Chemtronics Ultra Jet All-Way"/>
    <s v="Chemtronics Ultrajet Air Duster - Spray 226 g Aerosol Can - ES1620 [PRICE is per CAN]"/>
    <s v="https://www.amazon.com/Chemtronics-Ultrajet-Air-Duster-Aerosol/dp/B001DPS35K/ref=sr_1_151?crid=18OPVQQ68ZVOA&amp;keywords=aerosol+duster&amp;qid=1677878649&amp;sprefix=aerosol+duster%2Caps%2C78&amp;sr=8-151"/>
    <s v="USA"/>
    <m/>
    <s v="ITW Contamination Control Electronics"/>
    <n v="34.65"/>
    <n v="34.65"/>
    <n v="4.3312499999999998"/>
    <n v="1"/>
    <s v="Single cannister"/>
    <n v="8"/>
    <m/>
    <n v="0"/>
    <m/>
    <n v="0"/>
    <n v="0"/>
    <m/>
    <s v="None."/>
    <s v="CAS No. 811-97-2"/>
    <m/>
  </r>
  <r>
    <n v="74"/>
    <n v="5"/>
    <d v="2023-03-08T00:00:00"/>
    <s v="Grainger"/>
    <x v="1"/>
    <x v="25"/>
    <s v="Chemtronics"/>
    <s v="Chemtronics Ultra Jet Refill"/>
    <s v="CHEMTRONICS Aerosol Refill: 10 oz Size, 10 oz Net Wt"/>
    <s v="https://www.grainger.com/product/CHEMTRONICS-Aerosol-Refill-10-oz-Size-55NG26"/>
    <s v="USA"/>
    <m/>
    <s v="ITW Contamination Control Electronics"/>
    <n v="40.869999999999997"/>
    <n v="40.869999999999997"/>
    <n v="4.0869999999999997"/>
    <n v="1"/>
    <s v="Single cannister"/>
    <n v="10"/>
    <m/>
    <n v="0"/>
    <s v=""/>
    <n v="0"/>
    <n v="0"/>
    <m/>
    <s v="None."/>
    <s v="CAS No. 811-97-2"/>
    <m/>
  </r>
  <r>
    <n v="75"/>
    <n v="5"/>
    <d v="2023-03-08T00:00:00"/>
    <s v="Grainger"/>
    <x v="1"/>
    <x v="25"/>
    <s v="Chemtronics"/>
    <s v="Chemtronics Ultra Jet System"/>
    <s v="CHEMTRONICS Duster System: 10 oz Size, 10 oz Net Wt"/>
    <s v="https://www.grainger.com/product/CHEMTRONICS-Duster-System-10-oz-Size-55NG25"/>
    <s v="USA"/>
    <m/>
    <s v="ITW Contamination Control Electronics"/>
    <n v="96.27"/>
    <n v="96.27"/>
    <n v="9.6269999999999989"/>
    <n v="1"/>
    <s v="Single cannister"/>
    <n v="10"/>
    <m/>
    <n v="0"/>
    <s v=""/>
    <n v="0"/>
    <n v="0"/>
    <m/>
    <s v="None."/>
    <s v="CAS No. 811-97-2"/>
    <m/>
  </r>
  <r>
    <n v="35"/>
    <m/>
    <d v="2023-03-01T00:00:00"/>
    <m/>
    <x v="2"/>
    <x v="25"/>
    <s v="Techspray"/>
    <s v="Techspray"/>
    <s v="Techspray Duster (1671-10S)"/>
    <s v="https://www.techspray.com/duster-7"/>
    <s v="USA"/>
    <s v="EM from mfg, 3/21/23"/>
    <s v="ITW Contamination Control Electronics"/>
    <m/>
    <n v="15.6875"/>
    <n v="1.5687500000000001"/>
    <m/>
    <m/>
    <n v="10"/>
    <m/>
    <m/>
    <s v=" "/>
    <n v="0"/>
    <n v="1"/>
    <m/>
    <m/>
    <s v="CAS No. 811-97-2"/>
    <m/>
  </r>
  <r>
    <n v="36"/>
    <m/>
    <d v="2023-03-01T00:00:00"/>
    <m/>
    <x v="2"/>
    <x v="25"/>
    <s v="Techspray"/>
    <s v="Techspray"/>
    <s v="Techspray Duster (1671-15S)"/>
    <s v="https://www.techspray.com/duster-7"/>
    <s v="USA"/>
    <s v="EM from mfg, 3/21/23"/>
    <s v="ITW Contamination Control Electronics"/>
    <m/>
    <n v="23.212500000000002"/>
    <n v="1.5475000000000001"/>
    <m/>
    <m/>
    <n v="15"/>
    <m/>
    <m/>
    <s v=" "/>
    <n v="0"/>
    <n v="1"/>
    <m/>
    <m/>
    <s v="CAS No. 811-97-2"/>
    <m/>
  </r>
  <r>
    <n v="37"/>
    <m/>
    <d v="2023-03-01T00:00:00"/>
    <m/>
    <x v="2"/>
    <x v="25"/>
    <s v="Techspray"/>
    <s v="Techspray"/>
    <s v="Techspray Renew-Duster (1580-10S)"/>
    <s v="https://www.techspray.com/renew-duster"/>
    <s v="USA"/>
    <s v="EM from mfg, 3/21/23"/>
    <s v="ITW Contamination Control Electronics"/>
    <m/>
    <n v="22.41"/>
    <n v="2.2410000000000001"/>
    <m/>
    <m/>
    <n v="10"/>
    <m/>
    <m/>
    <s v=" "/>
    <n v="0"/>
    <n v="1"/>
    <m/>
    <m/>
    <s v="CAS No. 29118-24-9"/>
    <m/>
  </r>
  <r>
    <n v="38"/>
    <m/>
    <d v="2023-03-01T00:00:00"/>
    <m/>
    <x v="2"/>
    <x v="25"/>
    <s v="Techspray"/>
    <s v="Techspray"/>
    <s v="Techspray Economy Duster Economical HFC­152a (1673-10S)"/>
    <s v="https://www.techspray.com/economy-duster-4"/>
    <s v="USA"/>
    <s v="EM from mfg, 3/21/23"/>
    <s v="ITW Contamination Control Electronics"/>
    <m/>
    <n v="8.4500000000000011"/>
    <n v="0.84500000000000008"/>
    <m/>
    <m/>
    <n v="10"/>
    <m/>
    <m/>
    <s v=" "/>
    <n v="0"/>
    <n v="1"/>
    <m/>
    <m/>
    <s v="CAS No. 75-37-6"/>
    <m/>
  </r>
  <r>
    <n v="39"/>
    <m/>
    <d v="2023-03-01T00:00:00"/>
    <m/>
    <x v="2"/>
    <x v="25"/>
    <s v="Techspray"/>
    <s v="Techspray"/>
    <s v="Techspray Vortex Duster (1697-8S)"/>
    <s v="https://www.techspray.com/vortex-duster-3"/>
    <s v="USA"/>
    <s v="EM from mfg, 3/21/23"/>
    <s v="ITW Contamination Control Electronics"/>
    <m/>
    <n v="18.38"/>
    <n v="2.2974999999999999"/>
    <m/>
    <m/>
    <n v="8"/>
    <m/>
    <m/>
    <s v=" "/>
    <n v="0"/>
    <n v="1"/>
    <m/>
    <m/>
    <s v="CAS No. 811-97-2"/>
    <m/>
  </r>
  <r>
    <n v="40"/>
    <m/>
    <d v="2023-03-01T00:00:00"/>
    <m/>
    <x v="2"/>
    <x v="25"/>
    <s v="Techspray"/>
    <s v="Techspray"/>
    <s v="Techspray Vortex Duster (1697-10S)"/>
    <s v="https://www.techspray.com/vortex-duster-3"/>
    <s v="USA"/>
    <s v="EM from mfg, 3/21/23"/>
    <s v="ITW Contamination Control Electronics"/>
    <m/>
    <n v="19.84"/>
    <n v="1.984"/>
    <m/>
    <m/>
    <n v="10"/>
    <m/>
    <m/>
    <s v=" "/>
    <n v="0"/>
    <n v="1"/>
    <m/>
    <m/>
    <s v="CAS No. 811-97-2"/>
    <m/>
  </r>
  <r>
    <n v="36"/>
    <n v="1"/>
    <d v="2023-03-03T00:00:00"/>
    <s v="Amazon"/>
    <x v="1"/>
    <x v="25"/>
    <s v="Techspray"/>
    <s v="Techspray Duster"/>
    <s v="TECHSPRAY 1671-10S Gas Duster, AEROSOL, 10OZ"/>
    <s v="https://www.amazon.com/TECHSPRAY-1671-10S-DUSTER-AEROSOL-10OZ/dp/B005T5DE8G/ref=sr_1_2?crid=18OPVQQ68ZVOA&amp;keywords=aerosol+duster&amp;qid=1677878511&amp;sprefix=aerosol+duster%2Caps%2C78&amp;sr=8-2"/>
    <s v="USA"/>
    <m/>
    <s v="ITW Contamination Control Electronics"/>
    <n v="22.97"/>
    <n v="22.97"/>
    <n v="2.2969999999999997"/>
    <n v="1"/>
    <s v="Single cannister"/>
    <n v="10"/>
    <m/>
    <n v="0"/>
    <m/>
    <n v="0"/>
    <n v="0"/>
    <m/>
    <s v="None."/>
    <s v="CAS No. 811-97-2"/>
    <m/>
  </r>
  <r>
    <n v="37"/>
    <n v="1"/>
    <d v="2023-03-03T00:00:00"/>
    <s v="Amazon"/>
    <x v="1"/>
    <x v="25"/>
    <s v="Techspray"/>
    <s v="Techspray Duster"/>
    <s v="Aerosol Duster, 15 Oz."/>
    <s v="https://www.amazon.com/Tech-Spray-LYSB000AS3MV6-CMPTRACCS-Aerosol-Duster/dp/B000AS3MV6/ref=sr_1_179?crid=18OPVQQ68ZVOA&amp;keywords=aerosol+duster&amp;qid=1677881374&amp;sprefix=aerosol+duster%2Caps%2C78&amp;sr=8-179"/>
    <s v="USA"/>
    <m/>
    <s v="ITW Contamination Control Electronics"/>
    <n v="39.630000000000003"/>
    <n v="39.630000000000003"/>
    <n v="2.6420000000000003"/>
    <n v="1"/>
    <s v="Single cannister"/>
    <n v="15"/>
    <m/>
    <n v="0"/>
    <m/>
    <n v="0"/>
    <n v="0"/>
    <m/>
    <s v="None."/>
    <s v="CAS No. 811-97-2"/>
    <m/>
  </r>
  <r>
    <n v="38"/>
    <n v="1"/>
    <d v="2023-03-03T00:00:00"/>
    <s v="Amazon"/>
    <x v="1"/>
    <x v="25"/>
    <s v="Techspray"/>
    <s v="Techspray Economy Duster"/>
    <s v="TECHSPRAY 1673-10S DUSTER, AEROSOL, 10FL.OZ (5 pieces)"/>
    <s v="https://www.amazon.com/TECHSPRAY-1673-10S-DUSTER-AEROSOL-10FL-OZ/dp/B00LPPOBKO/ref=sr_1_214?crid=18OPVQQ68ZVOA&amp;keywords=aerosol+duster&amp;qid=1677881422&amp;sprefix=aerosol+duster%2Caps%2C78&amp;sr=8-214"/>
    <s v="USA"/>
    <m/>
    <s v="ITW Contamination Control Electronics"/>
    <n v="54.4"/>
    <n v="10.879999999999999"/>
    <n v="1.0879999999999999"/>
    <n v="5"/>
    <s v="5-pack"/>
    <n v="10"/>
    <m/>
    <n v="0"/>
    <m/>
    <n v="0"/>
    <n v="0"/>
    <m/>
    <s v="None."/>
    <s v="CAS No. 75-37-6"/>
    <m/>
  </r>
  <r>
    <n v="76"/>
    <n v="5"/>
    <d v="2023-03-08T00:00:00"/>
    <s v="Grainger"/>
    <x v="1"/>
    <x v="25"/>
    <s v="Techspray"/>
    <s v="Techspray Economy Duster"/>
    <s v="TECHSPRAY Economy Duster: 10 oz Size, 10 oz Net Wt"/>
    <s v="https://www.grainger.com/product/TECHSPRAY-Economy-Duster-10-oz-Size-19YY59"/>
    <s v="USA"/>
    <m/>
    <s v="ITW Contamination Control Electronics"/>
    <n v="13.24"/>
    <n v="13.24"/>
    <n v="1.3240000000000001"/>
    <n v="1"/>
    <s v="Single cannister"/>
    <n v="10"/>
    <m/>
    <n v="0"/>
    <s v=""/>
    <n v="0"/>
    <n v="0"/>
    <m/>
    <s v="None."/>
    <s v="CAS No. 75-37-6"/>
    <m/>
  </r>
  <r>
    <n v="39"/>
    <n v="1"/>
    <d v="2023-03-03T00:00:00"/>
    <s v="Amazon"/>
    <x v="1"/>
    <x v="25"/>
    <s v="Techspray"/>
    <s v="Techspray Vortex"/>
    <s v="TECHSPRAY 1697-8S Gas Duster, AEROSOL, 8FL.OZ"/>
    <s v="https://www.amazon.com/TECHSPRAY-1697-8S-DUSTER-AEROSOL-8FL-OZ/dp/B005T5DI14/ref=sr_1_216?crid=18OPVQQ68ZVOA&amp;keywords=aerosol+duster&amp;qid=1677881422&amp;sprefix=aerosol+duster%2Caps%2C78&amp;sr=8-216"/>
    <s v="USA"/>
    <m/>
    <s v="ITW Contamination Control Electronics"/>
    <s v="NA"/>
    <s v="-"/>
    <s v="-"/>
    <n v="1"/>
    <s v="Single cannister"/>
    <n v="8"/>
    <m/>
    <n v="0"/>
    <m/>
    <n v="0"/>
    <n v="0"/>
    <m/>
    <s v="None."/>
    <s v="CAS No. 811-97-2"/>
    <m/>
  </r>
  <r>
    <n v="77"/>
    <n v="5"/>
    <d v="2023-03-08T00:00:00"/>
    <s v="Grainger"/>
    <x v="1"/>
    <x v="25"/>
    <s v="Techspray"/>
    <s v="Techspray Vortex 360 Duster"/>
    <s v="TECHSPRAY Non-Flammable Duster: 8 oz Size, 8 oz Net Wt"/>
    <s v="https://www.grainger.com/product/TECHSPRAY-Non-Flammable-Duster-8-oz-19YY61"/>
    <s v="USA"/>
    <m/>
    <s v="ITW Contamination Control Electronics"/>
    <n v="17.38"/>
    <n v="17.38"/>
    <n v="2.1724999999999999"/>
    <n v="1"/>
    <s v="Single cannister"/>
    <n v="8"/>
    <m/>
    <n v="0"/>
    <s v=""/>
    <n v="0"/>
    <n v="0"/>
    <m/>
    <s v="None."/>
    <s v="CAS No. 811-97-2"/>
    <m/>
  </r>
  <r>
    <n v="78"/>
    <n v="5"/>
    <d v="2023-03-08T00:00:00"/>
    <s v="Grainger"/>
    <x v="1"/>
    <x v="25"/>
    <s v="Techspray"/>
    <s v="Techspray Vortex Duster"/>
    <s v="TECHSPRAY Non-Flammable Duster: 10 oz Size, 10 oz Net Wt"/>
    <s v="https://www.grainger.com/product/TECHSPRAY-Non-Flammable-Duster-10-oz-19YY60"/>
    <s v="USA"/>
    <m/>
    <s v="ITW Contamination Control Electronics"/>
    <n v="21.65"/>
    <n v="21.65"/>
    <n v="2.165"/>
    <n v="1"/>
    <s v="Single cannister"/>
    <n v="10"/>
    <m/>
    <n v="0"/>
    <s v=""/>
    <n v="0"/>
    <n v="0"/>
    <m/>
    <s v="None."/>
    <s v="CAS No. 811-97-2"/>
    <m/>
  </r>
  <r>
    <n v="99"/>
    <n v="15"/>
    <d v="2023-03-08T00:00:00"/>
    <s v="Kimball Midwest"/>
    <x v="1"/>
    <x v="26"/>
    <s v="Kimball Midwest"/>
    <s v="Eco-Blast Air Duster"/>
    <s v="Eco-Blast Air Duster"/>
    <s v="https://www.kimballmidwest.com/801207"/>
    <s v=" "/>
    <m/>
    <s v="Kimball Midwest, Inc."/>
    <s v="NA"/>
    <s v="-"/>
    <s v="-"/>
    <n v="1"/>
    <s v="Single cannister"/>
    <n v="8"/>
    <m/>
    <n v="0"/>
    <s v=""/>
    <n v="0"/>
    <n v="1"/>
    <m/>
    <s v="None."/>
    <s v="CAS No. 75-37-6"/>
    <m/>
  </r>
  <r>
    <n v="100"/>
    <n v="15"/>
    <d v="2023-03-08T00:00:00"/>
    <s v="Kimball Midwest"/>
    <x v="1"/>
    <x v="26"/>
    <s v="Kimball Midwest"/>
    <s v="Eco-Blast Air Duster"/>
    <s v="Eco-Blast Air Duster - 12 Pack"/>
    <s v="https://www.kimballmidwest.com/801207C"/>
    <s v=" "/>
    <m/>
    <s v="Kimball Midwest, Inc."/>
    <s v="NA"/>
    <s v="-"/>
    <s v="-"/>
    <n v="12"/>
    <s v="12-pack"/>
    <n v="8"/>
    <m/>
    <n v="0"/>
    <s v=""/>
    <n v="0"/>
    <n v="1"/>
    <m/>
    <s v="None."/>
    <s v="CAS No. 75-37-6"/>
    <m/>
  </r>
  <r>
    <n v="101"/>
    <n v="15"/>
    <d v="2023-03-08T00:00:00"/>
    <s v="Kimball Midwest"/>
    <x v="1"/>
    <x v="26"/>
    <s v="Kimball Midwest"/>
    <s v="Hi-Blast Air Duster"/>
    <s v="Hi-Blast Air Duster"/>
    <s v="https://www.kimballmidwest.com/80935"/>
    <s v=" "/>
    <m/>
    <s v="Kimball Midwest, Inc."/>
    <s v="NA"/>
    <s v="-"/>
    <s v="-"/>
    <n v="1"/>
    <s v="Single cannister"/>
    <n v="10"/>
    <m/>
    <n v="0"/>
    <s v=""/>
    <n v="0"/>
    <n v="1"/>
    <m/>
    <s v="None."/>
    <s v="CAS No. 811-97-2"/>
    <m/>
  </r>
  <r>
    <n v="102"/>
    <n v="15"/>
    <d v="2023-03-08T00:00:00"/>
    <s v="Kimball Midwest"/>
    <x v="1"/>
    <x v="26"/>
    <s v="Kimball Midwest"/>
    <s v="Hi-Blast Air Duster"/>
    <s v="Hi-Blast Air Duster - 12 Pack"/>
    <s v="https://www.kimballmidwest.com/80935C"/>
    <s v=" "/>
    <m/>
    <s v="Kimball Midwest, Inc."/>
    <s v="NA"/>
    <s v="-"/>
    <s v="-"/>
    <n v="12"/>
    <s v="12-pack"/>
    <n v="10"/>
    <m/>
    <n v="0"/>
    <s v=""/>
    <n v="0"/>
    <n v="1"/>
    <m/>
    <s v="None."/>
    <s v="CAS No. 811-97-2"/>
    <m/>
  </r>
  <r>
    <n v="79"/>
    <n v="5"/>
    <d v="2023-03-08T00:00:00"/>
    <s v="Grainger"/>
    <x v="1"/>
    <x v="27"/>
    <s v="Skilcraft"/>
    <s v="Skilcraft"/>
    <s v="ABILITY ONE Aerosol Duster: 16 oz Size, 10 oz Net Wt"/>
    <s v="https://www.grainger.com/product/ABILITY-ONE-Aerosol-Duster-16-oz-Size-2RRD2"/>
    <s v="USA"/>
    <m/>
    <s v="LHB Industries"/>
    <n v="10.07"/>
    <n v="10.07"/>
    <n v="0.62937500000000002"/>
    <n v="1"/>
    <s v="Single cannister"/>
    <n v="16"/>
    <m/>
    <n v="0"/>
    <s v=""/>
    <n v="0"/>
    <n v="0"/>
    <m/>
    <s v="None."/>
    <s v="n/a"/>
    <m/>
  </r>
  <r>
    <n v="80"/>
    <n v="5"/>
    <d v="2023-03-08T00:00:00"/>
    <s v="Grainger"/>
    <x v="1"/>
    <x v="27"/>
    <s v="Skilcraft"/>
    <s v="Skilcraft"/>
    <s v="ABILITY ONE Aerosol Duster: 10 oz Size, 10 oz Net Wt"/>
    <s v="https://www.grainger.com/product/ABILITY-ONE-Aerosol-Duster-10-oz-Size-52CA30"/>
    <s v="USA"/>
    <m/>
    <s v="LHB Industries"/>
    <n v="15.89"/>
    <n v="15.89"/>
    <n v="1.589"/>
    <n v="1"/>
    <s v="Single cannister"/>
    <n v="10"/>
    <m/>
    <n v="0"/>
    <s v=""/>
    <n v="0"/>
    <n v="0"/>
    <m/>
    <s v="None."/>
    <s v="n/a"/>
    <m/>
  </r>
  <r>
    <n v="80"/>
    <m/>
    <d v="2023-03-02T00:00:00"/>
    <m/>
    <x v="2"/>
    <x v="27"/>
    <s v="Skilcraft"/>
    <s v="Skilcraft"/>
    <s v="Skilcraft 152A POWER DUSTER"/>
    <s v="https://store.lhbindustries.com/power-duster/152a-power-duster-0894------010?returnurl=%2fpower-duster%2f"/>
    <s v="USA"/>
    <m/>
    <s v="LHB Industries"/>
    <m/>
    <n v="3.4641666666666668"/>
    <n v="0.34641666666666671"/>
    <m/>
    <m/>
    <n v="10"/>
    <m/>
    <m/>
    <s v=" "/>
    <n v="0"/>
    <n v="0"/>
    <m/>
    <m/>
    <s v="CAS No. 75-37-6"/>
    <m/>
  </r>
  <r>
    <n v="81"/>
    <m/>
    <d v="2023-03-02T00:00:00"/>
    <m/>
    <x v="2"/>
    <x v="27"/>
    <s v="Skilcraft"/>
    <s v="Skilcraft"/>
    <s v="Skilcraft 152A POWER DUSTER - TWIN PACK"/>
    <s v="https://store.lhbindustries.com/power-duster/152a-power-duster-twin-pack-0894------008?returnurl=%2fpower-duster%2f"/>
    <s v="USA"/>
    <m/>
    <s v="LHB Industries"/>
    <m/>
    <n v="3.4350000000000001"/>
    <n v="0.34350000000000003"/>
    <m/>
    <m/>
    <n v="10"/>
    <m/>
    <m/>
    <s v=" "/>
    <n v="0"/>
    <n v="0"/>
    <m/>
    <m/>
    <s v="CAS No. 75-37-6"/>
    <m/>
  </r>
  <r>
    <n v="82"/>
    <m/>
    <d v="2023-03-02T00:00:00"/>
    <m/>
    <x v="2"/>
    <x v="27"/>
    <s v="Skilcraft"/>
    <s v="Skilcraft"/>
    <s v="Skilcraft 152A POWER DUSTER - TRIPLE PACK"/>
    <s v="https://store.lhbindustries.com/power-duster/152a-power-duster-triple-pack-0894------009?returnurl=%2fpower-duster%2f"/>
    <s v="USA"/>
    <m/>
    <s v="LHB Industries"/>
    <m/>
    <n v="3.42"/>
    <n v="0.34199999999999997"/>
    <m/>
    <m/>
    <n v="10"/>
    <m/>
    <m/>
    <s v=" "/>
    <n v="0"/>
    <n v="0"/>
    <m/>
    <m/>
    <s v="CAS No. 75-37-6"/>
    <m/>
  </r>
  <r>
    <n v="83"/>
    <m/>
    <d v="2023-03-02T00:00:00"/>
    <m/>
    <x v="2"/>
    <x v="27"/>
    <s v="Skilcraft"/>
    <s v="Skilcraft"/>
    <s v="Skilcraft 134A POWER DUSTER II"/>
    <s v="https://store.lhbindustries.com/power-duster/134a-power-duster-ii-0894------011?returnurl=%2fpower-duster%2f"/>
    <s v="USA"/>
    <m/>
    <s v="LHB Industries"/>
    <m/>
    <n v="6.54"/>
    <n v="0.65400000000000003"/>
    <m/>
    <m/>
    <n v="10"/>
    <m/>
    <m/>
    <s v=" "/>
    <n v="0"/>
    <n v="0"/>
    <m/>
    <m/>
    <s v="CAS No. 811-97-2"/>
    <m/>
  </r>
  <r>
    <n v="94"/>
    <n v="10"/>
    <d v="2023-03-09T00:00:00"/>
    <s v="Instacart"/>
    <x v="4"/>
    <x v="28"/>
    <s v="RCA"/>
    <s v="RCA Dusting Air"/>
    <s v="RCA Dusting Air Contact Cleaner"/>
    <s v="https://www.instacart.com/store/lowes-home-improvement/products/25176614?source_type=cross_retailer_search&amp;source_value=items&amp;search_id=109ed271-ef2a-4709-8c0f-d890f5a8a422&amp;element_load_id=8b61b563-dc05-4406-bd5a-a68ea24f04df"/>
    <s v="USA"/>
    <m/>
    <s v="VOXX Accessories Corp."/>
    <n v="10.69"/>
    <n v="10.69"/>
    <n v="1.069"/>
    <n v="1"/>
    <s v="Single cannister"/>
    <n v="10"/>
    <m/>
    <n v="1"/>
    <s v="This product contains a bitterant to help discourage inhalant abuse. "/>
    <n v="1"/>
    <n v="1"/>
    <m/>
    <s v="None."/>
    <s v="n/a"/>
    <m/>
  </r>
  <r>
    <n v="41"/>
    <n v="1"/>
    <d v="2023-03-03T00:00:00"/>
    <s v="Amazon"/>
    <x v="1"/>
    <x v="29"/>
    <s v="Maxell"/>
    <s v="Maxell Blast Away"/>
    <s v="Maxell Mxl190025 Canned Air Nonflammable 10 Oz."/>
    <s v="https://www.amazon.com/Maxell-Canned-Air-10-CA-4/dp/B0062AM4OM/ref=sr_1_139?crid=26N17J3N6HFHD&amp;keywords=CANNED+AIR+DUSTER&amp;qid=1677874767&amp;sprefix=canned+air+duster%2Caps%2C88&amp;sr=8-139"/>
    <s v="USA"/>
    <m/>
    <s v="Falcon Safety Products, Inc. "/>
    <n v="13.98"/>
    <n v="13.98"/>
    <n v="1.3980000000000001"/>
    <n v="1"/>
    <s v="Single cannister"/>
    <n v="10"/>
    <m/>
    <n v="1"/>
    <s v="Contains bitterant to combat product misuse."/>
    <n v="1"/>
    <n v="1"/>
    <m/>
    <s v="None."/>
    <s v="CAS No. 811-97-2"/>
    <m/>
  </r>
  <r>
    <n v="123"/>
    <n v="9"/>
    <d v="2023-03-08T00:00:00"/>
    <s v="Newegg"/>
    <x v="1"/>
    <x v="29"/>
    <s v="Maxell"/>
    <s v="Maxell Blast Away"/>
    <s v="Maxell 190025 Blast Away Canned Air (Single Can) - 10 fl oz - Non-flammable - 1 Each - Blue, White"/>
    <s v="https://www.newegg.com/maxell-cleaning-tools/p/N82E16826996023?Item=N82E16826996023&amp;Description=canned%20air&amp;cm_re=canned_air-_-26-996-023-_-Product&amp;quicklink=true"/>
    <s v="USA"/>
    <m/>
    <s v="Falcon Safety Products, Inc. "/>
    <n v="9.99"/>
    <n v="9.99"/>
    <n v="0.999"/>
    <n v="1"/>
    <s v="Single cannister"/>
    <n v="10"/>
    <m/>
    <n v="1"/>
    <s v="contains a bitterant to discourage inhalant abuse"/>
    <n v="1"/>
    <n v="1"/>
    <m/>
    <s v="CHOKING HAZARD Small parts. Not for children under 3 years."/>
    <s v="CAS No. 811-97-2"/>
    <m/>
  </r>
  <r>
    <n v="124"/>
    <n v="9"/>
    <d v="2023-03-08T00:00:00"/>
    <s v="Newegg"/>
    <x v="1"/>
    <x v="29"/>
    <s v="Maxell"/>
    <s v="Maxell Blast Away"/>
    <s v="Maxell 190026 CA-4 Blast Away Multi Purpose Duster - 2 Pack"/>
    <s v="https://www.newegg.com/maxell-compressed-air-dusters/p/N82E16826996049?Item=N82E16826996049&amp;Description=canned%20air&amp;cm_re=canned_air-_-26-996-049-_-Product&amp;quicklink=true"/>
    <s v="USA"/>
    <m/>
    <s v="Falcon Safety Products, Inc. "/>
    <n v="17.989999999999998"/>
    <n v="8.9949999999999992"/>
    <n v="0.89949999999999997"/>
    <n v="2"/>
    <s v="2-pack"/>
    <n v="10"/>
    <m/>
    <n v="1"/>
    <s v="Contains a bitterant to help discourage inhalant abuse"/>
    <n v="1"/>
    <n v="0"/>
    <m/>
    <s v="Warning: Flammable gas. Contents under pressure. Containers may explode when heated."/>
    <s v="CAS No. 75-37-6"/>
    <m/>
  </r>
  <r>
    <n v="131"/>
    <n v="4"/>
    <d v="2023-03-09T00:00:00"/>
    <s v="Office Max/Depot"/>
    <x v="3"/>
    <x v="29"/>
    <s v="Maxell"/>
    <s v="Maxell Blast Away"/>
    <s v="Maxell Blast Away Compressed Gas Duster, 10 Oz"/>
    <s v="https://www.officedepot.com/a/products/8800489/Maxell-Blast-Away-Compressed-Gas-Duster/"/>
    <s v="USA"/>
    <m/>
    <s v="Falcon Safety Products, Inc. "/>
    <n v="8.99"/>
    <n v="8.99"/>
    <n v="0.89900000000000002"/>
    <n v="1"/>
    <s v="Single cannister"/>
    <n v="10"/>
    <m/>
    <n v="1"/>
    <s v="Contains a bitterant to help discourage inhalant abuse."/>
    <n v="1"/>
    <n v="0"/>
    <m/>
    <s v="None."/>
    <s v="CAS No. 75-37-6"/>
    <m/>
  </r>
  <r>
    <n v="132"/>
    <n v="4"/>
    <d v="2023-03-09T00:00:00"/>
    <s v="Office Max/Depot"/>
    <x v="3"/>
    <x v="29"/>
    <s v="Maxell"/>
    <s v="Maxell Blast Away"/>
    <s v="Maxell Blast Away Multi-Purpose Duster, 3.5 Oz Can"/>
    <s v="https://www.officedepot.com/a/products/824838/Maxell-Blast-Away-Multi-Purpose-Duster/"/>
    <s v="USA"/>
    <m/>
    <s v="Falcon Safety Products, Inc. "/>
    <n v="10.29"/>
    <n v="10.29"/>
    <n v="2.94"/>
    <n v="1"/>
    <s v="Single cannister"/>
    <n v="3.5"/>
    <m/>
    <n v="0"/>
    <s v=""/>
    <n v="0"/>
    <n v="0"/>
    <m/>
    <s v="None."/>
    <s v="CAS No. 75-37-6"/>
    <m/>
  </r>
  <r>
    <n v="179"/>
    <n v="2"/>
    <d v="2023-02-15T00:00:00"/>
    <s v="Walmart"/>
    <x v="3"/>
    <x v="29"/>
    <s v="Maxell"/>
    <s v="Maxell Blast Away"/>
    <s v="Maxell® 190025 - Ca3 Blast Away Canned Air (single)"/>
    <s v="Maxell® 190025 - Ca3 Blast Away Canned Air (single) - Walmart.com"/>
    <s v="USA"/>
    <m/>
    <s v="Falcon Safety Products, Inc. "/>
    <n v="11.89"/>
    <n v="11.89"/>
    <n v="1.1890000000000001"/>
    <n v="1"/>
    <s v="Single cannister"/>
    <n v="10"/>
    <m/>
    <n v="1"/>
    <s v="Contains a bitterant to help discourage inhalant abuse"/>
    <n v="1"/>
    <n v="1"/>
    <m/>
    <s v="WARNING: This product can expose you to chemicals, such as Diisononyl phthalate or others listed on the product, which are known to the State of California to cause cancer and birth defects or other reproductive harm. For more information go to www.P65Warnings.ca.gov,small_parts"/>
    <s v="CAS No. 75-37-6"/>
    <m/>
  </r>
  <r>
    <n v="180"/>
    <n v="2"/>
    <d v="2023-03-06T00:00:00"/>
    <s v="Walmart"/>
    <x v="3"/>
    <x v="29"/>
    <s v="Maxell"/>
    <s v="Maxell Blast Away"/>
    <s v="Maxell® 190025 - Ca3 Blast Away Canned Air (single)"/>
    <s v="https://www.walmart.com/ip/Maxell-190025-Ca3-Blast-Away-Canned-Air-single/21556700"/>
    <s v="USA"/>
    <m/>
    <s v="Falcon Safety Products, Inc. "/>
    <n v="13.99"/>
    <n v="13.99"/>
    <n v="1.399"/>
    <n v="1"/>
    <s v="Single cannister"/>
    <n v="10"/>
    <m/>
    <n v="1"/>
    <s v="Contains a bitterant to help discourage inhalant abuse"/>
    <n v="1"/>
    <n v="1"/>
    <m/>
    <s v="WARNING: This product can expose you to chemicals, such as Diisononyl phthalate or others listed on the product, which are known to the State of California to cause cancer and birth defects or other reproductive harm. For more information go to www.P65Warnings.ca.gov,small_parts"/>
    <s v="CAS No. 75-37-6"/>
    <m/>
  </r>
  <r>
    <n v="181"/>
    <n v="2"/>
    <d v="2023-03-06T00:00:00"/>
    <s v="Walmart"/>
    <x v="3"/>
    <x v="29"/>
    <s v="Maxell"/>
    <s v="Maxell Blast Away"/>
    <s v="Maxell® 190027 - Ca5 Mini Blast Away Canned Air"/>
    <s v="https://www.walmart.com/ip/Maxell-190027-Ca5-Mini-Blast-Away-Canned-Air/21188293"/>
    <s v="USA"/>
    <m/>
    <s v="Falcon Safety Products, Inc. "/>
    <n v="13.99"/>
    <n v="13.99"/>
    <n v="3.9971428571428573"/>
    <n v="1"/>
    <s v="Single cannister"/>
    <n v="3.5"/>
    <m/>
    <n v="0"/>
    <m/>
    <n v="0"/>
    <n v="1"/>
    <m/>
    <s v="WARNING: This product can expose you to chemicals, such as Diisononyl phthalate or others listed on the product, which are known to the State of California to cause cancer and birth defects or other reproductive harm. For more information go to www.P65Warnings.ca.gov,small_parts"/>
    <s v="CAS No. 75-37-6"/>
    <m/>
  </r>
  <r>
    <n v="182"/>
    <n v="2"/>
    <d v="2023-03-06T00:00:00"/>
    <s v="Walmart"/>
    <x v="3"/>
    <x v="29"/>
    <s v="Maxell"/>
    <s v="Maxell Blast Away"/>
    <s v="Maxell 190026 - Ca4 Blast Away Canned Air - 2 Pk"/>
    <s v="https://www.walmart.com/ip/Maxell-190026-Ca4-Blast-Away-Canned-Air-2-Pk/631682109"/>
    <s v="USA"/>
    <m/>
    <s v="Falcon Safety Products, Inc. "/>
    <n v="21.95"/>
    <n v="10.975"/>
    <n v="1.0974999999999999"/>
    <n v="2"/>
    <s v="2-pack"/>
    <n v="10"/>
    <m/>
    <n v="1"/>
    <s v="Contains a bitterant to help discourage inhalant abuse"/>
    <n v="1"/>
    <n v="0"/>
    <m/>
    <s v="WARNING: This product contains chemicals known to the State of California to cause cancer andbirth defects or other reproductive harm."/>
    <s v="CAS No. 75-37-6"/>
    <m/>
  </r>
  <r>
    <n v="183"/>
    <n v="2"/>
    <d v="2023-03-06T00:00:00"/>
    <s v="Walmart"/>
    <x v="3"/>
    <x v="29"/>
    <s v="Maxell"/>
    <s v="Maxell Blast Away"/>
    <s v="Maxell All-purpose Duster Canned Air"/>
    <s v="https://www.walmart.com/ip/Maxell-All-purpose-Duster-Canned-Air/160008172"/>
    <s v="USA"/>
    <m/>
    <s v="Falcon Safety Products, Inc. "/>
    <n v="14.25"/>
    <n v="14.25"/>
    <n v="1.425"/>
    <n v="1"/>
    <s v="Single cannister"/>
    <n v="10"/>
    <m/>
    <n v="1"/>
    <s v="Contains a bitterant to help discourage inhalant abuse. "/>
    <n v="1"/>
    <n v="1"/>
    <m/>
    <s v="WARNING: This product contains chemicals known to the State of California to cause cancer andbirth defects or other reproductive harm."/>
    <s v="CAS No. 75-37-6"/>
    <m/>
  </r>
  <r>
    <n v="42"/>
    <n v="1"/>
    <d v="2023-03-03T00:00:00"/>
    <s v="Amazon"/>
    <x v="1"/>
    <x v="30"/>
    <s v="Super Duster"/>
    <s v="Super Duster"/>
    <s v="MG Chemicals - 402A-450G 402A 134A Super Duster, 450g (16 oz) Aerosol Can"/>
    <s v="https://www.amazon.com/MG-Chemicals-Super-Duster-Aerosol/dp/B005T8RPMO/ref=sr_1_34?crid=18OPVQQ68ZVOA&amp;keywords=aerosol+duster&amp;qid=1677878544&amp;sprefix=aerosol+duster%2Caps%2C78&amp;sr=8-34"/>
    <s v=" "/>
    <m/>
    <s v="MG Chemicals"/>
    <n v="30.29"/>
    <n v="30.29"/>
    <n v="1.8931249999999999"/>
    <n v="1"/>
    <s v="Single cannister"/>
    <n v="16"/>
    <m/>
    <n v="0"/>
    <m/>
    <n v="0"/>
    <n v="0"/>
    <m/>
    <s v="None."/>
    <s v="n/a"/>
    <m/>
  </r>
  <r>
    <n v="76"/>
    <m/>
    <d v="2023-03-02T00:00:00"/>
    <m/>
    <x v="2"/>
    <x v="30"/>
    <s v="Super Duster"/>
    <s v="Super Duster"/>
    <s v="Super Duster 134"/>
    <s v="https://www.mgchemicals.com/products/electronics-maintenance/air-dusters/electronics-duster/"/>
    <s v="n/a"/>
    <s v="attempted EM, seems to have been rejected, 3/21/23"/>
    <s v="MG Chemicals"/>
    <m/>
    <m/>
    <m/>
    <m/>
    <m/>
    <n v="10"/>
    <m/>
    <m/>
    <s v=" "/>
    <n v="0"/>
    <n v="1"/>
    <m/>
    <m/>
    <s v="CAS No. 811-97-2"/>
    <m/>
  </r>
  <r>
    <n v="77"/>
    <m/>
    <d v="2023-03-02T00:00:00"/>
    <m/>
    <x v="2"/>
    <x v="30"/>
    <s v="Super Duster"/>
    <s v="Super Duster"/>
    <s v="Super Duster 134"/>
    <s v="https://www.mgchemicals.com/products/electronics-maintenance/air-dusters/electronics-duster/"/>
    <s v="n/a"/>
    <s v="attempted EM, seems to have been rejected, 3/21/23"/>
    <s v="MG Chemicals"/>
    <m/>
    <m/>
    <m/>
    <m/>
    <m/>
    <n v="16"/>
    <m/>
    <m/>
    <s v=" "/>
    <n v="0"/>
    <n v="1"/>
    <m/>
    <m/>
    <s v="CAS No. 811-97-2"/>
    <m/>
  </r>
  <r>
    <n v="78"/>
    <m/>
    <d v="2023-03-02T00:00:00"/>
    <m/>
    <x v="2"/>
    <x v="30"/>
    <s v="Super Duster"/>
    <s v="Super Duster"/>
    <s v="Super Duster 152"/>
    <s v="https://www.mgchemicals.com/products/electronics-maintenance/air-dusters/air-duster-can/"/>
    <s v="n/a"/>
    <s v="attempted EM, seems to have been rejected, 3/21/23"/>
    <s v="MG Chemicals"/>
    <m/>
    <m/>
    <m/>
    <m/>
    <m/>
    <n v="10"/>
    <m/>
    <m/>
    <s v=" "/>
    <n v="0"/>
    <n v="1"/>
    <m/>
    <m/>
    <s v="CAS No. 75-37-6"/>
    <m/>
  </r>
  <r>
    <n v="79"/>
    <m/>
    <d v="2023-03-02T00:00:00"/>
    <m/>
    <x v="2"/>
    <x v="30"/>
    <s v="Super Duster"/>
    <s v="Super Duster"/>
    <s v="Super Duster 152"/>
    <s v="https://www.mgchemicals.com/products/electronics-maintenance/air-dusters/air-duster-can/"/>
    <s v="n/a"/>
    <s v="attempted EM, seems to have been rejected, 3/21/23"/>
    <s v="MG Chemicals"/>
    <m/>
    <m/>
    <m/>
    <m/>
    <m/>
    <n v="14"/>
    <m/>
    <m/>
    <s v=" "/>
    <n v="0"/>
    <n v="1"/>
    <m/>
    <m/>
    <s v="CAS No. 75-37-6"/>
    <m/>
  </r>
  <r>
    <n v="59"/>
    <m/>
    <d v="2023-03-02T00:00:00"/>
    <m/>
    <x v="2"/>
    <x v="31"/>
    <s v="MicroCare"/>
    <s v="MicroCare"/>
    <s v="MicroCare General Purpose Air Dusters"/>
    <s v="https://www.microcare.com/en-US/Products/General-Purpose-Air-Dusters"/>
    <s v="USA?"/>
    <s v="sent email request to mfg, 3/21/23"/>
    <s v="MicroCare Corp."/>
    <m/>
    <m/>
    <m/>
    <m/>
    <m/>
    <n v="10"/>
    <m/>
    <m/>
    <s v=" "/>
    <n v="0"/>
    <n v="1"/>
    <m/>
    <m/>
    <s v="CAS No. 811-97-2"/>
    <m/>
  </r>
  <r>
    <n v="60"/>
    <m/>
    <d v="2023-03-02T00:00:00"/>
    <m/>
    <x v="2"/>
    <x v="31"/>
    <s v="MicroCare"/>
    <s v="MicroCare"/>
    <s v="MicroCare General Purpose Air Dusters"/>
    <s v="https://www.microcare.com/en-US/Products/General-Purpose-Air-Dusters"/>
    <s v="USA?"/>
    <s v="sent email request to mfg, 3/21/23"/>
    <s v="MicroCare Corp."/>
    <m/>
    <m/>
    <m/>
    <m/>
    <m/>
    <n v="14"/>
    <m/>
    <m/>
    <s v=" "/>
    <n v="0"/>
    <n v="1"/>
    <m/>
    <m/>
    <s v="CAS No. 811-97-2"/>
    <m/>
  </r>
  <r>
    <n v="61"/>
    <m/>
    <d v="2023-03-02T00:00:00"/>
    <m/>
    <x v="2"/>
    <x v="31"/>
    <s v="MicroCare"/>
    <s v="MicroCare"/>
    <s v="MicroCare StatZap"/>
    <s v="https://www.microcare.com/en-US/Products/General-Purpose-Air-Dusters"/>
    <s v="USA?"/>
    <s v="sent email request to mfg, 3/21/23"/>
    <s v="MicroCare Corp."/>
    <m/>
    <m/>
    <m/>
    <m/>
    <m/>
    <n v="10"/>
    <m/>
    <m/>
    <s v=" "/>
    <n v="0"/>
    <n v="1"/>
    <m/>
    <m/>
    <s v="CAS No. 811-97-2"/>
    <m/>
  </r>
  <r>
    <n v="62"/>
    <m/>
    <d v="2023-03-02T00:00:00"/>
    <m/>
    <x v="2"/>
    <x v="31"/>
    <s v="MicroCare"/>
    <s v="MicroCare"/>
    <s v="MicroCare StatZap"/>
    <s v="https://www.microcare.com/en-US/Products/General-Purpose-Air-Dusters"/>
    <s v="USA?"/>
    <s v="sent email request to mfg, 3/21/23"/>
    <s v="MicroCare Corp."/>
    <m/>
    <m/>
    <m/>
    <m/>
    <m/>
    <n v="14"/>
    <m/>
    <m/>
    <s v=" "/>
    <n v="0"/>
    <n v="1"/>
    <m/>
    <m/>
    <s v="CAS No. 811-97-2"/>
    <m/>
  </r>
  <r>
    <n v="63"/>
    <m/>
    <d v="2023-03-02T00:00:00"/>
    <m/>
    <x v="2"/>
    <x v="31"/>
    <s v="MicroCare"/>
    <s v="MicroCare"/>
    <s v="MicroCare 360"/>
    <s v="https://www.microcare.com/en-US/Products/General-Purpose-Air-Dusters"/>
    <s v="USA?"/>
    <s v="sent email request to mfg, 3/21/23"/>
    <s v="MicroCare Corp."/>
    <m/>
    <m/>
    <m/>
    <m/>
    <m/>
    <n v="8"/>
    <m/>
    <m/>
    <s v=" "/>
    <n v="0"/>
    <n v="1"/>
    <m/>
    <m/>
    <s v="CAS No. 811-97-2"/>
    <m/>
  </r>
  <r>
    <n v="43"/>
    <n v="1"/>
    <d v="2023-03-03T00:00:00"/>
    <s v="Amazon"/>
    <x v="1"/>
    <x v="32"/>
    <s v="MulticomP"/>
    <s v="Multicomp Duster"/>
    <s v="MULTICOMP SPC12778 AIR Duster, AEROSOL, 10OZ"/>
    <s v="https://www.amazon.com/MULTICOMP-SPC12778-DUSTER-AEROSOL-10OZ/dp/B00DKYKGRA/ref=sr_1_67?crid=18OPVQQ68ZVOA&amp;keywords=aerosol+duster&amp;qid=1677878575&amp;sprefix=aerosol+duster%2Caps%2C78&amp;sr=8-67"/>
    <s v=" "/>
    <m/>
    <m/>
    <n v="28.28"/>
    <n v="28.28"/>
    <n v="2.8280000000000003"/>
    <n v="1"/>
    <s v="Single cannister"/>
    <n v="10"/>
    <m/>
    <n v="0"/>
    <m/>
    <n v="0"/>
    <n v="0"/>
    <m/>
    <s v="None."/>
    <s v="n/a"/>
    <m/>
  </r>
  <r>
    <n v="44"/>
    <n v="1"/>
    <d v="2023-03-03T00:00:00"/>
    <s v="Amazon"/>
    <x v="1"/>
    <x v="33"/>
    <s v="MyOfficeInnovations"/>
    <s v="MyOfficeInnovations Duster"/>
    <s v="MyOfficeInnovations 24401449 Air Duster, 10 Oz, 4/Pack (Nx57583)"/>
    <s v="https://www.amazon.com/MyOfficeInnovations-24401449-Duster-Pack-NX57583/dp/B08GZGH44W/ref=sr_1_3?crid=TXZG6EJRA04N&amp;keywords=canned+air+duster&amp;qid=1677859388&amp;sprefix=canned+air+duster%2Caps%2C80&amp;sr=8-3"/>
    <s v=" "/>
    <m/>
    <s v="MyOfficeInnovations.com"/>
    <n v="18.059999999999999"/>
    <n v="4.5149999999999997"/>
    <n v="0.45149999999999996"/>
    <n v="4"/>
    <s v="4-pack"/>
    <n v="10"/>
    <s v="Save up to 10% with business pricing. Sign up for free Amazon Business account"/>
    <n v="0"/>
    <m/>
    <n v="0"/>
    <n v="1"/>
    <m/>
    <s v="None."/>
    <s v="n/a"/>
    <m/>
  </r>
  <r>
    <n v="45"/>
    <n v="1"/>
    <d v="2023-03-03T00:00:00"/>
    <s v="Amazon"/>
    <x v="1"/>
    <x v="34"/>
    <s v="Endust for Electronics"/>
    <s v="Endust for Electronics"/>
    <s v="Endust for Electronics, Compressed Air Can for Electronics, Computers, Keyboards, Multi-Purpose Disposable Compressed Dusters, Canned Air for Cleaning Dust, Contains Bitterant, 10 oz, 1 Pack (11384)"/>
    <s v="https://www.amazon.com/Endust-Electronics-Compressed-bitterant-11384/dp/B00MYWHSFW/ref=sr_1_97?crid=26N17J3N6HFHD&amp;keywords=CANNED+AIR+DUSTER&amp;qid=1677874714&amp;sprefix=canned+air+duster%2Caps%2C88&amp;sr=8-97"/>
    <s v="USA"/>
    <m/>
    <s v="Norazza, Inc."/>
    <n v="12.82"/>
    <n v="12.82"/>
    <n v="1.282"/>
    <n v="1"/>
    <s v="Single cannister"/>
    <n v="10"/>
    <m/>
    <n v="1"/>
    <s v="This product does contain a bitterant to discourage abuse."/>
    <n v="1"/>
    <n v="1"/>
    <m/>
    <s v="None."/>
    <s v="CAS No. 75-37-6"/>
    <m/>
  </r>
  <r>
    <n v="46"/>
    <n v="1"/>
    <d v="2023-03-03T00:00:00"/>
    <s v="Amazon"/>
    <x v="1"/>
    <x v="34"/>
    <s v="Endust for Electronics"/>
    <s v="Endust for Electronics"/>
    <s v="Endust for Electronics, Compressed Air Can For Electronics, Computers, Keyboards, Multi-Purpose Disposable Compressed Dusters, Canned Air For Cleaning Dust, Contains Bitterant, 10 oz, 2 Pack"/>
    <s v="https://www.amazon.com/Endust-Electronics-Compressed-bitterant-11407/dp/B00HX7VZ5M/ref=sr_1_116?crid=26N17J3N6HFHD&amp;keywords=CANNED+AIR+DUSTER&amp;qid=1677874737&amp;sprefix=canned+air+duster%2Caps%2C88&amp;sr=8-116"/>
    <s v="USA"/>
    <m/>
    <s v="Norazza, Inc."/>
    <n v="17.47"/>
    <n v="8.7349999999999994"/>
    <n v="0.87349999999999994"/>
    <n v="2"/>
    <s v="2-pack"/>
    <n v="10"/>
    <m/>
    <n v="1"/>
    <s v="This product does contain a bitterant to discourage abuse."/>
    <n v="1"/>
    <n v="1"/>
    <m/>
    <s v="None."/>
    <s v="CAS No. 75-37-6"/>
    <m/>
  </r>
  <r>
    <n v="54"/>
    <n v="23"/>
    <d v="2023-03-06T00:00:00"/>
    <s v="Best Buy"/>
    <x v="3"/>
    <x v="34"/>
    <s v="Endust for Electronics"/>
    <s v="Endust for Electronics"/>
    <s v="Endust - 10-Oz. Duster with Bitterant (2-Pack)"/>
    <s v="https://www.bestbuy.com/site/endust-10-oz-duster-with-bitterant-2-pack/5611307.p?skuId=5611307"/>
    <s v="USA"/>
    <m/>
    <s v="Norazza, Inc."/>
    <n v="17.989999999999998"/>
    <n v="8.9949999999999992"/>
    <n v="0.89949999999999997"/>
    <n v="2"/>
    <s v="2-pack"/>
    <n v="10"/>
    <m/>
    <n v="1"/>
    <s v="Safety bitterant_x000a_Helps to combat product misuse."/>
    <n v="1"/>
    <n v="0"/>
    <m/>
    <s v="None."/>
    <s v="CAS No. 75-37-6"/>
    <m/>
  </r>
  <r>
    <n v="106"/>
    <n v="19"/>
    <d v="2023-03-16T00:00:00"/>
    <s v="Lowe's"/>
    <x v="3"/>
    <x v="34"/>
    <s v="Endust for Electronics"/>
    <s v="Endust for Electronics"/>
    <s v="Endust Electronics Duster (3.5oz; Nonflammable; with Bitterant; 2 pk)"/>
    <s v="https://www.lowes.com/pd/Endust-Electronics-Duster-3-5oz-Nonflammable-with-Bitterant-2-pk/5001232407"/>
    <s v="USA"/>
    <m/>
    <s v="Norazza, Inc."/>
    <n v="20.98"/>
    <n v="10.49"/>
    <n v="2.9971428571428573"/>
    <n v="2"/>
    <s v="2-pack"/>
    <n v="3.5"/>
    <m/>
    <n v="1"/>
    <s v="These aerosol cans do contain a bitterant to combat product misuse"/>
    <n v="1"/>
    <n v="0"/>
    <m/>
    <s v="None."/>
    <s v="CAS No. 811-97-2 and 75-37-6"/>
    <m/>
  </r>
  <r>
    <n v="125"/>
    <n v="9"/>
    <d v="2023-03-08T00:00:00"/>
    <s v="Newegg"/>
    <x v="1"/>
    <x v="34"/>
    <s v="Endust for Electronics"/>
    <s v="Endust for Electronics"/>
    <s v="Endust Compressed Air Duster, 10oz Can END11384"/>
    <s v="https://www.newegg.com/p/0UF-0011-00001?Item=0UF-0011-00001&amp;Description=canned%20air&amp;cm_re=canned_air-_-0UF-0011-00001-_-Product"/>
    <s v="USA"/>
    <m/>
    <s v="Norazza, Inc."/>
    <n v="18.989999999999998"/>
    <n v="18.989999999999998"/>
    <n v="1.8989999999999998"/>
    <n v="1"/>
    <s v="Single cannister"/>
    <n v="10"/>
    <m/>
    <n v="0"/>
    <s v=""/>
    <n v="0"/>
    <n v="1"/>
    <m/>
    <s v="CHOKING HAZARD Small parts. Not for children under 3 years."/>
    <s v="CAS No. 75-37-6"/>
    <m/>
  </r>
  <r>
    <n v="133"/>
    <n v="4"/>
    <d v="2023-03-09T00:00:00"/>
    <s v="Office Max/Depot"/>
    <x v="3"/>
    <x v="34"/>
    <s v="Endust for Electronics"/>
    <s v="Endust for Electronics"/>
    <s v="Endust For Electronics Compressed Gas Duster, 3.5 Oz, Pack Of 2"/>
    <s v="https://www.officedepot.com/a/products/657193/Endust-For-Electronics-Compressed-Gas-Duster/"/>
    <s v="USA"/>
    <m/>
    <s v="Norazza, Inc."/>
    <n v="12.49"/>
    <n v="6.2450000000000001"/>
    <n v="1.7842857142857143"/>
    <n v="2"/>
    <s v="2-pack"/>
    <n v="3.5"/>
    <m/>
    <n v="1"/>
    <s v="Safety bitterant eliminates product misuse."/>
    <n v="1"/>
    <n v="0"/>
    <m/>
    <s v="None."/>
    <s v="CAS No. 75-37-6"/>
    <m/>
  </r>
  <r>
    <n v="134"/>
    <n v="4"/>
    <d v="2023-03-09T00:00:00"/>
    <s v="Office Max/Depot"/>
    <x v="3"/>
    <x v="34"/>
    <s v="Endust for Electronics"/>
    <s v="Endust for Electronics"/>
    <s v="Endust For Electronics Duster, Multi-Purpose, 10 Oz Can"/>
    <s v="https://www.officedepot.com/a/products/424186/Endust-For-Electronics-Duster-Multi-Purpose/"/>
    <s v="USA"/>
    <m/>
    <s v="Norazza, Inc."/>
    <n v="10.99"/>
    <n v="10.99"/>
    <n v="1.099"/>
    <n v="1"/>
    <s v="Single cannister"/>
    <n v="10"/>
    <m/>
    <n v="1"/>
    <s v="Safety bitterant eliminates product misuse."/>
    <n v="1"/>
    <n v="0"/>
    <m/>
    <s v="None."/>
    <s v="CAS No. 75-37-6"/>
    <m/>
  </r>
  <r>
    <n v="160"/>
    <n v="13"/>
    <d v="2023-02-15T00:00:00"/>
    <s v="Target"/>
    <x v="3"/>
    <x v="34"/>
    <s v="Endust for Electronics"/>
    <s v="Endust for Electronics"/>
    <s v="Endust 10oz Two Pack Duster"/>
    <s v="Endust 10oz Two Pack Duster : Target"/>
    <s v="USA"/>
    <m/>
    <s v="Norazza, Inc."/>
    <n v="12.99"/>
    <n v="6.4950000000000001"/>
    <n v="0.64949999999999997"/>
    <n v="2"/>
    <s v="2-pack"/>
    <n v="10"/>
    <m/>
    <n v="1"/>
    <s v="Contains safety bitterant to help discourage inhalant abuse."/>
    <n v="1"/>
    <n v="0"/>
    <m/>
    <s v="None."/>
    <s v="CAS No. 75-37-6"/>
    <m/>
  </r>
  <r>
    <n v="161"/>
    <n v="13"/>
    <d v="2023-02-15T00:00:00"/>
    <s v="Target"/>
    <x v="3"/>
    <x v="34"/>
    <s v="Endust for Electronics"/>
    <s v="Endust for Electronics"/>
    <s v="Endust Duster 10-oz."/>
    <s v="Endust Duster 10-oz. : Target"/>
    <s v="USA"/>
    <m/>
    <s v="Norazza, Inc."/>
    <n v="6.99"/>
    <n v="6.99"/>
    <n v="0.69900000000000007"/>
    <n v="1"/>
    <s v="Single cannister"/>
    <n v="10"/>
    <m/>
    <n v="1"/>
    <s v="Contains safety bitterant to help discourage inhalant abuse."/>
    <n v="1"/>
    <n v="0"/>
    <m/>
    <s v="None."/>
    <s v="CAS No. 75-37-6"/>
    <m/>
  </r>
  <r>
    <n v="184"/>
    <n v="2"/>
    <d v="2023-02-15T00:00:00"/>
    <s v="Walmart"/>
    <x v="3"/>
    <x v="34"/>
    <s v="Endust for Electronics"/>
    <s v="Endust for Electronics"/>
    <s v="Endust, END11407, Multipurpose Duster, 2 / Pack"/>
    <s v="Endust, END11407, Multipurpose Duster, 2 / Pack - Walmart.com"/>
    <s v="USA"/>
    <m/>
    <s v="Norazza, Inc."/>
    <n v="18.149999999999999"/>
    <n v="9.0749999999999993"/>
    <n v="0.90749999999999997"/>
    <n v="2"/>
    <s v="2-pack"/>
    <n v="10"/>
    <m/>
    <n v="1"/>
    <s v="For information on inhalant abuse visit: www.inhalant.org. contains a bitterant to help discourage inhalant abuse. Keep out of reach of children."/>
    <n v="1"/>
    <n v="1"/>
    <m/>
    <s v="Caution: Contents under pressure. Vapor harmful.,The intentional misuse by deliberately inhaling may be fatal this product can be ignited under certain circumstances. Therefore do not use near potential ignition sources, hot surfaces, or spark-producing equipment such as paper shredders or under electrical appliances. Do not tilt, shake or turn can upside down before or during use as liquid contents may be dispensed. Liquid contents may cause frostbite on contact with skin. Contact a physician if such contact occurs. Do not leave in direct sunlight, enclosed vehicle, or exposed to temperatures above 120 degrees F (49 degrees C) as overheating could cause can to burst. Do not pierce or burn, even after use. Contains difluoroethane.,First Aid: Medical Emergencies Call: 911 OR PHYSICIAN. Inhalation: Immediately move to fresh air. Eyes: Immediately flush with warm water. Skin: Immediately wash with warm water. Treat for frostbite if necessary.,Misuse by deliberately concentrating and inhaling contents may be harmful or fatal. please use our product responsibly. For information on inhalant abuse visit: www.inhalant.org. contains a bitterant to help discourage inhalant abuse. Keep out of reach of children."/>
    <s v="CAS No. 75-37-6"/>
    <m/>
  </r>
  <r>
    <n v="185"/>
    <n v="2"/>
    <d v="2023-03-06T00:00:00"/>
    <s v="Walmart"/>
    <x v="3"/>
    <x v="34"/>
    <s v="Endust for Electronics"/>
    <s v="Endust for Electronics"/>
    <s v="Endust, END11407, Multipurpose Duster, 2 / Pack"/>
    <s v="https://www.walmart.com/ip/Endust-END11407-Multipurpose-Duster-2-Pack/15406471"/>
    <s v="USA"/>
    <m/>
    <s v="Norazza, Inc."/>
    <n v="18.149999999999999"/>
    <n v="9.0749999999999993"/>
    <n v="0.90749999999999997"/>
    <n v="2"/>
    <s v="2-pack"/>
    <n v="10"/>
    <m/>
    <n v="1"/>
    <s v="Contains bitterant to discourage inhalant abuse."/>
    <n v="1"/>
    <n v="1"/>
    <m/>
    <s v="Caution: Contents under pressure. Vapor harmful.,The intentional misuse by deliberately inhaling may be fatal this product can be ignited under certain circumstances. Therefore do not use near potential ignition sources, hot surfaces, or spark-producing equipment such as paper shredders or under electrical appliances. Do not tilt, shake or turn can upside down before or during use as liquid contents may be dispensed. Liquid contents may cause frostbite on contact with skin. Contact a physician if such contact occurs. Do not leave in direct sunlight, enclosed vehicle, or exposed to temperatures above 120 degrees F (49 degrees C) as overheating could cause can to burst. Do not pierce or burn, even after use. Contains difluoroethane.,First Aid: Medical Emergencies Call: 911 OR PHYSICIAN. Inhalation: Immediately move to fresh air. Eyes: Immediately flush with warm water. Skin: Immediately wash with warm water. Treat for frostbite if necessary.,Misuse by deliberately concentrating and inhaling contents may be harmful or fatal. please use our product responsibly. For information on inhalant abuse visit: www.inhalant.org. contains a bitterant to help discourage inhalant abuse. Keep out of reach of children."/>
    <s v="CAS No. 75-37-6"/>
    <m/>
  </r>
  <r>
    <n v="5"/>
    <n v="48"/>
    <d v="2023-03-28T00:00:00"/>
    <s v="Target"/>
    <x v="8"/>
    <x v="34"/>
    <s v="Endust for Electronics"/>
    <s v="Endust for Electronics"/>
    <s v="Endust 10oz Two Pack Duster"/>
    <s v="https://www.target.com/p/endust-10oz-two-pack-duster/-/A-13660027#lnk=sametab"/>
    <s v="USA"/>
    <m/>
    <s v="Norazza, Inc."/>
    <n v="12.99"/>
    <n v="6.4950000000000001"/>
    <n v="0.64949999999999997"/>
    <n v="2"/>
    <s v="2-pack"/>
    <n v="10"/>
    <m/>
    <m/>
    <m/>
    <m/>
    <n v="0"/>
    <m/>
    <s v="None."/>
    <m/>
    <m/>
  </r>
  <r>
    <n v="6"/>
    <n v="48"/>
    <d v="2023-03-28T00:00:00"/>
    <s v="Target"/>
    <x v="8"/>
    <x v="34"/>
    <s v="Endust for Electronics"/>
    <s v="Endust for Electronics"/>
    <s v="Endust Duster 10-oz."/>
    <s v="https://www.target.com/p/endust-duster-10-oz/-/A-13660013#lnk=sametab"/>
    <s v="USA"/>
    <m/>
    <s v="Norazza, Inc."/>
    <n v="6.99"/>
    <n v="6.99"/>
    <n v="0.69900000000000007"/>
    <n v="1"/>
    <s v="Single canister"/>
    <n v="10"/>
    <m/>
    <m/>
    <m/>
    <m/>
    <n v="0"/>
    <m/>
    <s v="None."/>
    <m/>
    <m/>
  </r>
  <r>
    <n v="14"/>
    <n v="51"/>
    <d v="2023-03-28T00:00:00"/>
    <s v="Target"/>
    <x v="9"/>
    <x v="34"/>
    <s v="Endust for Electronics"/>
    <s v="Endust for Electronics"/>
    <s v="Endust 10oz Two Pack Duster"/>
    <s v="https://www.target.com/p/endust-10oz-two-pack-duster/-/A-13660027#lnk=sametab"/>
    <s v="USA"/>
    <m/>
    <s v="Norazza, Inc."/>
    <n v="12.99"/>
    <n v="6.4950000000000001"/>
    <n v="0.64949999999999997"/>
    <n v="2"/>
    <s v="2-pack"/>
    <n v="10"/>
    <m/>
    <m/>
    <m/>
    <m/>
    <n v="0"/>
    <m/>
    <s v="None."/>
    <m/>
    <m/>
  </r>
  <r>
    <n v="15"/>
    <n v="51"/>
    <d v="2023-03-28T00:00:00"/>
    <s v="Target"/>
    <x v="9"/>
    <x v="34"/>
    <s v="Endust for Electronics"/>
    <s v="Endust for Electronics"/>
    <s v="Endust Duster 10-oz."/>
    <s v="https://www.target.com/p/endust-duster-10-oz/-/A-13660013#lnk=sametab"/>
    <s v="USA"/>
    <m/>
    <s v="Norazza, Inc."/>
    <n v="6.99"/>
    <n v="6.99"/>
    <n v="0.69900000000000007"/>
    <n v="1"/>
    <s v="Single canister"/>
    <n v="10"/>
    <m/>
    <m/>
    <m/>
    <m/>
    <n v="0"/>
    <m/>
    <s v="None."/>
    <m/>
    <m/>
  </r>
  <r>
    <n v="22"/>
    <n v="54"/>
    <d v="2023-03-29T00:00:00"/>
    <s v="Target"/>
    <x v="13"/>
    <x v="34"/>
    <s v="Endust for Electronics"/>
    <s v="Endust for Electronics"/>
    <s v="Endust 10oz Two Pack Duster"/>
    <s v="https://www.target.com/p/endust-10oz-two-pack-duster/-/A-13660027#lnk=sametab"/>
    <s v="USA"/>
    <m/>
    <s v="Norazza, Inc."/>
    <n v="12.99"/>
    <n v="6.4950000000000001"/>
    <n v="0.64949999999999997"/>
    <n v="2"/>
    <s v="2-pack"/>
    <n v="10"/>
    <m/>
    <m/>
    <m/>
    <m/>
    <n v="0"/>
    <m/>
    <s v="None."/>
    <m/>
    <m/>
  </r>
  <r>
    <n v="23"/>
    <n v="54"/>
    <d v="2023-03-29T00:00:00"/>
    <s v="Target"/>
    <x v="13"/>
    <x v="34"/>
    <s v="Endust for Electronics"/>
    <s v="Endust for Electronics"/>
    <s v="Endust Duster 10-oz."/>
    <s v="https://www.target.com/p/endust-duster-10-oz/-/A-13660013#lnk=sametab"/>
    <s v="USA"/>
    <m/>
    <s v="Norazza, Inc."/>
    <n v="6.99"/>
    <n v="6.99"/>
    <n v="0.69900000000000007"/>
    <n v="1"/>
    <s v="Single canister"/>
    <n v="10"/>
    <m/>
    <m/>
    <m/>
    <m/>
    <n v="0"/>
    <m/>
    <s v="None."/>
    <m/>
    <m/>
  </r>
  <r>
    <n v="31"/>
    <n v="57"/>
    <d v="2023-03-29T00:00:00"/>
    <s v="Target"/>
    <x v="10"/>
    <x v="34"/>
    <s v="Endust for Electronics"/>
    <s v="Endust for Electronics"/>
    <s v="Endust 10oz Two Pack Duster"/>
    <s v="https://www.target.com/p/endust-10oz-two-pack-duster/-/A-13660027#lnk=sametab"/>
    <s v="USA"/>
    <m/>
    <s v="Norazza, Inc."/>
    <n v="12.99"/>
    <n v="6.4950000000000001"/>
    <n v="0.64949999999999997"/>
    <n v="2"/>
    <s v="2-pack"/>
    <n v="10"/>
    <m/>
    <m/>
    <m/>
    <m/>
    <n v="0"/>
    <m/>
    <s v="None."/>
    <m/>
    <m/>
  </r>
  <r>
    <n v="39"/>
    <n v="60"/>
    <d v="2023-03-29T00:00:00"/>
    <s v="Target"/>
    <x v="11"/>
    <x v="34"/>
    <s v="Endust for Electronics"/>
    <s v="Endust for Electronics"/>
    <s v="Endust 10oz Two Pack Duster"/>
    <s v="https://www.target.com/p/endust-10oz-two-pack-duster/-/A-13660027#lnk=sametab"/>
    <s v="USA"/>
    <m/>
    <s v="Norazza, Inc."/>
    <n v="12.99"/>
    <n v="6.4950000000000001"/>
    <n v="0.64949999999999997"/>
    <n v="2"/>
    <s v="2-pack"/>
    <n v="10"/>
    <m/>
    <m/>
    <m/>
    <m/>
    <n v="0"/>
    <m/>
    <s v="None."/>
    <m/>
    <m/>
  </r>
  <r>
    <n v="40"/>
    <n v="60"/>
    <d v="2023-03-29T00:00:00"/>
    <s v="Target"/>
    <x v="11"/>
    <x v="34"/>
    <s v="Endust for Electronics"/>
    <s v="Endust for Electronics"/>
    <s v="Endust Duster 10-oz."/>
    <s v="https://www.target.com/p/endust-duster-10-oz/-/A-13660013#lnk=sametab"/>
    <s v="USA"/>
    <m/>
    <s v="Norazza, Inc."/>
    <n v="6.99"/>
    <n v="6.99"/>
    <n v="0.69900000000000007"/>
    <n v="1"/>
    <s v="Single canister"/>
    <n v="10"/>
    <m/>
    <m/>
    <m/>
    <m/>
    <n v="0"/>
    <m/>
    <s v="None."/>
    <m/>
    <m/>
  </r>
  <r>
    <n v="46"/>
    <n v="63"/>
    <d v="2023-03-29T00:00:00"/>
    <s v="Target"/>
    <x v="12"/>
    <x v="34"/>
    <s v="Endust for Electronics"/>
    <s v="Endust for Electronics"/>
    <s v="Endust Duster 10-oz."/>
    <s v="https://www.target.com/p/endust-duster-10-oz/-/A-13660013#lnk=sametab"/>
    <s v="USA"/>
    <m/>
    <s v="Norazza, Inc."/>
    <n v="6.99"/>
    <n v="6.99"/>
    <n v="0.69900000000000007"/>
    <n v="1"/>
    <s v="Single canister"/>
    <n v="10"/>
    <m/>
    <m/>
    <m/>
    <m/>
    <n v="0"/>
    <m/>
    <s v="None."/>
    <m/>
    <m/>
  </r>
  <r>
    <n v="52"/>
    <n v="66"/>
    <d v="2023-03-29T00:00:00"/>
    <s v="Target"/>
    <x v="14"/>
    <x v="34"/>
    <s v="Endust for Electronics"/>
    <s v="Endust for Electronics"/>
    <s v="Endust 10oz Two Pack Duster"/>
    <s v="https://www.target.com/p/endust-10oz-two-pack-duster/-/A-13660027#lnk=sametab"/>
    <s v="USA"/>
    <m/>
    <s v="Norazza, Inc."/>
    <n v="12.99"/>
    <n v="6.4950000000000001"/>
    <n v="0.64949999999999997"/>
    <n v="2"/>
    <s v="2-pack"/>
    <n v="10"/>
    <m/>
    <m/>
    <m/>
    <m/>
    <n v="0"/>
    <m/>
    <s v="None."/>
    <m/>
    <m/>
  </r>
  <r>
    <n v="53"/>
    <n v="66"/>
    <d v="2023-03-29T00:00:00"/>
    <s v="Target"/>
    <x v="14"/>
    <x v="34"/>
    <s v="Endust for Electronics"/>
    <s v="Endust for Electronics"/>
    <s v="Endust Duster 10-oz."/>
    <s v="https://www.target.com/p/endust-duster-10-oz/-/A-13660013#lnk=sametab"/>
    <s v="USA"/>
    <m/>
    <s v="Norazza, Inc."/>
    <n v="6.99"/>
    <n v="6.99"/>
    <n v="0.69900000000000007"/>
    <n v="1"/>
    <s v="Single canister"/>
    <n v="10"/>
    <m/>
    <m/>
    <m/>
    <m/>
    <n v="0"/>
    <m/>
    <s v="None."/>
    <m/>
    <m/>
  </r>
  <r>
    <n v="60"/>
    <n v="69"/>
    <d v="2023-03-29T00:00:00"/>
    <s v="Target"/>
    <x v="15"/>
    <x v="34"/>
    <s v="Endust for Electronics"/>
    <s v="Endust for Electronics"/>
    <s v="Endust 10oz Two Pack Duster"/>
    <s v="https://www.target.com/p/endust-10oz-two-pack-duster/-/A-13660027#lnk=sametab"/>
    <s v="USA"/>
    <m/>
    <s v="Norazza, Inc."/>
    <n v="12.99"/>
    <n v="6.4950000000000001"/>
    <n v="0.64949999999999997"/>
    <n v="2"/>
    <s v="2-pack"/>
    <n v="10"/>
    <m/>
    <m/>
    <m/>
    <m/>
    <n v="0"/>
    <m/>
    <s v="None."/>
    <m/>
    <m/>
  </r>
  <r>
    <n v="61"/>
    <n v="69"/>
    <d v="2023-03-29T00:00:00"/>
    <s v="Target"/>
    <x v="15"/>
    <x v="34"/>
    <s v="Endust for Electronics"/>
    <s v="Endust for Electronics"/>
    <s v="Endust Duster 10-oz."/>
    <s v="https://www.target.com/p/endust-duster-10-oz/-/A-13660013#lnk=sametab"/>
    <s v="USA"/>
    <m/>
    <s v="Norazza, Inc."/>
    <n v="6.99"/>
    <n v="6.99"/>
    <n v="0.69900000000000007"/>
    <n v="1"/>
    <s v="Single canister"/>
    <n v="10"/>
    <m/>
    <m/>
    <m/>
    <m/>
    <n v="0"/>
    <m/>
    <s v="None."/>
    <m/>
    <m/>
  </r>
  <r>
    <n v="68"/>
    <n v="72"/>
    <d v="2023-03-29T00:00:00"/>
    <s v="Target"/>
    <x v="16"/>
    <x v="34"/>
    <s v="Endust for Electronics"/>
    <s v="Endust for Electronics"/>
    <s v="Endust 10oz Two Pack Duster"/>
    <s v="https://www.target.com/p/endust-10oz-two-pack-duster/-/A-13660027#lnk=sametab"/>
    <s v="USA"/>
    <m/>
    <s v="Norazza, Inc."/>
    <n v="12.99"/>
    <n v="6.4950000000000001"/>
    <n v="0.64949999999999997"/>
    <n v="2"/>
    <s v="2-pack"/>
    <n v="10"/>
    <m/>
    <m/>
    <m/>
    <m/>
    <n v="0"/>
    <m/>
    <s v="None."/>
    <m/>
    <m/>
  </r>
  <r>
    <n v="69"/>
    <n v="72"/>
    <d v="2023-03-29T00:00:00"/>
    <s v="Target"/>
    <x v="16"/>
    <x v="34"/>
    <s v="Endust for Electronics"/>
    <s v="Endust for Electronics"/>
    <s v="Endust Duster 10-oz."/>
    <s v="https://www.target.com/p/endust-duster-10-oz/-/A-13660013#lnk=sametab"/>
    <s v="USA"/>
    <m/>
    <s v="Norazza, Inc."/>
    <n v="6.99"/>
    <n v="6.99"/>
    <n v="0.69900000000000007"/>
    <n v="1"/>
    <s v="Single canister"/>
    <n v="10"/>
    <m/>
    <m/>
    <m/>
    <m/>
    <n v="0"/>
    <m/>
    <s v="None."/>
    <m/>
    <m/>
  </r>
  <r>
    <n v="74"/>
    <n v="75"/>
    <d v="2023-03-29T00:00:00"/>
    <s v="Target"/>
    <x v="17"/>
    <x v="34"/>
    <s v="Endust for Electronics"/>
    <s v="Endust for Electronics"/>
    <s v="Endust 10oz Two Pack Duster"/>
    <s v="https://www.target.com/p/endust-10oz-two-pack-duster/-/A-13660027#lnk=sametab"/>
    <s v="USA"/>
    <m/>
    <s v="Norazza, Inc."/>
    <n v="12.99"/>
    <n v="6.4950000000000001"/>
    <n v="0.64949999999999997"/>
    <n v="2"/>
    <s v="2-pack"/>
    <n v="10"/>
    <m/>
    <m/>
    <m/>
    <m/>
    <n v="0"/>
    <m/>
    <s v="None."/>
    <m/>
    <m/>
  </r>
  <r>
    <n v="75"/>
    <n v="75"/>
    <d v="2023-03-29T00:00:00"/>
    <s v="Target"/>
    <x v="17"/>
    <x v="34"/>
    <s v="Endust for Electronics"/>
    <s v="Endust for Electronics"/>
    <s v="Endust Duster 10-oz."/>
    <s v="https://www.target.com/p/endust-duster-10-oz/-/A-13660013#lnk=sametab"/>
    <s v="USA"/>
    <m/>
    <s v="Norazza, Inc."/>
    <n v="6.99"/>
    <n v="6.99"/>
    <n v="0.69900000000000007"/>
    <n v="1"/>
    <s v="Single canister"/>
    <n v="10"/>
    <m/>
    <m/>
    <m/>
    <m/>
    <n v="0"/>
    <m/>
    <s v="None."/>
    <m/>
    <m/>
  </r>
  <r>
    <n v="81"/>
    <n v="81"/>
    <d v="2023-04-06T00:00:00"/>
    <s v="Target"/>
    <x v="18"/>
    <x v="34"/>
    <s v="Endust for Electronics"/>
    <s v="Endust for Electronics"/>
    <s v="Endust Duster 10-oz."/>
    <s v="https://www.target.com/p/endust-duster-10-oz/-/A-13660013#lnk=sametab"/>
    <s v="USA"/>
    <m/>
    <s v="Norazza, Inc."/>
    <n v="6.99"/>
    <n v="6.99"/>
    <n v="0.69900000000000007"/>
    <n v="1"/>
    <s v="Single canister"/>
    <n v="10"/>
    <m/>
    <m/>
    <m/>
    <m/>
    <n v="0"/>
    <m/>
    <s v="None."/>
    <m/>
    <m/>
  </r>
  <r>
    <n v="91"/>
    <n v="87"/>
    <d v="2023-04-07T00:00:00"/>
    <s v="Target"/>
    <x v="19"/>
    <x v="34"/>
    <s v="Endust for Electronics"/>
    <s v="Endust for Electronics"/>
    <s v="Endust 10oz Two Pack Duster"/>
    <s v="https://www.target.com/p/endust-10oz-two-pack-duster/-/A-13660027#lnk=sametab"/>
    <s v="USA"/>
    <m/>
    <s v="Norazza, Inc."/>
    <n v="12.99"/>
    <n v="6.4950000000000001"/>
    <n v="0.64949999999999997"/>
    <n v="2"/>
    <s v="2-pack"/>
    <n v="10"/>
    <m/>
    <m/>
    <m/>
    <m/>
    <n v="0"/>
    <m/>
    <s v="None."/>
    <m/>
    <m/>
  </r>
  <r>
    <n v="98"/>
    <n v="90"/>
    <d v="2023-04-07T00:00:00"/>
    <s v="Target"/>
    <x v="5"/>
    <x v="34"/>
    <s v="Endust for Electronics"/>
    <s v="Endust for Electronics"/>
    <s v="Endust 10oz Two Pack Duster"/>
    <s v="https://www.target.com/p/endust-10oz-two-pack-duster/-/A-13660027#lnk=sametab"/>
    <s v="USA"/>
    <m/>
    <s v="Norazza, Inc."/>
    <n v="12.99"/>
    <n v="6.4950000000000001"/>
    <n v="0.64949999999999997"/>
    <n v="2"/>
    <s v="2-pack"/>
    <n v="10"/>
    <m/>
    <m/>
    <m/>
    <m/>
    <n v="0"/>
    <m/>
    <s v="None."/>
    <m/>
    <m/>
  </r>
  <r>
    <n v="99"/>
    <n v="90"/>
    <d v="2023-04-07T00:00:00"/>
    <s v="Target"/>
    <x v="5"/>
    <x v="34"/>
    <s v="Endust for Electronics"/>
    <s v="Endust for Electronics"/>
    <s v="Endust Duster 10-oz."/>
    <s v="https://www.target.com/p/endust-duster-10-oz/-/A-13660013#lnk=sametab"/>
    <s v="USA"/>
    <m/>
    <s v="Norazza, Inc."/>
    <n v="6.99"/>
    <n v="6.99"/>
    <n v="0.69900000000000007"/>
    <n v="1"/>
    <s v="Single canister"/>
    <n v="10"/>
    <m/>
    <m/>
    <m/>
    <m/>
    <n v="0"/>
    <m/>
    <s v="None."/>
    <m/>
    <m/>
  </r>
  <r>
    <n v="106"/>
    <n v="93"/>
    <d v="2023-04-07T00:00:00"/>
    <s v="Target"/>
    <x v="6"/>
    <x v="34"/>
    <s v="Endust for Electronics"/>
    <s v="Endust for Electronics"/>
    <s v="Endust 10oz Two Pack Duster"/>
    <s v="https://www.target.com/p/endust-10oz-two-pack-duster/-/A-13660027#lnk=sametab"/>
    <s v="USA"/>
    <m/>
    <s v="Norazza, Inc."/>
    <n v="12.99"/>
    <n v="6.4950000000000001"/>
    <n v="0.64949999999999997"/>
    <n v="2"/>
    <s v="2-pack"/>
    <n v="10"/>
    <m/>
    <m/>
    <m/>
    <m/>
    <n v="0"/>
    <m/>
    <s v="None."/>
    <m/>
    <m/>
  </r>
  <r>
    <n v="107"/>
    <n v="93"/>
    <d v="2023-04-07T00:00:00"/>
    <s v="Target"/>
    <x v="6"/>
    <x v="34"/>
    <s v="Endust for Electronics"/>
    <s v="Endust for Electronics"/>
    <s v="Endust Duster 10-oz."/>
    <s v="https://www.target.com/p/endust-duster-10-oz/-/A-13660013#lnk=sametab"/>
    <s v="USA"/>
    <m/>
    <s v="Norazza, Inc."/>
    <n v="6.99"/>
    <n v="6.99"/>
    <n v="0.69900000000000007"/>
    <n v="1"/>
    <s v="Single canister"/>
    <n v="10"/>
    <m/>
    <m/>
    <m/>
    <m/>
    <n v="0"/>
    <m/>
    <s v="None."/>
    <m/>
    <m/>
  </r>
  <r>
    <n v="112"/>
    <n v="96"/>
    <d v="2023-04-07T00:00:00"/>
    <s v="Target"/>
    <x v="20"/>
    <x v="34"/>
    <s v="Endust for Electronics"/>
    <s v="Endust for Electronics"/>
    <s v="Endust Duster 10-oz."/>
    <s v="https://www.target.com/p/endust-duster-10-oz/-/A-13660013#lnk=sametab"/>
    <s v="USA"/>
    <m/>
    <s v="Norazza, Inc."/>
    <n v="6.99"/>
    <n v="6.99"/>
    <n v="0.69900000000000007"/>
    <n v="1"/>
    <s v="Single canister"/>
    <n v="10"/>
    <m/>
    <m/>
    <m/>
    <m/>
    <n v="0"/>
    <m/>
    <s v="None."/>
    <m/>
    <m/>
  </r>
  <r>
    <n v="119"/>
    <n v="99"/>
    <d v="2023-04-07T00:00:00"/>
    <s v="Target"/>
    <x v="21"/>
    <x v="34"/>
    <s v="Endust for Electronics"/>
    <s v="Endust for Electronics"/>
    <s v="Endust 10oz Two Pack Duster"/>
    <s v="https://www.target.com/p/endust-10oz-two-pack-duster/-/A-13660027#lnk=sametab"/>
    <s v="USA"/>
    <m/>
    <s v="Norazza, Inc."/>
    <n v="12.99"/>
    <n v="6.4950000000000001"/>
    <n v="0.64949999999999997"/>
    <n v="2"/>
    <s v="2-pack"/>
    <n v="10"/>
    <m/>
    <m/>
    <m/>
    <m/>
    <n v="0"/>
    <m/>
    <s v="None."/>
    <m/>
    <m/>
  </r>
  <r>
    <n v="126"/>
    <n v="102"/>
    <d v="2023-04-07T00:00:00"/>
    <s v="Target"/>
    <x v="7"/>
    <x v="34"/>
    <s v="Endust for Electronics"/>
    <s v="Endust for Electronics"/>
    <s v="Endust 10oz Two Pack Duster"/>
    <s v="https://www.target.com/p/endust-10oz-two-pack-duster/-/A-13660027#lnk=sametab"/>
    <s v="USA"/>
    <m/>
    <s v="Norazza, Inc."/>
    <n v="12.99"/>
    <n v="6.4950000000000001"/>
    <n v="0.64949999999999997"/>
    <n v="2"/>
    <s v="2-pack"/>
    <n v="10"/>
    <m/>
    <m/>
    <m/>
    <m/>
    <n v="0"/>
    <m/>
    <s v="None."/>
    <m/>
    <m/>
  </r>
  <r>
    <n v="127"/>
    <n v="102"/>
    <d v="2023-04-07T00:00:00"/>
    <s v="Target"/>
    <x v="7"/>
    <x v="34"/>
    <s v="Endust for Electronics"/>
    <s v="Endust for Electronics"/>
    <s v="Endust Duster 10-oz."/>
    <s v="https://www.target.com/p/endust-duster-10-oz/-/A-13660013#lnk=sametab"/>
    <s v="USA"/>
    <m/>
    <s v="Norazza, Inc."/>
    <n v="6.99"/>
    <n v="6.99"/>
    <n v="0.69900000000000007"/>
    <n v="1"/>
    <s v="Single canister"/>
    <n v="10"/>
    <m/>
    <m/>
    <m/>
    <m/>
    <n v="0"/>
    <m/>
    <s v="None."/>
    <m/>
    <m/>
  </r>
  <r>
    <n v="19"/>
    <n v="14"/>
    <d v="2023-02-15T00:00:00"/>
    <s v="Target"/>
    <x v="4"/>
    <x v="34"/>
    <s v="Endust for Electronics"/>
    <s v="Endust for Electronics"/>
    <s v="Endust for Electronics: multi-purpose duster"/>
    <m/>
    <s v="USA"/>
    <m/>
    <s v="Norazza, Inc."/>
    <n v="12.99"/>
    <n v="6.4950000000000001"/>
    <n v="0.64949999999999997"/>
    <n v="2"/>
    <s v="2-pack"/>
    <n v="10"/>
    <m/>
    <n v="1"/>
    <m/>
    <m/>
    <m/>
    <n v="0"/>
    <m/>
    <s v="difluoroethane CAS #75-37-6"/>
    <m/>
  </r>
  <r>
    <n v="20"/>
    <n v="14"/>
    <d v="2023-03-09T00:00:00"/>
    <s v="Target"/>
    <x v="4"/>
    <x v="34"/>
    <s v="Endust for Electronics"/>
    <s v="Endust for Electronics"/>
    <s v="Endust for Electronics: multi-purpose duster"/>
    <m/>
    <s v="USA"/>
    <m/>
    <s v="Norazza, Inc."/>
    <n v="8.99"/>
    <n v="8.99"/>
    <n v="0.89900000000000002"/>
    <n v="1"/>
    <s v="Single cannister"/>
    <n v="10"/>
    <m/>
    <n v="1"/>
    <m/>
    <m/>
    <m/>
    <n v="0"/>
    <m/>
    <s v="difluoroethane CAS #75-37-6"/>
    <m/>
  </r>
  <r>
    <n v="21"/>
    <n v="14"/>
    <d v="2023-03-09T00:00:00"/>
    <s v="Target"/>
    <x v="4"/>
    <x v="34"/>
    <s v="Endust for Electronics"/>
    <s v="Endust for Electronics"/>
    <s v="Endust for Electronics: multi-purpose duster"/>
    <m/>
    <s v="USA"/>
    <m/>
    <s v="Norazza, Inc."/>
    <n v="12.99"/>
    <n v="6.4950000000000001"/>
    <n v="0.64949999999999997"/>
    <n v="2"/>
    <s v="2-pack"/>
    <n v="10"/>
    <m/>
    <n v="1"/>
    <m/>
    <m/>
    <m/>
    <n v="0"/>
    <m/>
    <s v="difluoroethane CAS #75-37-6"/>
    <m/>
  </r>
  <r>
    <n v="22"/>
    <n v="14"/>
    <d v="2023-03-30T00:00:00"/>
    <s v="Target"/>
    <x v="4"/>
    <x v="34"/>
    <s v="Endust for Electronics"/>
    <s v="Endust for Electronics"/>
    <s v="Endust for Electronics: multi-purpose duster"/>
    <m/>
    <s v="USA"/>
    <m/>
    <s v="Norazza, Inc."/>
    <n v="8.99"/>
    <n v="8.99"/>
    <n v="0.89900000000000002"/>
    <n v="1"/>
    <s v="Single cannister"/>
    <n v="10"/>
    <s v="$6.99 online price"/>
    <n v="1"/>
    <m/>
    <m/>
    <m/>
    <n v="0"/>
    <m/>
    <s v="difluoroethane CAS #75-37-6"/>
    <m/>
  </r>
  <r>
    <n v="23"/>
    <n v="14"/>
    <d v="2023-03-30T00:00:00"/>
    <s v="Target"/>
    <x v="4"/>
    <x v="34"/>
    <s v="Endust for Electronics"/>
    <s v="Endust for Electronics"/>
    <s v="Endust for Electronics: multi-purpose duster"/>
    <m/>
    <s v="USA"/>
    <m/>
    <s v="Norazza, Inc."/>
    <n v="12.99"/>
    <n v="6.4950000000000001"/>
    <n v="0.64949999999999997"/>
    <n v="2"/>
    <s v="2-pack"/>
    <n v="10"/>
    <m/>
    <n v="1"/>
    <m/>
    <m/>
    <m/>
    <n v="0"/>
    <m/>
    <s v="difluoroethane CAS #75-37-6"/>
    <m/>
  </r>
  <r>
    <n v="14"/>
    <m/>
    <d v="2023-02-24T00:00:00"/>
    <m/>
    <x v="2"/>
    <x v="34"/>
    <s v="Endust for Electronics"/>
    <s v="Endust for Electronics"/>
    <s v="Endust 10 oz. Non-Flammable Duster w/ Bitterant"/>
    <s v="https://endustforelectronics.com/10-oz-non-flammable-duster-w-bitterant/"/>
    <s v="USA"/>
    <m/>
    <s v="Norazza, Inc."/>
    <m/>
    <m/>
    <m/>
    <m/>
    <m/>
    <n v="10"/>
    <m/>
    <m/>
    <s v="Inhalant abuse is a growing epidemic. Endust for Electronics adds bitterant to deter abuse with it’s products. For more information on inhalant abuse please visit Alliance for Consumer Education."/>
    <n v="1"/>
    <n v="0"/>
    <m/>
    <m/>
    <s v="CAS No. 811-97-2 and 75-37-6"/>
    <m/>
  </r>
  <r>
    <n v="15"/>
    <m/>
    <d v="2023-02-24T00:00:00"/>
    <m/>
    <x v="2"/>
    <x v="34"/>
    <s v="Endust for Electronics"/>
    <s v="Endust for Electronics"/>
    <s v="Endust 10 oz. Duster w/ Bitterant – Twin Pack"/>
    <s v="https://endustforelectronics.com/10-oz-non-flammable-duster-w-bitterant-twin-pack/"/>
    <s v="USA"/>
    <m/>
    <s v="Norazza, Inc."/>
    <m/>
    <m/>
    <m/>
    <m/>
    <m/>
    <n v="10"/>
    <m/>
    <m/>
    <s v="Inhalant abuse is a growing epidemic. Endust for Electronics adds bitterant to deter abuse with it’s products. For more information on inhalant abuse please visit Alliance for Consumer Education."/>
    <n v="1"/>
    <n v="0"/>
    <m/>
    <m/>
    <s v="CAS No. 75-37-6"/>
    <m/>
  </r>
  <r>
    <n v="16"/>
    <m/>
    <d v="2023-02-24T00:00:00"/>
    <m/>
    <x v="2"/>
    <x v="34"/>
    <s v="Endust for Electronics"/>
    <s v="Endust for Electronics"/>
    <s v="Endust 10 oz. Non-Flammable Duster w/ Bitterant"/>
    <s v="https://endustforelectronics.com/10-oz-duster-w-bitterant/"/>
    <s v="USA"/>
    <m/>
    <s v="Norazza, Inc."/>
    <m/>
    <m/>
    <m/>
    <m/>
    <m/>
    <n v="10"/>
    <m/>
    <m/>
    <s v="Inhalant abuse is a growing epidemic. Endust for Electronics adds bitterant to deter abuse with it’s products. For more information on inhalant abuse please visit Alliance for Consumer Education."/>
    <n v="1"/>
    <n v="0"/>
    <m/>
    <m/>
    <s v="CAS No. 811-97-2 and 75-37-6"/>
    <m/>
  </r>
  <r>
    <n v="17"/>
    <m/>
    <d v="2023-02-24T00:00:00"/>
    <m/>
    <x v="2"/>
    <x v="34"/>
    <s v="Endust for Electronics"/>
    <s v="Endust for Electronics"/>
    <s v="Endust 10 oz. Non-Flammable Duster w/ Bitterant Twin Pack"/>
    <s v="https://endustforelectronics.com/10-oz-duster-w-bitterant-twin-pack/"/>
    <s v="USA"/>
    <m/>
    <s v="Norazza, Inc."/>
    <m/>
    <m/>
    <m/>
    <m/>
    <m/>
    <n v="10"/>
    <m/>
    <m/>
    <s v="Inhalant abuse is a growing epidemic. Endust for Electronics adds bitterant to deter abuse with it’s products. For more information on inhalant abuse please visit Alliance for Consumer Education."/>
    <n v="1"/>
    <n v="0"/>
    <m/>
    <m/>
    <s v="CAS No. 811-97-2 and 75-37-6"/>
    <m/>
  </r>
  <r>
    <n v="18"/>
    <m/>
    <d v="2023-02-24T00:00:00"/>
    <m/>
    <x v="2"/>
    <x v="34"/>
    <s v="Endust for Electronics"/>
    <s v="Endust for Electronics"/>
    <s v="Endust 3.5 oz. Non-Flammable Duster w/ Bitterant Twin Pack"/>
    <s v="https://endustforelectronics.com/3-5-oz-non-flammable-duster-w-bitterant-twin-pack/"/>
    <s v="USA"/>
    <m/>
    <s v="Norazza, Inc."/>
    <m/>
    <m/>
    <m/>
    <m/>
    <m/>
    <n v="3.5"/>
    <m/>
    <m/>
    <s v="Inhalant abuse is a growing epidemic. Endust for Electronics adds bitterant to deter abuse with it’s products. For more information on inhalant abuse please visit Alliance for Consumer Education."/>
    <n v="1"/>
    <n v="0"/>
    <m/>
    <m/>
    <s v="CAS No. 811-97-2 and 75-37-6"/>
    <m/>
  </r>
  <r>
    <n v="65"/>
    <m/>
    <d v="2023-03-02T00:00:00"/>
    <m/>
    <x v="2"/>
    <x v="35"/>
    <s v="Chemtronics"/>
    <s v="Chemtronics, Techspray"/>
    <s v="Chemtronics, Techspray BRANDED PRODUCTS"/>
    <s v="https://www.nteinc.com/chemtronics/dusters.php"/>
    <s v="USA"/>
    <s v="EM from mfg, 3/21/23"/>
    <s v="ITW Contamination Control Electronics"/>
    <m/>
    <m/>
    <m/>
    <m/>
    <m/>
    <m/>
    <m/>
    <m/>
    <s v=" "/>
    <n v="0"/>
    <n v="0"/>
    <m/>
    <m/>
    <m/>
    <m/>
  </r>
  <r>
    <n v="155"/>
    <n v="6"/>
    <d v="2023-03-06T00:00:00"/>
    <s v="Staples"/>
    <x v="3"/>
    <x v="36"/>
    <s v="NXT Technologies"/>
    <s v="NXT Technologies Electronics Duster"/>
    <s v="NXT Technologies™ Electronics Air Duster, 10 Oz. (NX57524)"/>
    <s v="https://www.staples.com/nxt-technologies-electronics-air-duster-10-oz-nx57524/product_24401448"/>
    <s v=" "/>
    <m/>
    <s v="NXT Technologies"/>
    <n v="7.29"/>
    <n v="7.29"/>
    <n v="0.72899999999999998"/>
    <n v="1"/>
    <s v="Single cannister"/>
    <n v="10"/>
    <m/>
    <n v="1"/>
    <s v="Contains bitterant to help discourage inhalant abuse"/>
    <n v="1"/>
    <n v="1"/>
    <m/>
    <s v="None."/>
    <s v="n/a"/>
    <m/>
  </r>
  <r>
    <n v="47"/>
    <n v="1"/>
    <d v="2023-03-03T00:00:00"/>
    <s v="Amazon"/>
    <x v="1"/>
    <x v="37"/>
    <s v="Office Depot"/>
    <s v="Office Depot Cleaning Duster"/>
    <s v="Office Depot® Brand Cleaning Dusters, 10 Oz, Pack Of 12"/>
    <s v="https://www.amazon.com/Office-Depot-Brand-Cleaning-Dusters/dp/B07JR58QLW/ref=sr_1_7?crid=26N17J3N6HFHD&amp;keywords=CANNED+AIR+DUSTER&amp;qid=1677862383&amp;sprefix=canned+air+duster%2Caps%2C88&amp;sr=8-7"/>
    <s v=" "/>
    <m/>
    <s v="Office Depot, Inc."/>
    <n v="48.41"/>
    <n v="4.0341666666666667"/>
    <n v="0.40341666666666665"/>
    <n v="12"/>
    <s v="12-pack"/>
    <n v="10"/>
    <m/>
    <n v="1"/>
    <m/>
    <n v="0"/>
    <n v="0"/>
    <m/>
    <s v="None."/>
    <s v="n/a"/>
    <m/>
  </r>
  <r>
    <n v="48"/>
    <n v="1"/>
    <d v="2023-03-03T00:00:00"/>
    <s v="Amazon"/>
    <x v="1"/>
    <x v="37"/>
    <s v="Office Depot"/>
    <s v="Office Depot Cleaning Duster"/>
    <s v="Office Depot Cleaning Duster, 10 Oz, Pack of 3, OD101523"/>
    <s v="https://www.amazon.com/Office-Depot-Cleaning-Duster-OD101523/dp/B00DB8NSG6/ref=sr_1_9?crid=18OPVQQ68ZVOA&amp;keywords=aerosol+duster&amp;qid=1677878511&amp;sprefix=aerosol+duster%2Caps%2C78&amp;sr=8-9"/>
    <s v=" "/>
    <m/>
    <s v="Office Depot, Inc."/>
    <n v="20.89"/>
    <n v="6.9633333333333338"/>
    <n v="0.69633333333333336"/>
    <n v="3"/>
    <s v="3-pack"/>
    <n v="10"/>
    <m/>
    <n v="1"/>
    <s v="Contains bitterant to help discourage inhalant abuse."/>
    <n v="1"/>
    <n v="1"/>
    <m/>
    <s v="None."/>
    <s v="n/a"/>
    <m/>
  </r>
  <r>
    <n v="135"/>
    <n v="4"/>
    <d v="2023-03-09T00:00:00"/>
    <s v="Office Max/Depot"/>
    <x v="3"/>
    <x v="37"/>
    <s v="Office Depot"/>
    <s v="Office Depot Cleaning Duster"/>
    <s v="Office Depot® Brand Cleaning Duster, 10 Oz, Pack of 3 Cans"/>
    <s v="https://www.officedepot.com/a/products/911245/Office-Depot-Brand-Cleaning-Duster-10/"/>
    <s v=" "/>
    <m/>
    <s v="Office Depot, Inc."/>
    <n v="20.89"/>
    <n v="6.9633333333333338"/>
    <n v="0.69633333333333336"/>
    <n v="3"/>
    <s v="3-pack"/>
    <n v="10"/>
    <m/>
    <n v="1"/>
    <m/>
    <n v="0"/>
    <n v="0"/>
    <m/>
    <s v="None."/>
    <s v="n/a"/>
    <m/>
  </r>
  <r>
    <n v="136"/>
    <n v="4"/>
    <d v="2023-03-09T00:00:00"/>
    <s v="Office Max/Depot"/>
    <x v="3"/>
    <x v="37"/>
    <s v="Office Depot"/>
    <s v="Office Depot Cleaning Duster"/>
    <s v="Office Depot® Brand Cleaning Duster, 10 Oz, Pack Of 6 Cans"/>
    <s v="https://www.officedepot.com/a/products/110284/Office-Depot-Brand-Cleaning-Duster-10/"/>
    <s v=" "/>
    <m/>
    <s v="Office Depot, Inc."/>
    <n v="37.49"/>
    <n v="6.248333333333334"/>
    <n v="0.62483333333333335"/>
    <n v="6"/>
    <s v="6-pack"/>
    <n v="10"/>
    <m/>
    <n v="1"/>
    <m/>
    <n v="0"/>
    <n v="0"/>
    <m/>
    <s v="None."/>
    <s v="n/a"/>
    <m/>
  </r>
  <r>
    <n v="137"/>
    <n v="4"/>
    <d v="2023-03-09T00:00:00"/>
    <s v="Office Max/Depot"/>
    <x v="3"/>
    <x v="37"/>
    <s v="Office Depot"/>
    <s v="Office Depot Cleaning Duster"/>
    <s v="Office Depot® Brand Cleaning Duster, 10 Oz., Pack of 12 Cans"/>
    <s v="https://www.officedepot.com/a/products/337994/Office-Depot-Brand-Cleaning-Duster-10/"/>
    <s v=" "/>
    <m/>
    <s v="Office Depot, Inc."/>
    <n v="64.19"/>
    <n v="5.3491666666666662"/>
    <n v="0.5349166666666666"/>
    <n v="12"/>
    <s v="12-pack"/>
    <n v="10"/>
    <m/>
    <n v="1"/>
    <m/>
    <n v="0"/>
    <n v="0"/>
    <m/>
    <s v="None."/>
    <s v="n/a"/>
    <m/>
  </r>
  <r>
    <n v="138"/>
    <n v="4"/>
    <d v="2023-03-09T00:00:00"/>
    <s v="Office Max/Depot"/>
    <x v="3"/>
    <x v="37"/>
    <s v="Office Depot"/>
    <s v="Office Depot Cleaning Duster"/>
    <s v="Office Depot® Brand Cleaning Duster, 10 Oz. Can"/>
    <s v="https://www.officedepot.com/a/products/911220/Office-Depot-Brand-Cleaning-Duster-10/"/>
    <s v=" "/>
    <m/>
    <s v="Office Depot, Inc."/>
    <n v="10.99"/>
    <n v="10.99"/>
    <n v="1.099"/>
    <n v="1"/>
    <s v="Single cannister"/>
    <n v="10"/>
    <m/>
    <n v="1"/>
    <m/>
    <n v="0"/>
    <n v="0"/>
    <m/>
    <s v="None."/>
    <s v="n/a"/>
    <m/>
  </r>
  <r>
    <n v="139"/>
    <n v="4"/>
    <d v="2023-03-09T00:00:00"/>
    <s v="Office Max/Depot"/>
    <x v="3"/>
    <x v="37"/>
    <s v="Office Depot"/>
    <s v="Office Depot Cleaning Duster"/>
    <s v="Office Depot® Brand Cleaning Duster, 3.5 Oz Can"/>
    <s v="https://www.officedepot.com/a/products/911280/Office-Depot-Brand-Cleaning-Duster-35/"/>
    <s v=" "/>
    <m/>
    <s v="Office Depot, Inc."/>
    <n v="7.49"/>
    <n v="7.49"/>
    <n v="2.14"/>
    <n v="1"/>
    <s v="Single cannister"/>
    <n v="3.5"/>
    <m/>
    <n v="1"/>
    <m/>
    <n v="0"/>
    <n v="0"/>
    <m/>
    <s v="None."/>
    <s v="n/a"/>
    <m/>
  </r>
  <r>
    <n v="7"/>
    <n v="49"/>
    <d v="2023-03-28T00:00:00"/>
    <s v="Office Max/Depot"/>
    <x v="8"/>
    <x v="37"/>
    <s v="Office Depot"/>
    <s v="Office Depot Cleaning Duster"/>
    <s v="Compressed Air Dusters_x000a_Office Depot® Brand Cleaning Duster, 10 Oz, Pack of 3 Cans"/>
    <s v="https://www.officedepot.com/a/products/911245/Office-Depot-Brand-Cleaning-Duster-10/"/>
    <s v=" "/>
    <m/>
    <s v="Office Depot, Inc."/>
    <n v="20.89"/>
    <n v="6.9633333333333338"/>
    <n v="0.69633333333333336"/>
    <n v="3"/>
    <s v="3-pack"/>
    <n v="10"/>
    <m/>
    <m/>
    <m/>
    <m/>
    <n v="1"/>
    <m/>
    <s v="None."/>
    <m/>
    <m/>
  </r>
  <r>
    <n v="8"/>
    <n v="49"/>
    <d v="2023-03-28T00:00:00"/>
    <s v="Office Max/Depot"/>
    <x v="8"/>
    <x v="37"/>
    <s v="Office Depot"/>
    <s v="Office Depot Cleaning Duster"/>
    <s v="Compressed Air Dusters_x000a_Office Depot® Brand Cleaning Duster, 10 Oz. Can"/>
    <s v="https://www.officedepot.com/a/products/911220/Office-Depot-Brand-Cleaning-Duster-10/"/>
    <s v=" "/>
    <m/>
    <s v="Office Depot, Inc."/>
    <n v="10.99"/>
    <n v="10.99"/>
    <n v="1.099"/>
    <n v="1"/>
    <s v="Single canister"/>
    <n v="10"/>
    <m/>
    <m/>
    <m/>
    <m/>
    <n v="1"/>
    <m/>
    <s v="None."/>
    <m/>
    <m/>
  </r>
  <r>
    <n v="9"/>
    <n v="49"/>
    <d v="2023-03-28T00:00:00"/>
    <s v="Office Max/Depot"/>
    <x v="8"/>
    <x v="37"/>
    <s v="Office Depot"/>
    <s v="Office Depot Cleaning Duster"/>
    <s v="Compressed Air Dusters_x000a_Office Depot® Brand Cleaning Duster, 3.5 Oz Can"/>
    <s v="https://www.officedepot.com/a/products/911280/Office-Depot-Brand-Cleaning-Duster-35/"/>
    <s v=" "/>
    <m/>
    <s v="Office Depot, Inc."/>
    <n v="7.49"/>
    <n v="7.49"/>
    <n v="2.14"/>
    <n v="1"/>
    <s v="Single canister"/>
    <n v="3.5"/>
    <m/>
    <m/>
    <m/>
    <m/>
    <n v="1"/>
    <m/>
    <s v="None."/>
    <m/>
    <m/>
  </r>
  <r>
    <n v="16"/>
    <n v="52"/>
    <d v="2023-03-28T00:00:00"/>
    <s v="Office Max/Depot"/>
    <x v="9"/>
    <x v="37"/>
    <s v="Office Depot"/>
    <s v="Office Depot Cleaning Duster"/>
    <s v="Compressed Air Dusters_x000a_Office Depot® Brand Cleaning Duster, 10 Oz, Pack of 3 Cans"/>
    <s v="https://www.officedepot.com/a/products/911245/Office-Depot-Brand-Cleaning-Duster-10/"/>
    <s v=" "/>
    <m/>
    <s v="Office Depot, Inc."/>
    <n v="20.89"/>
    <n v="6.9633333333333338"/>
    <n v="0.69633333333333336"/>
    <n v="3"/>
    <s v="3-pack"/>
    <n v="10"/>
    <m/>
    <m/>
    <m/>
    <m/>
    <n v="1"/>
    <m/>
    <s v="None."/>
    <m/>
    <m/>
  </r>
  <r>
    <n v="17"/>
    <n v="52"/>
    <d v="2023-03-28T00:00:00"/>
    <s v="Office Max/Depot"/>
    <x v="9"/>
    <x v="37"/>
    <s v="Office Depot"/>
    <s v="Office Depot Cleaning Duster"/>
    <s v="Compressed Air Dusters_x000a_Office Depot® Brand Cleaning Duster, 10 Oz. Can"/>
    <s v="https://www.officedepot.com/a/products/911220/Office-Depot-Brand-Cleaning-Duster-10/"/>
    <s v=" "/>
    <m/>
    <s v="Office Depot, Inc."/>
    <n v="10.99"/>
    <n v="10.99"/>
    <n v="1.099"/>
    <n v="1"/>
    <s v="Single canister"/>
    <n v="10"/>
    <m/>
    <m/>
    <m/>
    <m/>
    <n v="1"/>
    <m/>
    <s v="None."/>
    <m/>
    <m/>
  </r>
  <r>
    <n v="18"/>
    <n v="52"/>
    <d v="2023-03-28T00:00:00"/>
    <s v="Office Max/Depot"/>
    <x v="9"/>
    <x v="37"/>
    <s v="Office Depot"/>
    <s v="Office Depot Cleaning Duster"/>
    <s v="Compressed Air Dusters_x000a_Office Depot® Brand Cleaning Duster, 3.5 Oz Can"/>
    <s v="https://www.officedepot.com/a/products/911280/Office-Depot-Brand-Cleaning-Duster-35/"/>
    <s v=" "/>
    <m/>
    <s v="Office Depot, Inc."/>
    <n v="7.49"/>
    <n v="7.49"/>
    <n v="2.14"/>
    <n v="1"/>
    <s v="Single canister"/>
    <n v="3.5"/>
    <m/>
    <m/>
    <m/>
    <m/>
    <n v="1"/>
    <m/>
    <s v="None."/>
    <m/>
    <m/>
  </r>
  <r>
    <n v="24"/>
    <n v="55"/>
    <d v="2023-03-29T00:00:00"/>
    <s v="Office Max/Depot"/>
    <x v="13"/>
    <x v="37"/>
    <s v="Office Depot"/>
    <s v="Office Depot Cleaning Duster"/>
    <s v="Compressed Air Dusters_x000a_Office Depot® Brand Cleaning Duster, 10 Oz, Pack of 3 Cans"/>
    <s v="https://www.officedepot.com/a/products/911245/Office-Depot-Brand-Cleaning-Duster-10/"/>
    <s v=" "/>
    <m/>
    <s v="Office Depot, Inc."/>
    <n v="20.89"/>
    <n v="6.9633333333333338"/>
    <n v="0.69633333333333336"/>
    <n v="3"/>
    <s v="3-pack"/>
    <n v="10"/>
    <m/>
    <m/>
    <m/>
    <m/>
    <n v="1"/>
    <m/>
    <s v="None."/>
    <m/>
    <m/>
  </r>
  <r>
    <n v="25"/>
    <n v="55"/>
    <d v="2023-03-29T00:00:00"/>
    <s v="Office Max/Depot"/>
    <x v="13"/>
    <x v="37"/>
    <s v="Office Depot"/>
    <s v="Office Depot Cleaning Duster"/>
    <s v="Compressed Air Dusters_x000a_Office Depot® Brand Cleaning Duster, 10 Oz. Can"/>
    <s v="https://www.officedepot.com/a/products/911220/Office-Depot-Brand-Cleaning-Duster-10/"/>
    <s v=" "/>
    <m/>
    <s v="Office Depot, Inc."/>
    <n v="10.99"/>
    <n v="10.99"/>
    <n v="1.099"/>
    <n v="1"/>
    <s v="Single canister"/>
    <n v="10"/>
    <m/>
    <m/>
    <m/>
    <m/>
    <n v="1"/>
    <m/>
    <s v="None."/>
    <m/>
    <m/>
  </r>
  <r>
    <n v="26"/>
    <n v="55"/>
    <d v="2023-03-29T00:00:00"/>
    <s v="Office Max/Depot"/>
    <x v="13"/>
    <x v="37"/>
    <s v="Office Depot"/>
    <s v="Office Depot Cleaning Duster"/>
    <s v="Compressed Air Dusters_x000a_Office Depot® Brand Cleaning Duster, 3.5 Oz Can"/>
    <s v="https://www.officedepot.com/a/products/911280/Office-Depot-Brand-Cleaning-Duster-35/"/>
    <s v=" "/>
    <m/>
    <s v="Office Depot, Inc."/>
    <n v="7.49"/>
    <n v="7.49"/>
    <n v="2.14"/>
    <n v="1"/>
    <s v="Single canister"/>
    <n v="3.5"/>
    <m/>
    <m/>
    <m/>
    <m/>
    <n v="1"/>
    <m/>
    <s v="None."/>
    <m/>
    <m/>
  </r>
  <r>
    <n v="32"/>
    <n v="58"/>
    <d v="2023-03-29T00:00:00"/>
    <s v="Office Max/Depot"/>
    <x v="10"/>
    <x v="37"/>
    <s v="Office Depot"/>
    <s v="Office Depot Cleaning Duster"/>
    <s v="Compressed Air Dusters_x000a_Office Depot® Brand Cleaning Duster, 10 Oz, Pack of 3 Cans"/>
    <s v="https://www.officedepot.com/a/products/911245/Office-Depot-Brand-Cleaning-Duster-10/"/>
    <s v=" "/>
    <m/>
    <s v="Office Depot, Inc."/>
    <n v="20.89"/>
    <n v="6.9633333333333338"/>
    <n v="0.69633333333333336"/>
    <n v="3"/>
    <s v="3-pack"/>
    <n v="10"/>
    <m/>
    <m/>
    <m/>
    <m/>
    <n v="1"/>
    <m/>
    <s v="None."/>
    <m/>
    <m/>
  </r>
  <r>
    <n v="33"/>
    <n v="58"/>
    <d v="2023-03-29T00:00:00"/>
    <s v="Office Max/Depot"/>
    <x v="10"/>
    <x v="37"/>
    <s v="Office Depot"/>
    <s v="Office Depot Cleaning Duster"/>
    <s v="Compressed Air Dusters_x000a_Office Depot® Brand Cleaning Duster, 10 Oz. Can"/>
    <s v="https://www.officedepot.com/a/products/911220/Office-Depot-Brand-Cleaning-Duster-10/"/>
    <s v=" "/>
    <m/>
    <s v="Office Depot, Inc."/>
    <n v="10.99"/>
    <n v="10.99"/>
    <n v="1.099"/>
    <n v="1"/>
    <s v="Single canister"/>
    <n v="10"/>
    <m/>
    <m/>
    <m/>
    <m/>
    <n v="1"/>
    <m/>
    <s v="None."/>
    <m/>
    <m/>
  </r>
  <r>
    <n v="34"/>
    <n v="58"/>
    <d v="2023-03-29T00:00:00"/>
    <s v="Office Max/Depot"/>
    <x v="10"/>
    <x v="37"/>
    <s v="Office Depot"/>
    <s v="Office Depot Cleaning Duster"/>
    <s v="Compressed Air Dusters_x000a_Office Depot® Brand Cleaning Duster, 3.5 Oz Can"/>
    <s v="https://www.officedepot.com/a/products/911280/Office-Depot-Brand-Cleaning-Duster-35/"/>
    <s v=" "/>
    <m/>
    <s v="Office Depot, Inc."/>
    <n v="7.49"/>
    <n v="7.49"/>
    <n v="2.14"/>
    <n v="1"/>
    <s v="Single canister"/>
    <n v="3.5"/>
    <m/>
    <m/>
    <m/>
    <m/>
    <n v="1"/>
    <m/>
    <s v="None."/>
    <m/>
    <m/>
  </r>
  <r>
    <n v="41"/>
    <n v="61"/>
    <d v="2023-03-29T00:00:00"/>
    <s v="Office Max/Depot"/>
    <x v="11"/>
    <x v="37"/>
    <s v="Office Depot"/>
    <s v="Office Depot Cleaning Duster"/>
    <s v="Compressed Air Dusters_x000a_Office Depot® Brand Cleaning Duster, 10 Oz, Pack of 3 Cans"/>
    <s v="https://www.officedepot.com/a/products/911245/Office-Depot-Brand-Cleaning-Duster-10/"/>
    <s v=" "/>
    <m/>
    <s v="Office Depot, Inc."/>
    <n v="20.89"/>
    <n v="6.9633333333333338"/>
    <n v="0.69633333333333336"/>
    <n v="3"/>
    <s v="3-pack"/>
    <n v="10"/>
    <m/>
    <m/>
    <m/>
    <m/>
    <n v="1"/>
    <m/>
    <s v="None."/>
    <m/>
    <m/>
  </r>
  <r>
    <n v="42"/>
    <n v="61"/>
    <d v="2023-03-29T00:00:00"/>
    <s v="Office Max/Depot"/>
    <x v="11"/>
    <x v="37"/>
    <s v="Office Depot"/>
    <s v="Office Depot Cleaning Duster"/>
    <s v="Compressed Air Dusters_x000a_Office Depot® Brand Cleaning Duster, 10 Oz. Can"/>
    <s v="https://www.officedepot.com/a/products/911220/Office-Depot-Brand-Cleaning-Duster-10/"/>
    <s v=" "/>
    <m/>
    <s v="Office Depot, Inc."/>
    <n v="10.99"/>
    <n v="10.99"/>
    <n v="1.099"/>
    <n v="1"/>
    <s v="Single canister"/>
    <n v="10"/>
    <m/>
    <m/>
    <m/>
    <m/>
    <n v="1"/>
    <m/>
    <s v="None."/>
    <m/>
    <m/>
  </r>
  <r>
    <n v="43"/>
    <n v="61"/>
    <d v="2023-03-29T00:00:00"/>
    <s v="Office Max/Depot"/>
    <x v="11"/>
    <x v="37"/>
    <s v="Office Depot"/>
    <s v="Office Depot Cleaning Duster"/>
    <s v="Compressed Air Dusters_x000a_Office Depot® Brand Cleaning Duster, 3.5 Oz Can"/>
    <s v="https://www.officedepot.com/a/products/911280/Office-Depot-Brand-Cleaning-Duster-35/"/>
    <s v=" "/>
    <m/>
    <s v="Office Depot, Inc."/>
    <n v="7.49"/>
    <n v="7.49"/>
    <n v="2.14"/>
    <n v="1"/>
    <s v="Single canister"/>
    <n v="3.5"/>
    <m/>
    <m/>
    <m/>
    <m/>
    <n v="1"/>
    <m/>
    <s v="None."/>
    <m/>
    <m/>
  </r>
  <r>
    <n v="47"/>
    <n v="64"/>
    <d v="2023-03-29T00:00:00"/>
    <s v="Office Max/Depot"/>
    <x v="12"/>
    <x v="37"/>
    <s v="Office Depot"/>
    <s v="Office Depot Cleaning Duster"/>
    <s v="Compressed Air Dusters_x000a_Office Depot® Brand Cleaning Duster, 10 Oz. Can"/>
    <s v="https://www.officedepot.com/a/products/911220/Office-Depot-Brand-Cleaning-Duster-10/"/>
    <s v=" "/>
    <m/>
    <s v="Office Depot, Inc."/>
    <n v="10.99"/>
    <n v="10.99"/>
    <n v="1.099"/>
    <n v="1"/>
    <s v="Single canister"/>
    <n v="10"/>
    <m/>
    <m/>
    <m/>
    <m/>
    <n v="1"/>
    <m/>
    <s v="None."/>
    <m/>
    <m/>
  </r>
  <r>
    <n v="48"/>
    <n v="64"/>
    <d v="2023-03-29T00:00:00"/>
    <s v="Office Max/Depot"/>
    <x v="12"/>
    <x v="37"/>
    <s v="Office Depot"/>
    <s v="Office Depot Cleaning Duster"/>
    <s v="Compressed Air Dusters_x000a_Office Depot® Brand Cleaning Duster, 3.5 Oz Can"/>
    <s v="https://www.officedepot.com/a/products/911280/Office-Depot-Brand-Cleaning-Duster-35/"/>
    <s v=" "/>
    <m/>
    <s v="Office Depot, Inc."/>
    <n v="7.49"/>
    <n v="7.49"/>
    <n v="2.14"/>
    <n v="1"/>
    <s v="Single canister"/>
    <n v="3.5"/>
    <m/>
    <m/>
    <m/>
    <m/>
    <n v="1"/>
    <m/>
    <s v="None."/>
    <m/>
    <m/>
  </r>
  <r>
    <n v="54"/>
    <n v="67"/>
    <d v="2023-03-29T00:00:00"/>
    <s v="Office Max/Depot"/>
    <x v="14"/>
    <x v="37"/>
    <s v="Office Depot"/>
    <s v="Office Depot Cleaning Duster"/>
    <s v="Compressed Air Dusters_x000a_Office Depot® Brand Cleaning Duster, 10 Oz, Pack of 3 Cans"/>
    <s v="https://www.officedepot.com/a/products/911245/Office-Depot-Brand-Cleaning-Duster-10/"/>
    <s v=" "/>
    <m/>
    <s v="Office Depot, Inc."/>
    <n v="20.89"/>
    <n v="6.9633333333333338"/>
    <n v="0.69633333333333336"/>
    <n v="3"/>
    <s v="3-pack"/>
    <n v="10"/>
    <m/>
    <m/>
    <m/>
    <m/>
    <n v="1"/>
    <m/>
    <s v="None."/>
    <m/>
    <m/>
  </r>
  <r>
    <n v="55"/>
    <n v="67"/>
    <d v="2023-03-29T00:00:00"/>
    <s v="Office Max/Depot"/>
    <x v="14"/>
    <x v="37"/>
    <s v="Office Depot"/>
    <s v="Office Depot Cleaning Duster"/>
    <s v="Compressed Air Dusters_x000a_Office Depot® Brand Cleaning Duster, 10 Oz. Can"/>
    <s v="https://www.officedepot.com/a/products/911220/Office-Depot-Brand-Cleaning-Duster-10/"/>
    <s v=" "/>
    <m/>
    <s v="Office Depot, Inc."/>
    <n v="10.99"/>
    <n v="10.99"/>
    <n v="1.099"/>
    <n v="1"/>
    <s v="Single canister"/>
    <n v="10"/>
    <m/>
    <m/>
    <m/>
    <m/>
    <n v="1"/>
    <m/>
    <s v="None."/>
    <m/>
    <m/>
  </r>
  <r>
    <n v="56"/>
    <n v="67"/>
    <d v="2023-03-29T00:00:00"/>
    <s v="Office Max/Depot"/>
    <x v="14"/>
    <x v="37"/>
    <s v="Office Depot"/>
    <s v="Office Depot Cleaning Duster"/>
    <s v="Compressed Air Dusters_x000a_Office Depot® Brand Cleaning Duster, 3.5 Oz Can"/>
    <s v="https://www.officedepot.com/a/products/911280/Office-Depot-Brand-Cleaning-Duster-35/"/>
    <s v=" "/>
    <m/>
    <s v="Office Depot, Inc."/>
    <n v="7.49"/>
    <n v="7.49"/>
    <n v="2.14"/>
    <n v="1"/>
    <s v="Single canister"/>
    <n v="3.5"/>
    <m/>
    <m/>
    <m/>
    <m/>
    <n v="1"/>
    <m/>
    <s v="None."/>
    <m/>
    <m/>
  </r>
  <r>
    <n v="62"/>
    <n v="70"/>
    <d v="2023-03-29T00:00:00"/>
    <s v="Office Max/Depot"/>
    <x v="15"/>
    <x v="37"/>
    <s v="Office Depot"/>
    <s v="Office Depot Cleaning Duster"/>
    <s v="Compressed Air Dusters_x000a_Office Depot® Brand Cleaning Duster, 10 Oz, Pack of 3 Cans"/>
    <s v="https://www.officedepot.com/a/products/911245/Office-Depot-Brand-Cleaning-Duster-10/"/>
    <s v=" "/>
    <m/>
    <s v="Office Depot, Inc."/>
    <n v="20.89"/>
    <n v="6.9633333333333338"/>
    <n v="0.69633333333333336"/>
    <n v="3"/>
    <s v="3-pack"/>
    <n v="10"/>
    <m/>
    <m/>
    <m/>
    <m/>
    <n v="1"/>
    <m/>
    <s v="None."/>
    <m/>
    <m/>
  </r>
  <r>
    <n v="63"/>
    <n v="70"/>
    <d v="2023-03-29T00:00:00"/>
    <s v="Office Max/Depot"/>
    <x v="15"/>
    <x v="37"/>
    <s v="Office Depot"/>
    <s v="Office Depot Cleaning Duster"/>
    <s v="Compressed Air Dusters_x000a_Office Depot® Brand Cleaning Duster, 10 Oz. Can"/>
    <s v="https://www.officedepot.com/a/products/911220/Office-Depot-Brand-Cleaning-Duster-10/"/>
    <s v=" "/>
    <m/>
    <s v="Office Depot, Inc."/>
    <n v="10.99"/>
    <n v="10.99"/>
    <n v="1.099"/>
    <n v="1"/>
    <s v="Single canister"/>
    <n v="10"/>
    <m/>
    <m/>
    <m/>
    <m/>
    <n v="1"/>
    <m/>
    <s v="None."/>
    <m/>
    <m/>
  </r>
  <r>
    <n v="64"/>
    <n v="70"/>
    <d v="2023-03-29T00:00:00"/>
    <s v="Office Max/Depot"/>
    <x v="15"/>
    <x v="37"/>
    <s v="Office Depot"/>
    <s v="Office Depot Cleaning Duster"/>
    <s v="Compressed Air Dusters_x000a_Office Depot® Brand Cleaning Duster, 3.5 Oz Can"/>
    <s v="https://www.officedepot.com/a/products/911280/Office-Depot-Brand-Cleaning-Duster-35/"/>
    <s v=" "/>
    <m/>
    <s v="Office Depot, Inc."/>
    <n v="7.49"/>
    <n v="7.49"/>
    <n v="2.14"/>
    <n v="1"/>
    <s v="Single canister"/>
    <n v="3.5"/>
    <m/>
    <m/>
    <m/>
    <m/>
    <n v="1"/>
    <m/>
    <s v="None."/>
    <m/>
    <m/>
  </r>
  <r>
    <n v="70"/>
    <n v="73"/>
    <d v="2023-03-29T00:00:00"/>
    <s v="Office Max/Depot"/>
    <x v="16"/>
    <x v="37"/>
    <s v="Office Depot"/>
    <s v="Office Depot Cleaning Duster"/>
    <s v="Compressed Air Dusters_x000a_Office Depot® Brand Cleaning Duster, 10 Oz, Pack of 3 Cans"/>
    <s v="https://www.officedepot.com/a/products/911245/Office-Depot-Brand-Cleaning-Duster-10/"/>
    <s v=" "/>
    <m/>
    <s v="Office Depot, Inc."/>
    <n v="20.89"/>
    <n v="6.9633333333333338"/>
    <n v="0.69633333333333336"/>
    <n v="3"/>
    <s v="3-pack"/>
    <n v="10"/>
    <m/>
    <m/>
    <m/>
    <m/>
    <n v="1"/>
    <m/>
    <s v="None."/>
    <m/>
    <m/>
  </r>
  <r>
    <n v="71"/>
    <n v="73"/>
    <d v="2023-03-29T00:00:00"/>
    <s v="Office Max/Depot"/>
    <x v="16"/>
    <x v="37"/>
    <s v="Office Depot"/>
    <s v="Office Depot Cleaning Duster"/>
    <s v="Compressed Air Dusters_x000a_Office Depot® Brand Cleaning Duster, 10 Oz. Can"/>
    <s v="https://www.officedepot.com/a/products/911220/Office-Depot-Brand-Cleaning-Duster-10/"/>
    <s v=" "/>
    <m/>
    <s v="Office Depot, Inc."/>
    <n v="10.99"/>
    <n v="10.99"/>
    <n v="1.099"/>
    <n v="1"/>
    <s v="Single canister"/>
    <n v="10"/>
    <m/>
    <m/>
    <m/>
    <m/>
    <n v="1"/>
    <m/>
    <s v="None."/>
    <m/>
    <m/>
  </r>
  <r>
    <n v="72"/>
    <n v="73"/>
    <d v="2023-03-29T00:00:00"/>
    <s v="Office Max/Depot"/>
    <x v="16"/>
    <x v="37"/>
    <s v="Office Depot"/>
    <s v="Office Depot Cleaning Duster"/>
    <s v="Compressed Air Dusters_x000a_Office Depot® Brand Cleaning Duster, 3.5 Oz Can"/>
    <s v="https://www.officedepot.com/a/products/911280/Office-Depot-Brand-Cleaning-Duster-35/"/>
    <s v=" "/>
    <m/>
    <s v="Office Depot, Inc."/>
    <n v="7.49"/>
    <n v="7.49"/>
    <n v="2.14"/>
    <n v="1"/>
    <s v="Single canister"/>
    <n v="3.5"/>
    <m/>
    <m/>
    <m/>
    <m/>
    <n v="1"/>
    <m/>
    <s v="None."/>
    <m/>
    <m/>
  </r>
  <r>
    <n v="76"/>
    <n v="76"/>
    <d v="2023-03-29T00:00:00"/>
    <s v="Office Max/Depot"/>
    <x v="17"/>
    <x v="37"/>
    <s v="Office Depot"/>
    <s v="Office Depot Cleaning Duster"/>
    <s v="Compressed Air Dusters_x000a_Office Depot® Brand Cleaning Duster, 10 Oz, Pack of 3 Cans"/>
    <s v="https://www.officedepot.com/a/products/911245/Office-Depot-Brand-Cleaning-Duster-10/"/>
    <s v=" "/>
    <m/>
    <s v="Office Depot, Inc."/>
    <n v="20.89"/>
    <n v="6.9633333333333338"/>
    <n v="0.69633333333333336"/>
    <n v="3"/>
    <s v="3-pack"/>
    <n v="10"/>
    <m/>
    <m/>
    <m/>
    <m/>
    <n v="1"/>
    <m/>
    <s v="None."/>
    <m/>
    <m/>
  </r>
  <r>
    <n v="77"/>
    <n v="76"/>
    <d v="2023-03-29T00:00:00"/>
    <s v="Office Max/Depot"/>
    <x v="17"/>
    <x v="37"/>
    <s v="Office Depot"/>
    <s v="Office Depot Cleaning Duster"/>
    <s v="Compressed Air Dusters_x000a_Office Depot® Brand Cleaning Duster, 10 Oz. Can"/>
    <s v="https://www.officedepot.com/a/products/911220/Office-Depot-Brand-Cleaning-Duster-10/"/>
    <s v=" "/>
    <m/>
    <s v="Office Depot, Inc."/>
    <n v="10.99"/>
    <n v="10.99"/>
    <n v="1.099"/>
    <n v="1"/>
    <s v="Single canister"/>
    <n v="10"/>
    <m/>
    <m/>
    <m/>
    <m/>
    <n v="1"/>
    <m/>
    <s v="None."/>
    <m/>
    <m/>
  </r>
  <r>
    <n v="78"/>
    <n v="76"/>
    <d v="2023-03-29T00:00:00"/>
    <s v="Office Max/Depot"/>
    <x v="17"/>
    <x v="37"/>
    <s v="Office Depot"/>
    <s v="Office Depot Cleaning Duster"/>
    <s v="Compressed Air Dusters_x000a_Office Depot® Brand Cleaning Duster, 3.5 Oz Can"/>
    <s v="https://www.officedepot.com/a/products/911280/Office-Depot-Brand-Cleaning-Duster-35/"/>
    <s v=" "/>
    <m/>
    <s v="Office Depot, Inc."/>
    <n v="7.49"/>
    <n v="7.49"/>
    <n v="2.14"/>
    <n v="1"/>
    <s v="Single canister"/>
    <n v="3.5"/>
    <m/>
    <m/>
    <m/>
    <m/>
    <n v="1"/>
    <m/>
    <s v="None."/>
    <m/>
    <m/>
  </r>
  <r>
    <n v="82"/>
    <n v="82"/>
    <d v="2023-04-06T00:00:00"/>
    <s v="Office Max/Depot"/>
    <x v="18"/>
    <x v="37"/>
    <s v="Office Depot"/>
    <s v="Office Depot Cleaning Duster"/>
    <s v="Compressed Air Dusters_x000a_Office Depot® Brand Cleaning Duster, 10 Oz, Pack of 3 Cans"/>
    <s v="https://www.officedepot.com/a/products/911245/Office-Depot-Brand-Cleaning-Duster-10/"/>
    <s v=" "/>
    <m/>
    <s v="Office Depot, Inc."/>
    <n v="20.89"/>
    <n v="6.9633333333333338"/>
    <n v="0.69633333333333336"/>
    <n v="3"/>
    <s v="3-pack"/>
    <n v="10"/>
    <m/>
    <m/>
    <m/>
    <m/>
    <n v="1"/>
    <m/>
    <s v="None."/>
    <m/>
    <m/>
  </r>
  <r>
    <n v="83"/>
    <n v="82"/>
    <d v="2023-04-06T00:00:00"/>
    <s v="Office Max/Depot"/>
    <x v="18"/>
    <x v="37"/>
    <s v="Office Depot"/>
    <s v="Office Depot Cleaning Duster"/>
    <s v="Compressed Air Dusters_x000a_Office Depot® Brand Cleaning Duster, 10 Oz. Can"/>
    <s v="https://www.officedepot.com/a/products/911220/Office-Depot-Brand-Cleaning-Duster-10/"/>
    <s v=" "/>
    <m/>
    <s v="Office Depot, Inc."/>
    <n v="10.99"/>
    <n v="10.99"/>
    <n v="1.099"/>
    <n v="1"/>
    <s v="Single canister"/>
    <n v="10"/>
    <m/>
    <m/>
    <m/>
    <m/>
    <n v="1"/>
    <m/>
    <s v="None."/>
    <m/>
    <m/>
  </r>
  <r>
    <n v="84"/>
    <n v="82"/>
    <d v="2023-04-06T00:00:00"/>
    <s v="Office Max/Depot"/>
    <x v="18"/>
    <x v="37"/>
    <s v="Office Depot"/>
    <s v="Office Depot Cleaning Duster"/>
    <s v="Compressed Air Dusters_x000a_Office Depot® Brand Cleaning Duster, 3.5 Oz Can"/>
    <s v="https://www.officedepot.com/a/products/911280/Office-Depot-Brand-Cleaning-Duster-35/"/>
    <s v=" "/>
    <m/>
    <s v="Office Depot, Inc."/>
    <n v="7.49"/>
    <n v="7.49"/>
    <n v="2.14"/>
    <n v="1"/>
    <s v="Single canister"/>
    <n v="3.5"/>
    <m/>
    <m/>
    <m/>
    <m/>
    <n v="1"/>
    <m/>
    <s v="None."/>
    <m/>
    <m/>
  </r>
  <r>
    <n v="87"/>
    <n v="85"/>
    <d v="2023-04-06T00:00:00"/>
    <s v="Office Max/Depot"/>
    <x v="22"/>
    <x v="37"/>
    <s v="Office Depot"/>
    <s v="Office Depot Cleaning Duster"/>
    <s v="Compressed Air Dusters_x000a_Office Depot® Brand Cleaning Duster, 10 Oz, Pack of 3 Cans"/>
    <s v="https://www.officedepot.com/a/products/911245/Office-Depot-Brand-Cleaning-Duster-10/"/>
    <s v=" "/>
    <m/>
    <s v="Office Depot, Inc."/>
    <n v="20.89"/>
    <n v="6.9633333333333338"/>
    <n v="0.69633333333333336"/>
    <n v="3"/>
    <s v="3-pack"/>
    <n v="10"/>
    <m/>
    <m/>
    <m/>
    <m/>
    <n v="1"/>
    <m/>
    <s v="None."/>
    <m/>
    <s v="1 year"/>
  </r>
  <r>
    <n v="88"/>
    <n v="85"/>
    <d v="2023-04-06T00:00:00"/>
    <s v="Office Max/Depot"/>
    <x v="22"/>
    <x v="37"/>
    <s v="Office Depot"/>
    <s v="Office Depot Cleaning Duster"/>
    <s v="Compressed Air Dusters_x000a_Office Depot® Brand Cleaning Duster, 10 Oz. Can"/>
    <s v="https://www.officedepot.com/a/products/911220/Office-Depot-Brand-Cleaning-Duster-10/"/>
    <s v=" "/>
    <m/>
    <s v="Office Depot, Inc."/>
    <n v="10.99"/>
    <n v="10.99"/>
    <n v="1.099"/>
    <n v="1"/>
    <s v="Single canister"/>
    <n v="10"/>
    <m/>
    <m/>
    <m/>
    <m/>
    <n v="1"/>
    <m/>
    <s v="None."/>
    <m/>
    <s v="1 year"/>
  </r>
  <r>
    <n v="89"/>
    <n v="85"/>
    <d v="2023-04-06T00:00:00"/>
    <s v="Office Max/Depot"/>
    <x v="22"/>
    <x v="37"/>
    <s v="Office Depot"/>
    <s v="Office Depot Cleaning Duster"/>
    <s v="Compressed Air Dusters_x000a_Office Depot® Brand Cleaning Duster, 3.5 Oz Can"/>
    <s v="https://www.officedepot.com/a/products/911280/Office-Depot-Brand-Cleaning-Duster-35/"/>
    <s v=" "/>
    <m/>
    <s v="Office Depot, Inc."/>
    <n v="7.49"/>
    <n v="7.49"/>
    <n v="2.14"/>
    <n v="1"/>
    <s v="Single canister"/>
    <n v="3.5"/>
    <m/>
    <m/>
    <m/>
    <m/>
    <n v="1"/>
    <m/>
    <s v="None."/>
    <m/>
    <m/>
  </r>
  <r>
    <n v="92"/>
    <n v="88"/>
    <d v="2023-04-07T00:00:00"/>
    <s v="Office Max/Depot"/>
    <x v="19"/>
    <x v="37"/>
    <s v="Office Depot"/>
    <s v="Office Depot Cleaning Duster"/>
    <s v="Compressed Air Dusters_x000a_Office Depot® Brand Cleaning Duster, 10 Oz, Pack of 3 Cans"/>
    <s v="https://www.officedepot.com/a/products/911245/Office-Depot-Brand-Cleaning-Duster-10/"/>
    <s v=" "/>
    <m/>
    <s v="Office Depot, Inc."/>
    <n v="20.89"/>
    <n v="6.9633333333333338"/>
    <n v="0.69633333333333336"/>
    <n v="3"/>
    <s v="3-pack"/>
    <n v="10"/>
    <m/>
    <m/>
    <m/>
    <m/>
    <n v="1"/>
    <m/>
    <s v="None."/>
    <m/>
    <m/>
  </r>
  <r>
    <n v="93"/>
    <n v="88"/>
    <d v="2023-04-07T00:00:00"/>
    <s v="Office Max/Depot"/>
    <x v="19"/>
    <x v="37"/>
    <s v="Office Depot"/>
    <s v="Office Depot Cleaning Duster"/>
    <s v="Compressed Air Dusters_x000a_Office Depot® Brand Cleaning Duster, 10 Oz. Can"/>
    <s v="https://www.officedepot.com/a/products/911220/Office-Depot-Brand-Cleaning-Duster-10/"/>
    <s v=" "/>
    <m/>
    <s v="Office Depot, Inc."/>
    <n v="10.99"/>
    <n v="10.99"/>
    <n v="1.099"/>
    <n v="1"/>
    <s v="Single canister"/>
    <n v="10"/>
    <m/>
    <m/>
    <m/>
    <m/>
    <n v="1"/>
    <m/>
    <s v="None."/>
    <m/>
    <m/>
  </r>
  <r>
    <n v="94"/>
    <n v="88"/>
    <d v="2023-04-07T00:00:00"/>
    <s v="Office Max/Depot"/>
    <x v="19"/>
    <x v="37"/>
    <s v="Office Depot"/>
    <s v="Office Depot Cleaning Duster"/>
    <s v="Compressed Air Dusters_x000a_Office Depot® Brand Cleaning Duster, 3.5 Oz Can"/>
    <s v="https://www.officedepot.com/a/products/911280/Office-Depot-Brand-Cleaning-Duster-35/"/>
    <s v=" "/>
    <m/>
    <s v="Office Depot, Inc."/>
    <n v="7.49"/>
    <n v="7.49"/>
    <n v="2.14"/>
    <n v="1"/>
    <s v="Single canister"/>
    <n v="3.5"/>
    <m/>
    <m/>
    <m/>
    <m/>
    <n v="1"/>
    <m/>
    <s v="None."/>
    <m/>
    <m/>
  </r>
  <r>
    <n v="100"/>
    <n v="91"/>
    <d v="2023-04-07T00:00:00"/>
    <s v="Office Max/Depot"/>
    <x v="5"/>
    <x v="37"/>
    <s v="Office Depot"/>
    <s v="Office Depot Cleaning Duster"/>
    <s v="Compressed Air Dusters_x000a_Office Depot® Brand Cleaning Duster, 10 Oz, Pack of 3 Cans"/>
    <s v="https://www.officedepot.com/a/products/911245/Office-Depot-Brand-Cleaning-Duster-10/"/>
    <s v=" "/>
    <m/>
    <s v="Office Depot, Inc."/>
    <n v="20.89"/>
    <n v="6.9633333333333338"/>
    <n v="0.69633333333333336"/>
    <n v="3"/>
    <s v="3-pack"/>
    <n v="10"/>
    <m/>
    <m/>
    <m/>
    <m/>
    <n v="1"/>
    <m/>
    <s v="None."/>
    <m/>
    <m/>
  </r>
  <r>
    <n v="101"/>
    <n v="91"/>
    <d v="2023-04-07T00:00:00"/>
    <s v="Office Max/Depot"/>
    <x v="5"/>
    <x v="37"/>
    <s v="Office Depot"/>
    <s v="Office Depot Cleaning Duster"/>
    <s v="Compressed Air Dusters_x000a_Office Depot® Brand Cleaning Duster, 10 Oz. Can"/>
    <s v="https://www.officedepot.com/a/products/911220/Office-Depot-Brand-Cleaning-Duster-10/"/>
    <s v=" "/>
    <m/>
    <s v="Office Depot, Inc."/>
    <n v="10.99"/>
    <n v="10.99"/>
    <n v="1.099"/>
    <n v="1"/>
    <s v="Single canister"/>
    <n v="10"/>
    <m/>
    <m/>
    <m/>
    <m/>
    <n v="1"/>
    <m/>
    <s v="None."/>
    <m/>
    <m/>
  </r>
  <r>
    <n v="102"/>
    <n v="91"/>
    <d v="2023-04-07T00:00:00"/>
    <s v="Office Max/Depot"/>
    <x v="5"/>
    <x v="37"/>
    <s v="Office Depot"/>
    <s v="Office Depot Cleaning Duster"/>
    <s v="Compressed Air Dusters_x000a_Office Depot® Brand Cleaning Duster, 3.5 Oz Can"/>
    <s v="https://www.officedepot.com/a/products/911280/Office-Depot-Brand-Cleaning-Duster-35/"/>
    <s v=" "/>
    <m/>
    <s v="Office Depot, Inc."/>
    <n v="7.49"/>
    <n v="7.49"/>
    <n v="2.14"/>
    <n v="1"/>
    <s v="Single canister"/>
    <n v="3.5"/>
    <m/>
    <m/>
    <m/>
    <m/>
    <n v="1"/>
    <m/>
    <s v="None."/>
    <m/>
    <m/>
  </r>
  <r>
    <n v="108"/>
    <n v="94"/>
    <d v="2023-04-07T00:00:00"/>
    <s v="Office Max/Depot"/>
    <x v="6"/>
    <x v="37"/>
    <s v="Office Depot"/>
    <s v="Office Depot Cleaning Duster"/>
    <s v="Compressed Air Dusters_x000a_Office Depot® Brand Cleaning Duster, 10 Oz, Pack of 3 Cans"/>
    <s v="https://www.officedepot.com/a/products/911245/Office-Depot-Brand-Cleaning-Duster-10/"/>
    <s v=" "/>
    <m/>
    <s v="Office Depot, Inc."/>
    <n v="20.89"/>
    <n v="6.9633333333333338"/>
    <n v="0.69633333333333336"/>
    <n v="3"/>
    <s v="3-pack"/>
    <n v="10"/>
    <m/>
    <m/>
    <m/>
    <m/>
    <n v="1"/>
    <m/>
    <s v="None."/>
    <m/>
    <m/>
  </r>
  <r>
    <n v="109"/>
    <n v="94"/>
    <d v="2023-04-07T00:00:00"/>
    <s v="Office Max/Depot"/>
    <x v="6"/>
    <x v="37"/>
    <s v="Office Depot"/>
    <s v="Office Depot Cleaning Duster"/>
    <s v="Compressed Air Dusters_x000a_Office Depot® Brand Cleaning Duster, 10 Oz. Can"/>
    <s v="https://www.officedepot.com/a/products/911220/Office-Depot-Brand-Cleaning-Duster-10/"/>
    <s v=" "/>
    <m/>
    <s v="Office Depot, Inc."/>
    <n v="10.99"/>
    <n v="10.99"/>
    <n v="1.099"/>
    <n v="1"/>
    <s v="Single canister"/>
    <n v="10"/>
    <m/>
    <m/>
    <m/>
    <m/>
    <n v="1"/>
    <m/>
    <s v="None."/>
    <m/>
    <m/>
  </r>
  <r>
    <n v="110"/>
    <n v="94"/>
    <d v="2023-04-07T00:00:00"/>
    <s v="Office Max/Depot"/>
    <x v="6"/>
    <x v="37"/>
    <s v="Office Depot"/>
    <s v="Office Depot Cleaning Duster"/>
    <s v="Compressed Air Dusters_x000a_Office Depot® Brand Cleaning Duster, 3.5 Oz Can"/>
    <s v="https://www.officedepot.com/a/products/911280/Office-Depot-Brand-Cleaning-Duster-35/"/>
    <s v=" "/>
    <m/>
    <s v="Office Depot, Inc."/>
    <n v="7.49"/>
    <n v="7.49"/>
    <n v="2.14"/>
    <n v="1"/>
    <s v="Single canister"/>
    <n v="3.5"/>
    <m/>
    <m/>
    <m/>
    <m/>
    <n v="1"/>
    <m/>
    <s v="None."/>
    <m/>
    <m/>
  </r>
  <r>
    <n v="113"/>
    <n v="97"/>
    <d v="2023-04-07T00:00:00"/>
    <s v="Office Max/Depot"/>
    <x v="20"/>
    <x v="37"/>
    <s v="Office Depot"/>
    <s v="Office Depot Cleaning Duster"/>
    <s v="Compressed Air Dusters_x000a_Office Depot® Brand Cleaning Duster, 10 Oz, Pack of 3 Cans"/>
    <s v="https://www.officedepot.com/a/products/911245/Office-Depot-Brand-Cleaning-Duster-10/"/>
    <s v=" "/>
    <m/>
    <s v="Office Depot, Inc."/>
    <n v="20.89"/>
    <n v="6.9633333333333338"/>
    <n v="0.69633333333333336"/>
    <n v="3"/>
    <s v="3-pack"/>
    <n v="10"/>
    <m/>
    <m/>
    <m/>
    <m/>
    <n v="1"/>
    <m/>
    <s v="None."/>
    <m/>
    <m/>
  </r>
  <r>
    <n v="114"/>
    <n v="97"/>
    <d v="2023-04-07T00:00:00"/>
    <s v="Office Max/Depot"/>
    <x v="20"/>
    <x v="37"/>
    <s v="Office Depot"/>
    <s v="Office Depot Cleaning Duster"/>
    <s v="Compressed Air Dusters_x000a_Office Depot® Brand Cleaning Duster, 10 Oz. Can"/>
    <s v="https://www.officedepot.com/a/products/911220/Office-Depot-Brand-Cleaning-Duster-10/"/>
    <s v=" "/>
    <m/>
    <s v="Office Depot, Inc."/>
    <n v="10.99"/>
    <n v="10.99"/>
    <n v="1.099"/>
    <n v="1"/>
    <s v="Single canister"/>
    <n v="10"/>
    <m/>
    <m/>
    <m/>
    <m/>
    <n v="1"/>
    <m/>
    <s v="None."/>
    <m/>
    <m/>
  </r>
  <r>
    <n v="115"/>
    <n v="97"/>
    <d v="2023-04-07T00:00:00"/>
    <s v="Office Max/Depot"/>
    <x v="20"/>
    <x v="37"/>
    <s v="Office Depot"/>
    <s v="Office Depot Cleaning Duster"/>
    <s v="Compressed Air Dusters_x000a_Office Depot® Brand Cleaning Duster, 3.5 Oz Can"/>
    <s v="https://www.officedepot.com/a/products/911280/Office-Depot-Brand-Cleaning-Duster-35/"/>
    <s v=" "/>
    <m/>
    <s v="Office Depot, Inc."/>
    <n v="7.49"/>
    <n v="7.49"/>
    <n v="2.14"/>
    <n v="1"/>
    <s v="Single canister"/>
    <n v="3.5"/>
    <m/>
    <m/>
    <m/>
    <m/>
    <n v="1"/>
    <m/>
    <s v="None."/>
    <m/>
    <m/>
  </r>
  <r>
    <n v="120"/>
    <n v="100"/>
    <d v="2023-04-07T00:00:00"/>
    <s v="Office Max/Depot"/>
    <x v="21"/>
    <x v="37"/>
    <s v="Office Depot"/>
    <s v="Office Depot Cleaning Duster"/>
    <s v="Compressed Air Dusters_x000a_Office Depot® Brand Cleaning Duster, 10 Oz, Pack of 3 Cans"/>
    <s v="https://www.officedepot.com/a/products/911245/Office-Depot-Brand-Cleaning-Duster-10/"/>
    <s v=" "/>
    <m/>
    <s v="Office Depot, Inc."/>
    <n v="20.89"/>
    <n v="6.9633333333333338"/>
    <n v="0.69633333333333336"/>
    <n v="3"/>
    <s v="3-pack"/>
    <n v="10"/>
    <m/>
    <m/>
    <m/>
    <m/>
    <n v="1"/>
    <m/>
    <s v="None."/>
    <m/>
    <m/>
  </r>
  <r>
    <n v="121"/>
    <n v="100"/>
    <d v="2023-04-07T00:00:00"/>
    <s v="Office Max/Depot"/>
    <x v="21"/>
    <x v="37"/>
    <s v="Office Depot"/>
    <s v="Office Depot Cleaning Duster"/>
    <s v="Compressed Air Dusters_x000a_Office Depot® Brand Cleaning Duster, 10 Oz. Can"/>
    <s v="https://www.officedepot.com/a/products/911220/Office-Depot-Brand-Cleaning-Duster-10/"/>
    <s v=" "/>
    <m/>
    <s v="Office Depot, Inc."/>
    <n v="10.99"/>
    <n v="10.99"/>
    <n v="1.099"/>
    <n v="1"/>
    <s v="Single canister"/>
    <n v="10"/>
    <m/>
    <m/>
    <m/>
    <m/>
    <n v="1"/>
    <m/>
    <s v="None."/>
    <m/>
    <m/>
  </r>
  <r>
    <n v="122"/>
    <n v="100"/>
    <d v="2023-04-07T00:00:00"/>
    <s v="Office Max/Depot"/>
    <x v="21"/>
    <x v="37"/>
    <s v="Office Depot"/>
    <s v="Office Depot Cleaning Duster"/>
    <s v="Compressed Air Dusters_x000a_Office Depot® Brand Cleaning Duster, 3.5 Oz Can"/>
    <s v="https://www.officedepot.com/a/products/911280/Office-Depot-Brand-Cleaning-Duster-35/"/>
    <s v=" "/>
    <m/>
    <s v="Office Depot, Inc."/>
    <n v="7.49"/>
    <n v="7.49"/>
    <n v="2.14"/>
    <n v="1"/>
    <s v="Single canister"/>
    <n v="3.5"/>
    <m/>
    <m/>
    <m/>
    <m/>
    <n v="1"/>
    <m/>
    <s v="None."/>
    <m/>
    <m/>
  </r>
  <r>
    <n v="128"/>
    <n v="103"/>
    <d v="2023-04-07T00:00:00"/>
    <s v="Office Max/Depot"/>
    <x v="7"/>
    <x v="37"/>
    <s v="Office Depot"/>
    <s v="Office Depot Cleaning Duster"/>
    <s v="Compressed Air Dusters_x000a_Office Depot® Brand Cleaning Duster, 10 Oz, Pack of 3 Cans"/>
    <s v="https://www.officedepot.com/a/products/911245/Office-Depot-Brand-Cleaning-Duster-10/"/>
    <s v=" "/>
    <m/>
    <s v="Office Depot, Inc."/>
    <n v="20.89"/>
    <n v="6.9633333333333338"/>
    <n v="0.69633333333333336"/>
    <n v="3"/>
    <s v="3-pack"/>
    <n v="10"/>
    <m/>
    <m/>
    <m/>
    <m/>
    <n v="1"/>
    <m/>
    <s v="None."/>
    <m/>
    <m/>
  </r>
  <r>
    <n v="129"/>
    <n v="103"/>
    <d v="2023-04-07T00:00:00"/>
    <s v="Office Max/Depot"/>
    <x v="7"/>
    <x v="37"/>
    <s v="Office Depot"/>
    <s v="Office Depot Cleaning Duster"/>
    <s v="Compressed Air Dusters_x000a_Office Depot® Brand Cleaning Duster, 10 Oz. Can"/>
    <s v="https://www.officedepot.com/a/products/911220/Office-Depot-Brand-Cleaning-Duster-10/"/>
    <s v=" "/>
    <m/>
    <s v="Office Depot, Inc."/>
    <n v="10.99"/>
    <n v="10.99"/>
    <n v="1.099"/>
    <n v="1"/>
    <s v="Single canister"/>
    <n v="10"/>
    <m/>
    <m/>
    <m/>
    <m/>
    <n v="1"/>
    <m/>
    <s v="None."/>
    <m/>
    <m/>
  </r>
  <r>
    <n v="130"/>
    <n v="103"/>
    <d v="2023-04-07T00:00:00"/>
    <s v="Office Max/Depot"/>
    <x v="7"/>
    <x v="37"/>
    <s v="Office Depot"/>
    <s v="Office Depot Cleaning Duster"/>
    <s v="Compressed Air Dusters_x000a_Office Depot® Brand Cleaning Duster, 3.5 Oz Can"/>
    <s v="https://www.officedepot.com/a/products/911280/Office-Depot-Brand-Cleaning-Duster-35/"/>
    <s v=" "/>
    <m/>
    <s v="Office Depot, Inc."/>
    <n v="7.49"/>
    <n v="7.49"/>
    <n v="2.14"/>
    <n v="1"/>
    <s v="Single canister"/>
    <n v="3.5"/>
    <m/>
    <m/>
    <m/>
    <m/>
    <n v="1"/>
    <m/>
    <s v="None."/>
    <m/>
    <m/>
  </r>
  <r>
    <n v="43"/>
    <m/>
    <d v="2023-03-02T00:00:00"/>
    <m/>
    <x v="2"/>
    <x v="38"/>
    <s v="EcoDuster"/>
    <s v="EcoDuster"/>
    <s v="EcoDuster™"/>
    <s v="http://www.perfectdata.com/products/ecoduster.html"/>
    <s v="n/a"/>
    <s v="sent email request to mfg, 3/21/23"/>
    <s v="PerfectData Corp."/>
    <m/>
    <m/>
    <m/>
    <m/>
    <m/>
    <n v="3.5"/>
    <m/>
    <m/>
    <s v="Inhalant Abuse - Huffing_x000a_As a leading manufacturer of one of the world's most versatile aerosol products, Perfectdata recognizes that among the issues surrounding aerosol product distribution and usage is that of inhalant abuse or &quot;huffing&quot;. It is imperative that consumers of aerosol products understand the seriousness of this practice. We believe that through education we can help prevent future abuse and its devastating effects._x000a__x000a_The What is Inhalant Abuse?_x000a_Inhalant Abuse is the ddeliberate inhalation by &quot;sniffing&quot; or &quot;huffing&quot; fumes, vapors or gases from common household and commercial products for the purpose of &quot;getting high.&quot; To achieve this &quot;high,&quot; more than 1,400 household products are misused - products that are found under your sinks, in your cabinets, in your garage and throughout your house. These household products are chosen because they are inexpensive, easily accessible and legal to purchase."/>
    <n v="1"/>
    <n v="1"/>
    <m/>
    <m/>
    <s v="CAS No. 811-97-2"/>
    <m/>
  </r>
  <r>
    <n v="44"/>
    <m/>
    <d v="2023-03-02T00:00:00"/>
    <m/>
    <x v="2"/>
    <x v="38"/>
    <s v="EcoDuster"/>
    <s v="EcoDuster"/>
    <s v="EcoDuster™"/>
    <s v="http://www.perfectdata.com/products/ecoduster.html"/>
    <s v="n/a"/>
    <s v="sent email request to mfg, 3/21/23"/>
    <s v="PerfectData Corp."/>
    <m/>
    <m/>
    <m/>
    <m/>
    <m/>
    <n v="8"/>
    <m/>
    <m/>
    <s v="Inhalant Abuse - Huffing_x000a_As a leading manufacturer of one of the world's most versatile aerosol products, Perfectdata recognizes that among the issues surrounding aerosol product distribution and usage is that of inhalant abuse or &quot;huffing&quot;. It is imperative that consumers of aerosol products understand the seriousness of this practice. We believe that through education we can help prevent future abuse and its devastating effects._x000a__x000a_The What is Inhalant Abuse?_x000a_Inhalant Abuse is the ddeliberate inhalation by &quot;sniffing&quot; or &quot;huffing&quot; fumes, vapors or gases from common household and commercial products for the purpose of &quot;getting high.&quot; To achieve this &quot;high,&quot; more than 1,400 household products are misused - products that are found under your sinks, in your cabinets, in your garage and throughout your house. These household products are chosen because they are inexpensive, easily accessible and legal to purchase."/>
    <n v="1"/>
    <n v="1"/>
    <m/>
    <m/>
    <s v="CAS No. 811-97-2"/>
    <m/>
  </r>
  <r>
    <n v="45"/>
    <m/>
    <d v="2023-03-02T00:00:00"/>
    <m/>
    <x v="2"/>
    <x v="38"/>
    <s v="EcoDuster"/>
    <s v="EcoDuster"/>
    <s v="EcoDuster™"/>
    <s v="http://www.perfectdata.com/products/ecoduster.html"/>
    <s v="n/a"/>
    <s v="sent email request to mfg, 3/21/23"/>
    <s v="PerfectData Corp."/>
    <m/>
    <n v="17.29"/>
    <n v="1.7289999999999999"/>
    <m/>
    <m/>
    <n v="10"/>
    <m/>
    <m/>
    <s v="Inhalant Abuse - Huffing_x000a_As a leading manufacturer of one of the world's most versatile aerosol products, Perfectdata recognizes that among the issues surrounding aerosol product distribution and usage is that of inhalant abuse or &quot;huffing&quot;. It is imperative that consumers of aerosol products understand the seriousness of this practice. We believe that through education we can help prevent future abuse and its devastating effects._x000a__x000a_The What is Inhalant Abuse?_x000a_Inhalant Abuse is the ddeliberate inhalation by &quot;sniffing&quot; or &quot;huffing&quot; fumes, vapors or gases from common household and commercial products for the purpose of &quot;getting high.&quot; To achieve this &quot;high,&quot; more than 1,400 household products are misused - products that are found under your sinks, in your cabinets, in your garage and throughout your house. These household products are chosen because they are inexpensive, easily accessible and legal to purchase."/>
    <n v="1"/>
    <n v="1"/>
    <m/>
    <m/>
    <s v="CAS No. 811-97-2"/>
    <m/>
  </r>
  <r>
    <n v="46"/>
    <m/>
    <d v="2023-03-02T00:00:00"/>
    <m/>
    <x v="2"/>
    <x v="38"/>
    <s v="EcoDuster"/>
    <s v="EcoDuster"/>
    <s v="EcoDuster™ 2-Pack"/>
    <s v="http://www.perfectdata.com/products/ecoduster.html"/>
    <s v="n/a"/>
    <s v="sent email request to mfg, 3/21/23"/>
    <s v="PerfectData Corp."/>
    <m/>
    <m/>
    <m/>
    <m/>
    <m/>
    <n v="10"/>
    <m/>
    <m/>
    <s v="Inhalant Abuse - Huffing_x000a_As a leading manufacturer of one of the world's most versatile aerosol products, Perfectdata recognizes that among the issues surrounding aerosol product distribution and usage is that of inhalant abuse or &quot;huffing&quot;. It is imperative that consumers of aerosol products understand the seriousness of this practice. We believe that through education we can help prevent future abuse and its devastating effects._x000a__x000a_The What is Inhalant Abuse?_x000a_Inhalant Abuse is the ddeliberate inhalation by &quot;sniffing&quot; or &quot;huffing&quot; fumes, vapors or gases from common household and commercial products for the purpose of &quot;getting high.&quot; To achieve this &quot;high,&quot; more than 1,400 household products are misused - products that are found under your sinks, in your cabinets, in your garage and throughout your house. These household products are chosen because they are inexpensive, easily accessible and legal to purchase."/>
    <n v="1"/>
    <n v="1"/>
    <m/>
    <m/>
    <s v="CAS No. 811-97-2"/>
    <m/>
  </r>
  <r>
    <n v="47"/>
    <m/>
    <d v="2023-03-02T00:00:00"/>
    <m/>
    <x v="2"/>
    <x v="38"/>
    <s v="EcoDuster"/>
    <s v="EcoDuster"/>
    <s v="EcoDuster™"/>
    <s v="http://www.perfectdata.com/products/ecoduster.html"/>
    <s v="n/a"/>
    <s v="sent email request to mfg, 3/21/23"/>
    <s v="PerfectData Corp."/>
    <m/>
    <m/>
    <m/>
    <m/>
    <m/>
    <n v="12"/>
    <m/>
    <m/>
    <s v="Inhalant Abuse - Huffing_x000a_As a leading manufacturer of one of the world's most versatile aerosol products, Perfectdata recognizes that among the issues surrounding aerosol product distribution and usage is that of inhalant abuse or &quot;huffing&quot;. It is imperative that consumers of aerosol products understand the seriousness of this practice. We believe that through education we can help prevent future abuse and its devastating effects._x000a__x000a_The What is Inhalant Abuse?_x000a_Inhalant Abuse is the ddeliberate inhalation by &quot;sniffing&quot; or &quot;huffing&quot; fumes, vapors or gases from common household and commercial products for the purpose of &quot;getting high.&quot; To achieve this &quot;high,&quot; more than 1,400 household products are misused - products that are found under your sinks, in your cabinets, in your garage and throughout your house. These household products are chosen because they are inexpensive, easily accessible and legal to purchase."/>
    <n v="1"/>
    <n v="1"/>
    <m/>
    <m/>
    <s v="CAS No. 811-97-2"/>
    <m/>
  </r>
  <r>
    <n v="48"/>
    <m/>
    <d v="2023-03-02T00:00:00"/>
    <m/>
    <x v="2"/>
    <x v="38"/>
    <s v="EcoDuster"/>
    <s v="EcoDuster"/>
    <s v="EcoDuster™ System"/>
    <s v="http://www.perfectdata.com/products/ecoduster.html"/>
    <s v="n/a"/>
    <s v="sent email request to mfg, 3/21/23"/>
    <s v="PerfectData Corp."/>
    <m/>
    <m/>
    <m/>
    <m/>
    <m/>
    <n v="8"/>
    <m/>
    <m/>
    <s v="Inhalant Abuse - Huffing_x000a_As a leading manufacturer of one of the world's most versatile aerosol products, Perfectdata recognizes that among the issues surrounding aerosol product distribution and usage is that of inhalant abuse or &quot;huffing&quot;. It is imperative that consumers of aerosol products understand the seriousness of this practice. We believe that through education we can help prevent future abuse and its devastating effects._x000a__x000a_The What is Inhalant Abuse?_x000a_Inhalant Abuse is the ddeliberate inhalation by &quot;sniffing&quot; or &quot;huffing&quot; fumes, vapors or gases from common household and commercial products for the purpose of &quot;getting high.&quot; To achieve this &quot;high,&quot; more than 1,400 household products are misused - products that are found under your sinks, in your cabinets, in your garage and throughout your house. These household products are chosen because they are inexpensive, easily accessible and legal to purchase."/>
    <n v="1"/>
    <n v="1"/>
    <m/>
    <m/>
    <s v="CAS No. 811-97-2"/>
    <s v="10 years"/>
  </r>
  <r>
    <n v="49"/>
    <m/>
    <d v="2023-03-02T00:00:00"/>
    <m/>
    <x v="2"/>
    <x v="38"/>
    <s v="EcoDuster"/>
    <s v="EcoDuster"/>
    <s v="EcoDuster™ Refill - 8OZ"/>
    <s v="http://www.perfectdata.com/products/ecoduster.html"/>
    <s v="n/a"/>
    <s v="sent email request to mfg, 3/21/23"/>
    <s v="PerfectData Corp."/>
    <m/>
    <m/>
    <m/>
    <m/>
    <m/>
    <n v="8"/>
    <m/>
    <m/>
    <s v="Inhalant Abuse - Huffing_x000a_As a leading manufacturer of one of the world's most versatile aerosol products, Perfectdata recognizes that among the issues surrounding aerosol product distribution and usage is that of inhalant abuse or &quot;huffing&quot;. It is imperative that consumers of aerosol products understand the seriousness of this practice. We believe that through education we can help prevent future abuse and its devastating effects._x000a__x000a_The What is Inhalant Abuse?_x000a_Inhalant Abuse is the ddeliberate inhalation by &quot;sniffing&quot; or &quot;huffing&quot; fumes, vapors or gases from common household and commercial products for the purpose of &quot;getting high.&quot; To achieve this &quot;high,&quot; more than 1,400 household products are misused - products that are found under your sinks, in your cabinets, in your garage and throughout your house. These household products are chosen because they are inexpensive, easily accessible and legal to purchase."/>
    <n v="1"/>
    <n v="1"/>
    <m/>
    <m/>
    <s v="CAS No. 811-97-2"/>
    <s v="10 years"/>
  </r>
  <r>
    <n v="50"/>
    <m/>
    <d v="2023-03-02T00:00:00"/>
    <m/>
    <x v="2"/>
    <x v="38"/>
    <s v="EcoDuster"/>
    <s v="EcoDuster"/>
    <s v="EcoDuster™ Refill OS - 8OZ"/>
    <s v="http://www.perfectdata.com/products/ecoduster.html"/>
    <s v="n/a"/>
    <s v="sent email request to mfg, 3/21/23"/>
    <s v="PerfectData Corp."/>
    <m/>
    <m/>
    <m/>
    <m/>
    <m/>
    <n v="8"/>
    <m/>
    <m/>
    <s v="Inhalant Abuse - Huffing_x000a_As a leading manufacturer of one of the world's most versatile aerosol products, Perfectdata recognizes that among the issues surrounding aerosol product distribution and usage is that of inhalant abuse or &quot;huffing&quot;. It is imperative that consumers of aerosol products understand the seriousness of this practice. We believe that through education we can help prevent future abuse and its devastating effects._x000a__x000a_The What is Inhalant Abuse?_x000a_Inhalant Abuse is the ddeliberate inhalation by &quot;sniffing&quot; or &quot;huffing&quot; fumes, vapors or gases from common household and commercial products for the purpose of &quot;getting high.&quot; To achieve this &quot;high,&quot; more than 1,400 household products are misused - products that are found under your sinks, in your cabinets, in your garage and throughout your house. These household products are chosen because they are inexpensive, easily accessible and legal to purchase."/>
    <n v="1"/>
    <n v="1"/>
    <m/>
    <m/>
    <s v="CAS No. 811-97-2"/>
    <s v="10 years"/>
  </r>
  <r>
    <n v="51"/>
    <m/>
    <d v="2023-03-02T00:00:00"/>
    <m/>
    <x v="2"/>
    <x v="38"/>
    <s v="EcoDuster"/>
    <s v="EcoDuster"/>
    <s v="EcoDuster™II"/>
    <s v="http://www.perfectdata.com/products/ecodusterii.html"/>
    <s v="n/a"/>
    <s v="sent email request to mfg, 3/21/23"/>
    <s v="PerfectData Corp."/>
    <m/>
    <n v="8.7899999999999991"/>
    <n v="0.87899999999999989"/>
    <m/>
    <m/>
    <n v="10"/>
    <m/>
    <m/>
    <s v="Inhalant Abuse - Huffing_x000a_As a leading manufacturer of one of the world's most versatile aerosol products, Perfectdata recognizes that among the issues surrounding aerosol product distribution and usage is that of inhalant abuse or &quot;huffing&quot;. It is imperative that consumers of aerosol products understand the seriousness of this practice. We believe that through education we can help prevent future abuse and its devastating effects._x000a__x000a_The What is Inhalant Abuse?_x000a_Inhalant Abuse is the ddeliberate inhalation by &quot;sniffing&quot; or &quot;huffing&quot; fumes, vapors or gases from common household and commercial products for the purpose of &quot;getting high.&quot; To achieve this &quot;high,&quot; more than 1,400 household products are misused - products that are found under your sinks, in your cabinets, in your garage and throughout your house. These household products are chosen because they are inexpensive, easily accessible and legal to purchase."/>
    <n v="1"/>
    <n v="1"/>
    <m/>
    <m/>
    <s v="CAS No. 811-97-2"/>
    <s v="10 years"/>
  </r>
  <r>
    <n v="52"/>
    <m/>
    <d v="2023-03-02T00:00:00"/>
    <m/>
    <x v="2"/>
    <x v="38"/>
    <s v="EcoDuster"/>
    <s v="EcoDuster"/>
    <s v="EcoDuster™II 2-Pack"/>
    <s v="http://www.perfectdata.com/products/ecodusterii.html"/>
    <s v="n/a"/>
    <s v="sent email request to mfg, 3/21/23"/>
    <s v="PerfectData Corp."/>
    <m/>
    <m/>
    <m/>
    <m/>
    <m/>
    <n v="10"/>
    <m/>
    <m/>
    <s v="Inhalant Abuse - Huffing_x000a_As a leading manufacturer of one of the world's most versatile aerosol products, Perfectdata recognizes that among the issues surrounding aerosol product distribution and usage is that of inhalant abuse or &quot;huffing&quot;. It is imperative that consumers of aerosol products understand the seriousness of this practice. We believe that through education we can help prevent future abuse and its devastating effects._x000a__x000a_The What is Inhalant Abuse?_x000a_Inhalant Abuse is the ddeliberate inhalation by &quot;sniffing&quot; or &quot;huffing&quot; fumes, vapors or gases from common household and commercial products for the purpose of &quot;getting high.&quot; To achieve this &quot;high,&quot; more than 1,400 household products are misused - products that are found under your sinks, in your cabinets, in your garage and throughout your house. These household products are chosen because they are inexpensive, easily accessible and legal to purchase."/>
    <n v="1"/>
    <n v="1"/>
    <m/>
    <m/>
    <s v="CAS No. 811-97-2"/>
    <s v="10 years"/>
  </r>
  <r>
    <n v="53"/>
    <m/>
    <d v="2023-03-02T00:00:00"/>
    <m/>
    <x v="2"/>
    <x v="38"/>
    <s v="EcoDuster"/>
    <s v="EcoDuster"/>
    <s v="EcoDuster™II 3-Pack"/>
    <s v="http://www.perfectdata.com/products/ecodusterii.html"/>
    <s v="n/a"/>
    <s v="sent email request to mfg, 3/21/23"/>
    <s v="PerfectData Corp."/>
    <m/>
    <m/>
    <m/>
    <m/>
    <m/>
    <n v="10"/>
    <m/>
    <m/>
    <s v="Inhalant Abuse - Huffing_x000a_As a leading manufacturer of one of the world's most versatile aerosol products, Perfectdata recognizes that among the issues surrounding aerosol product distribution and usage is that of inhalant abuse or &quot;huffing&quot;. It is imperative that consumers of aerosol products understand the seriousness of this practice. We believe that through education we can help prevent future abuse and its devastating effects._x000a__x000a_The What is Inhalant Abuse?_x000a_Inhalant Abuse is the ddeliberate inhalation by &quot;sniffing&quot; or &quot;huffing&quot; fumes, vapors or gases from common household and commercial products for the purpose of &quot;getting high.&quot; To achieve this &quot;high,&quot; more than 1,400 household products are misused - products that are found under your sinks, in your cabinets, in your garage and throughout your house. These household products are chosen because they are inexpensive, easily accessible and legal to purchase."/>
    <n v="1"/>
    <n v="1"/>
    <m/>
    <m/>
    <s v="CAS No. 811-97-2"/>
    <s v="10 years"/>
  </r>
  <r>
    <n v="82"/>
    <n v="5"/>
    <d v="2023-03-08T00:00:00"/>
    <s v="Grainger"/>
    <x v="1"/>
    <x v="39"/>
    <s v="Sprayway"/>
    <s v="Sprayway"/>
    <s v="SPRAYWAY Aerosol Duster: 12 oz Size, 10 oz Net Wt"/>
    <s v="https://www.grainger.com/product/SPRAYWAY-Aerosol-Duster-12-oz-Size-45C018"/>
    <s v="USA"/>
    <m/>
    <s v="PLZ Corp."/>
    <n v="20.91"/>
    <n v="20.91"/>
    <n v="2.0910000000000002"/>
    <n v="1"/>
    <s v="Single cannister"/>
    <n v="10"/>
    <m/>
    <n v="0"/>
    <s v=""/>
    <n v="0"/>
    <n v="0"/>
    <m/>
    <s v="None."/>
    <s v="n/a"/>
    <s v="10 years"/>
  </r>
  <r>
    <n v="57"/>
    <m/>
    <d v="2023-03-02T00:00:00"/>
    <m/>
    <x v="2"/>
    <x v="39"/>
    <s v="Sprayway"/>
    <s v="Sprayway"/>
    <s v="Sprayway Clean Jet 100"/>
    <s v="https://www.spraywayinc.com/content/clean-jet-100"/>
    <s v="USA"/>
    <s v="EM from mfg, 3/21/23"/>
    <s v="PLZ Corp."/>
    <m/>
    <m/>
    <m/>
    <m/>
    <m/>
    <n v="10"/>
    <m/>
    <m/>
    <s v=" Intentional misuse by concentrating and inhaling the product can be harmful_x000a_or fatal."/>
    <n v="1"/>
    <n v="0"/>
    <m/>
    <m/>
    <s v="CAS No. 811-97-2"/>
    <s v="10 years"/>
  </r>
  <r>
    <n v="186"/>
    <n v="2"/>
    <d v="2023-03-06T00:00:00"/>
    <s v="Walmart"/>
    <x v="3"/>
    <x v="40"/>
    <s v="Promaster"/>
    <s v="Promaster Blow Off"/>
    <s v="Cables Unlimited BlowOff 3.5oz Canned Air Duster"/>
    <s v="https://www.walmart.com/ip/Cables-Unlimited-BlowOff-3-5oz-Canned-Air-Duster/26383100"/>
    <s v=" "/>
    <m/>
    <s v="AVW Inc, dba Max Pro"/>
    <n v="11.99"/>
    <n v="11.99"/>
    <n v="3.4257142857142857"/>
    <n v="1"/>
    <s v="Single cannister"/>
    <n v="3.5"/>
    <m/>
    <n v="0"/>
    <m/>
    <n v="0"/>
    <n v="1"/>
    <m/>
    <s v="None."/>
    <s v="CAS No. 75-37-6"/>
    <s v="10 years"/>
  </r>
  <r>
    <n v="107"/>
    <n v="19"/>
    <d v="2023-03-16T00:00:00"/>
    <s v="Lowe's"/>
    <x v="3"/>
    <x v="41"/>
    <s v="RCA"/>
    <s v="RCA Dusting Air"/>
    <s v="RCA 10 oz. Contact Cleaner"/>
    <s v="https://www.lowes.com/pd/RCA-10-oz-Air-Freshener-Spray/50014758"/>
    <s v="USA"/>
    <m/>
    <s v="VOXX Accessories Corp."/>
    <n v="10.02"/>
    <n v="10.02"/>
    <n v="1.002"/>
    <n v="1"/>
    <s v="Single cannister"/>
    <n v="10"/>
    <m/>
    <n v="1"/>
    <s v="This product contains a bitterant to help discourage inhalant abuse"/>
    <n v="1"/>
    <n v="1"/>
    <m/>
    <s v="None."/>
    <s v="n/a"/>
    <s v="10 years"/>
  </r>
  <r>
    <n v="140"/>
    <n v="4"/>
    <d v="2023-03-09T00:00:00"/>
    <s v="Office Max/Depot"/>
    <x v="3"/>
    <x v="41"/>
    <s v="RCA"/>
    <s v="RCA Dusting Air"/>
    <s v="RCA Dusting Air, 10 Oz"/>
    <s v="https://www.officedepot.com/a/products/558092/RCA-Dusting-Air-10-Oz/"/>
    <s v="USA"/>
    <m/>
    <s v="VOXX Accessories Corp."/>
    <n v="12.99"/>
    <n v="12.99"/>
    <n v="1.2989999999999999"/>
    <n v="1"/>
    <s v="Single cannister"/>
    <n v="10"/>
    <m/>
    <n v="0"/>
    <s v=""/>
    <n v="0"/>
    <n v="1"/>
    <m/>
    <s v="None."/>
    <s v="n/a"/>
    <s v="10 years"/>
  </r>
  <r>
    <n v="11"/>
    <n v="20"/>
    <d v="2023-03-09T00:00:00"/>
    <s v="Lowe's"/>
    <x v="4"/>
    <x v="41"/>
    <s v="RCA"/>
    <s v="RCA Dusting Air"/>
    <s v="RCA Compressed Gas Duster"/>
    <m/>
    <s v="USA"/>
    <m/>
    <s v="VOXX Accessories Corp."/>
    <n v="10.02"/>
    <n v="10.02"/>
    <n v="1.002"/>
    <n v="1"/>
    <s v="Single cannister"/>
    <n v="10"/>
    <m/>
    <n v="1"/>
    <m/>
    <m/>
    <m/>
    <n v="0"/>
    <m/>
    <s v="difluoroethane CAS #75-37-6"/>
    <s v="10 years"/>
  </r>
  <r>
    <n v="66"/>
    <m/>
    <d v="2023-03-02T00:00:00"/>
    <m/>
    <x v="2"/>
    <x v="41"/>
    <s v="RCA"/>
    <s v="RCA Dusting Air"/>
    <s v="RCA Dusting Air"/>
    <s v="https://www.rcaaudiovideo.com/care-clean/?sku=TPH303R"/>
    <s v="USA"/>
    <s v="sent email request to mfg, 3/21/23"/>
    <s v="VOXX Accessories Corp."/>
    <m/>
    <n v="9.99"/>
    <m/>
    <m/>
    <m/>
    <n v="10"/>
    <m/>
    <m/>
    <s v=" "/>
    <n v="0"/>
    <n v="1"/>
    <m/>
    <m/>
    <m/>
    <s v="10 years"/>
  </r>
  <r>
    <n v="95"/>
    <n v="10"/>
    <d v="2023-03-09T00:00:00"/>
    <s v="Instacart"/>
    <x v="4"/>
    <x v="42"/>
    <s v="Falcon"/>
    <s v="Falcon Dust-Off"/>
    <s v="Dust-off Electronics Duster Dust And Lint Remover"/>
    <s v="https://www.instacart.com/store/shoprite/products/16365924?source_type=cross_retailer_search&amp;source_value=items&amp;search_id=109ed271-ef2a-4709-8c0f-d890f5a8a422&amp;element_load_id=e8e41f4e-0bcf-4cde-942a-c575708c3535"/>
    <s v="USA"/>
    <m/>
    <s v="Falcon Safety Products, Inc. "/>
    <n v="4.21"/>
    <n v="4.21"/>
    <n v="0.60142857142857142"/>
    <n v="1"/>
    <s v="Single cannister"/>
    <n v="7"/>
    <m/>
    <n v="1"/>
    <s v="The misuse and abuse of this product by deliberately concentrating and inhaling the chemical contents presents a serious health hazard and can result in fatality. Please use this product as it was intended and responsibly."/>
    <n v="1"/>
    <n v="0"/>
    <m/>
    <s v="Warnings_x000a_Caution: Contents under pressure._x000a__x000a_Keep out of reach of children._x000a__x000a_Do not shake! Do not shake!_x000a__x000a_Used as intended, this product poses no health hazards. Intentional misuse or abuse of this product poses serious health hazards and can be fatal._x000a__x000a_Caution: Keep out of reach of children. The intentional misuse by deliberately inhaling contents may be fatal. Use in well-ventilated area. This product can be ignited under certain circumstances. Therefore, do not use near potential ignition sources, hot surfaces, or spark-producing equipment such as paper shredders or under electrical appliances. Do not tilt, shake, or turn can upside down before or during use as liquid contents may be dispensed. Liquid contents may cause frostbite on contact with skin. Contact physician if such contact occurs. Store in cool place. Do not leave in direct sunlight, enclosed vehicle, or expose to temperatures above 120 degrees F (49 degrees C), as overheating could cause can to burst. Do not pierce or burn, even after use. Contains difluoroethane. CAS #75-37-6._x000a__x000a_Inhalant abuse public safety announcement: This product contains a bittering agent to help discourage inhalant abuse. The misuse and abuse of this product by deliberately concentrating and inhaling the chemical contents presents a serious health hazard and can result in fatality. Please use this product as it was intended and responsibly. For more information on the hazards of inhalant abuse and how to help prevent it visit: www.inhalant.org. www.inhalants.com._x000a__x000a_www.falconsafety.com._x000a__x000a_First aid: Medical emergencies call: 911, physician, or 1-800-498-7192._x000a__x000a_Inhalation: immediately move to fresh air._x000a__x000a_Eyes: Immediately flush with water._x000a__x000a_Skin: Immediately wash with warm water. Treat for frostbite if necessary._x000a__x000a_Important usage information: Never shake or tilt can before usage. Use in upright position only._x000a__x000a_Never use near a potential ignition source._x000a__x000a_Never spray into an enclosed space, such as a trash can or paper shredder._x000a__x000a_Never use on camera mirrors._x000a__x000a_Avoid skin contact with product in liquid form, may cause frostbite._x000a__x000a_Avoid contact with product in liquid form, may cause plastic to discolor."/>
    <s v="CAS No. 75-37-6"/>
    <s v="n/a"/>
  </r>
  <r>
    <n v="81"/>
    <n v="5"/>
    <d v="2023-03-08T00:00:00"/>
    <s v="Grainger"/>
    <x v="1"/>
    <x v="43"/>
    <s v="SP Scienceware"/>
    <s v="SP Scienceware Blow-hard OS extra"/>
    <s v="SP SCIENCEWARE Dust Remover: 10 oz Size, 10 oz Net Wt"/>
    <s v="https://www.grainger.com/product/SP-SCIENCEWARE-Dust-Remover-10-oz-Size-46C860"/>
    <s v="USA"/>
    <m/>
    <s v="Bel-Art Products"/>
    <n v="80.75"/>
    <n v="80.75"/>
    <n v="8.0749999999999993"/>
    <n v="1"/>
    <s v="Single cannister"/>
    <n v="10"/>
    <m/>
    <n v="0"/>
    <s v=""/>
    <n v="0"/>
    <n v="0"/>
    <m/>
    <s v="None."/>
    <s v="CAS No. 811-97-2"/>
    <s v="n/a"/>
  </r>
  <r>
    <n v="96"/>
    <n v="10"/>
    <d v="2023-03-09T00:00:00"/>
    <s v="Instacart"/>
    <x v="4"/>
    <x v="44"/>
    <s v="Falcon"/>
    <s v="Falcon Dust-Off"/>
    <s v="Falcon DFG10040 Clean Dust-off Air Duster"/>
    <s v="https://www.instacart.com/store/staples/products/21449543?source_type=cross_retailer_search&amp;source_value=items&amp;search_id=109ed271-ef2a-4709-8c0f-d890f5a8a422&amp;element_load_id=abb59daa-f7c6-4955-ba00-555fa57f9aac"/>
    <s v="USA"/>
    <m/>
    <s v="Falcon Safety Products, Inc. "/>
    <n v="21.99"/>
    <n v="21.99"/>
    <n v="6.282857142857142"/>
    <n v="1"/>
    <s v="Single cannister"/>
    <n v="3.5"/>
    <m/>
    <n v="0"/>
    <s v=""/>
    <n v="0"/>
    <n v="1"/>
    <m/>
    <s v="None."/>
    <s v="CAS No. 75-37-6"/>
    <s v="n/a"/>
  </r>
  <r>
    <n v="97"/>
    <n v="10"/>
    <d v="2023-03-09T00:00:00"/>
    <s v="Instacart"/>
    <x v="4"/>
    <x v="44"/>
    <s v="Falcon"/>
    <s v="Falcon Dust-Off"/>
    <s v="Falcon Dust-Off Gaming Gear Duster"/>
    <s v="https://www.instacart.com/store/staples/products/21480087?source_type=cross_retailer_search&amp;source_value=items&amp;search_id=109ed271-ef2a-4709-8c0f-d890f5a8a422&amp;element_load_id=abb59daa-f7c6-4955-ba00-555fa57f9aac"/>
    <s v="USA"/>
    <m/>
    <s v="Falcon Safety Products, Inc. "/>
    <n v="19.989999999999998"/>
    <n v="19.989999999999998"/>
    <n v="1.9989999999999999"/>
    <n v="1"/>
    <s v="Single cannister"/>
    <n v="10"/>
    <m/>
    <n v="0"/>
    <s v=""/>
    <n v="0"/>
    <n v="0"/>
    <m/>
    <s v="None."/>
    <s v="CAS No. 75-37-6"/>
    <s v="n/a"/>
  </r>
  <r>
    <n v="98"/>
    <n v="10"/>
    <d v="2023-03-09T00:00:00"/>
    <s v="Instacart"/>
    <x v="4"/>
    <x v="44"/>
    <s v="Staples"/>
    <s v="Staples Electronics Duster"/>
    <s v="Staples Slight Ethereal Electronics Air Duster"/>
    <s v="https://www.instacart.com/store/staples/products/25966196?source_type=cross_retailer_search&amp;source_value=items&amp;search_id=109ed271-ef2a-4709-8c0f-d890f5a8a422&amp;element_load_id=abb59daa-f7c6-4955-ba00-555fa57f9aac"/>
    <s v="USA"/>
    <m/>
    <s v="Staples the Office Superstore, LLC"/>
    <n v="12.99"/>
    <n v="12.99"/>
    <n v="1.2989999999999999"/>
    <n v="1"/>
    <s v="Single cannister"/>
    <n v="10"/>
    <m/>
    <n v="1"/>
    <s v="Staples electronics duster has an added bitterant to hamper inhalant abuse."/>
    <n v="1"/>
    <n v="1"/>
    <m/>
    <s v="None."/>
    <s v="CAS No. 75-37-6"/>
    <s v="n/a"/>
  </r>
  <r>
    <n v="156"/>
    <n v="6"/>
    <d v="2023-03-06T00:00:00"/>
    <s v="Staples"/>
    <x v="3"/>
    <x v="44"/>
    <s v="Staples"/>
    <s v="Staples Electronics Duster"/>
    <s v="Staples Electronics Air Duster, Slight Ethereal, 4/Pack (SPL10ENFR-4)"/>
    <s v="https://www.staples.com/Staples-Electronics-Duster-10-oz-4pk/product_718862"/>
    <s v="USA"/>
    <m/>
    <s v="Staples the Office Superstore, LLC"/>
    <n v="29.49"/>
    <n v="7.3724999999999996"/>
    <n v="0.73724999999999996"/>
    <n v="4"/>
    <s v="4-pack"/>
    <n v="10"/>
    <s v="Special Buy"/>
    <n v="1"/>
    <s v="An added bitterant gives this duster an unpleasant taste to discourage its use as an inhalant."/>
    <n v="1"/>
    <n v="1"/>
    <m/>
    <s v="None."/>
    <s v="CAS No. 75-37-6"/>
    <s v="n/a"/>
  </r>
  <r>
    <n v="157"/>
    <n v="6"/>
    <d v="2023-03-06T00:00:00"/>
    <s v="Staples"/>
    <x v="3"/>
    <x v="44"/>
    <s v="Staples"/>
    <s v="Staples Electronics Duster"/>
    <s v="Staples Electronics Air Duster, Slight Ethereal, 6/Pack (SPL10ENFR-6)"/>
    <s v="https://www.staples.com/staples-electronics-air-duster-slight-ethereal-6-pack-spl10enfr-4/product_24534262"/>
    <s v="USA"/>
    <m/>
    <s v="Staples the Office Superstore, LLC"/>
    <n v="36.99"/>
    <n v="6.165"/>
    <n v="0.61650000000000005"/>
    <n v="6"/>
    <s v="6-pack"/>
    <n v="10"/>
    <s v="Special Buy"/>
    <n v="1"/>
    <s v="An added bitterant gives this duster an unpleasant taste to discourage its use as an inhalant."/>
    <n v="1"/>
    <n v="1"/>
    <m/>
    <s v="None."/>
    <s v="CAS No. 75-37-6"/>
    <s v="n/a"/>
  </r>
  <r>
    <n v="158"/>
    <n v="6"/>
    <d v="2023-03-06T00:00:00"/>
    <s v="Staples"/>
    <x v="3"/>
    <x v="44"/>
    <s v="Staples"/>
    <s v="Staples Electronics Duster"/>
    <s v="Staples Electronics Air Duster, 10 oz., Slight Ethereal, 2/Pack (SPL10ENFR-2)"/>
    <s v="https://www.staples.com/Staples-Electronics-Duster-10oz-2pk/product_712332"/>
    <s v="USA"/>
    <m/>
    <s v="Staples the Office Superstore, LLC"/>
    <n v="14.99"/>
    <n v="7.4950000000000001"/>
    <n v="0.74950000000000006"/>
    <n v="2"/>
    <s v="2-pack"/>
    <n v="10"/>
    <s v="Special Buy"/>
    <n v="1"/>
    <s v="An added bitterant gives this duster an unpleasant taste to discourage its use as an inhalant."/>
    <n v="1"/>
    <n v="1"/>
    <m/>
    <s v="None."/>
    <s v="CAS No. 75-37-6"/>
    <s v="n/a"/>
  </r>
  <r>
    <n v="13"/>
    <n v="7"/>
    <d v="2023-03-09T00:00:00"/>
    <s v="Staples"/>
    <x v="4"/>
    <x v="44"/>
    <s v="Staples"/>
    <s v="Staples Electronics Duster"/>
    <s v="Staples Electronics Duster"/>
    <m/>
    <s v="USA"/>
    <m/>
    <s v="Staples the Office Superstore, LLC"/>
    <n v="7.49"/>
    <n v="7.49"/>
    <n v="0.749"/>
    <n v="1"/>
    <s v="Single cannister"/>
    <n v="10"/>
    <m/>
    <n v="1"/>
    <m/>
    <m/>
    <m/>
    <n v="0"/>
    <m/>
    <s v="difluoroethane CAS #75-37-6"/>
    <s v="n/a"/>
  </r>
  <r>
    <n v="14"/>
    <n v="7"/>
    <d v="2023-03-09T00:00:00"/>
    <s v="Staples"/>
    <x v="4"/>
    <x v="44"/>
    <s v="Staples"/>
    <s v="Staples Electronics Duster"/>
    <s v="Staples Electronics Duster"/>
    <m/>
    <s v="USA"/>
    <m/>
    <s v="Staples the Office Superstore, LLC"/>
    <n v="14.99"/>
    <n v="7.4950000000000001"/>
    <n v="0.74950000000000006"/>
    <n v="2"/>
    <s v="2-pack"/>
    <n v="10"/>
    <m/>
    <n v="1"/>
    <m/>
    <m/>
    <m/>
    <n v="0"/>
    <m/>
    <s v="difluoroethane CAS #75-37-6"/>
    <s v="n/a"/>
  </r>
  <r>
    <n v="15"/>
    <n v="7"/>
    <d v="2023-03-09T00:00:00"/>
    <s v="Staples"/>
    <x v="4"/>
    <x v="44"/>
    <s v="Staples"/>
    <s v="Staples Electronics Duster"/>
    <s v="Staples Electronics Duster"/>
    <m/>
    <s v="USA"/>
    <m/>
    <s v="Staples the Office Superstore, LLC"/>
    <n v="29.49"/>
    <n v="7.3724999999999996"/>
    <n v="0.73724999999999996"/>
    <n v="4"/>
    <s v="4-pack"/>
    <n v="10"/>
    <m/>
    <n v="1"/>
    <m/>
    <m/>
    <m/>
    <n v="0"/>
    <m/>
    <s v="difluoroethane CAS #75-37-6"/>
    <s v="n/a"/>
  </r>
  <r>
    <n v="17"/>
    <n v="7"/>
    <d v="2023-03-30T00:00:00"/>
    <s v="Staples"/>
    <x v="4"/>
    <x v="44"/>
    <s v="Staples"/>
    <s v="Staples Electronics Duster"/>
    <s v="Staples Electronics Duster"/>
    <m/>
    <s v="USA"/>
    <m/>
    <s v="Staples the Office Superstore, LLC"/>
    <n v="12.99"/>
    <n v="12.99"/>
    <n v="1.2989999999999999"/>
    <n v="1"/>
    <s v="Single cannister"/>
    <n v="10"/>
    <m/>
    <n v="1"/>
    <m/>
    <m/>
    <m/>
    <n v="0"/>
    <m/>
    <s v="difluoroethane CAS #75-37-6"/>
    <s v="n/a"/>
  </r>
  <r>
    <n v="18"/>
    <n v="7"/>
    <d v="2023-03-30T00:00:00"/>
    <s v="Staples"/>
    <x v="4"/>
    <x v="44"/>
    <s v="Staples"/>
    <s v="Staples Electronics Duster"/>
    <s v="Staples Electronics Duster"/>
    <m/>
    <s v="USA"/>
    <m/>
    <s v="Staples the Office Superstore, LLC"/>
    <m/>
    <s v="-"/>
    <s v="-"/>
    <n v="2"/>
    <s v="2-pack"/>
    <n v="10"/>
    <m/>
    <n v="1"/>
    <m/>
    <m/>
    <m/>
    <n v="0"/>
    <m/>
    <s v="difluoroethane CAS #75-37-6"/>
    <s v="10 years"/>
  </r>
  <r>
    <n v="86"/>
    <m/>
    <d v="2023-03-22T00:00:00"/>
    <m/>
    <x v="2"/>
    <x v="45"/>
    <s v="GUST"/>
    <s v="GUST"/>
    <s v="GUST Spray Anyway 360 Duster"/>
    <s v="https://www.criticalcleaning.com/products/product?Category=dusters&amp;Item=94201"/>
    <m/>
    <m/>
    <s v="Stoner, Inc."/>
    <m/>
    <n v="13.461666666666666"/>
    <n v="1.6827083333333333"/>
    <m/>
    <m/>
    <n v="8"/>
    <m/>
    <m/>
    <m/>
    <n v="0"/>
    <n v="0"/>
    <m/>
    <m/>
    <s v="100% Tetrafluoroethane"/>
    <s v="10 years"/>
  </r>
  <r>
    <n v="87"/>
    <m/>
    <d v="2023-04-09T00:00:00"/>
    <m/>
    <x v="2"/>
    <x v="45"/>
    <s v="GUST"/>
    <s v="GUST"/>
    <s v="Compact Size GUST Easy Duster"/>
    <s v="https://www.criticalcleaning.com/products/product?Category=dusters&amp;Item=94202"/>
    <m/>
    <m/>
    <s v="Stoner, Inc."/>
    <m/>
    <n v="5.6291666666666664"/>
    <n v="0.7036458333333333"/>
    <m/>
    <m/>
    <n v="8"/>
    <m/>
    <m/>
    <m/>
    <n v="0"/>
    <n v="0"/>
    <m/>
    <m/>
    <s v="100% Tetrafluoroethane"/>
    <s v="10 years"/>
  </r>
  <r>
    <n v="88"/>
    <m/>
    <d v="2023-04-09T00:00:00"/>
    <m/>
    <x v="2"/>
    <x v="45"/>
    <s v="GUST"/>
    <s v="GUST"/>
    <s v="Time Saving GUST Easy Duster"/>
    <s v="https://www.criticalcleaning.com/products/product?Category=dusters&amp;Item=94203"/>
    <m/>
    <m/>
    <s v="Stoner, Inc."/>
    <m/>
    <n v="6.5625"/>
    <n v="0.546875"/>
    <m/>
    <m/>
    <n v="12"/>
    <m/>
    <m/>
    <m/>
    <n v="0"/>
    <n v="0"/>
    <m/>
    <m/>
    <s v="100% Tetrafluoroethane"/>
    <s v="10 years"/>
  </r>
  <r>
    <n v="89"/>
    <m/>
    <d v="2023-04-09T00:00:00"/>
    <m/>
    <x v="2"/>
    <x v="45"/>
    <s v="GUST"/>
    <s v="GUST"/>
    <s v="Compact Size GUST Premium Duster"/>
    <s v="https://www.criticalcleaning.com/products/product?Category=dusters&amp;Item=94151"/>
    <m/>
    <m/>
    <s v="Stoner, Inc."/>
    <m/>
    <n v="14.358333333333334"/>
    <n v="1.4358333333333335"/>
    <m/>
    <m/>
    <n v="10"/>
    <m/>
    <m/>
    <m/>
    <n v="0"/>
    <n v="0"/>
    <m/>
    <m/>
    <s v="100% Tetrafluoroethane"/>
    <s v="10 years"/>
  </r>
  <r>
    <n v="90"/>
    <m/>
    <d v="2023-04-09T00:00:00"/>
    <m/>
    <x v="2"/>
    <x v="45"/>
    <s v="GUST"/>
    <s v="GUST"/>
    <s v="Tall Size GUST Premium Duster"/>
    <s v="https://www.criticalcleaning.com/products/product?Category=dusters&amp;Item=94153"/>
    <m/>
    <m/>
    <s v="Stoner, Inc."/>
    <m/>
    <n v="18.791666666666668"/>
    <n v="1.2527777777777778"/>
    <m/>
    <m/>
    <n v="15"/>
    <m/>
    <m/>
    <m/>
    <n v="0"/>
    <n v="0"/>
    <m/>
    <m/>
    <s v="100% Tetrafluoroethane"/>
    <s v="10 years"/>
  </r>
  <r>
    <n v="50"/>
    <n v="1"/>
    <d v="2023-03-03T00:00:00"/>
    <s v="Amazon"/>
    <x v="1"/>
    <x v="45"/>
    <s v="GUST"/>
    <s v="GUST"/>
    <s v="Stoner Car Care 94203 GUST Easy Air Duster - 12-Ounce"/>
    <s v="https://www.amazon.com/Stoner-Car-Care-94203-Duster/dp/B0002KKIUA/ref=sr_1_187?crid=18OPVQQ68ZVOA&amp;keywords=aerosol%2Bduster&amp;qid=1677881374&amp;sprefix=aerosol%2Bduster%2Caps%2C78&amp;sr=8-187&amp;th=1"/>
    <s v=" "/>
    <m/>
    <s v="Stoner, Inc."/>
    <n v="17.5"/>
    <n v="17.5"/>
    <n v="1.4583333333333333"/>
    <n v="1"/>
    <s v="Single cannister"/>
    <n v="12"/>
    <m/>
    <n v="0"/>
    <m/>
    <n v="0"/>
    <n v="1"/>
    <m/>
    <s v="None."/>
    <s v="n/a"/>
    <s v="10 years"/>
  </r>
  <r>
    <n v="162"/>
    <n v="21"/>
    <d v="2023-03-09T00:00:00"/>
    <s v="Uline"/>
    <x v="1"/>
    <x v="46"/>
    <s v="Uline"/>
    <s v="Uline Air in a can"/>
    <s v="Uline Air In A Can"/>
    <s v="https://www.uline.com/Product/Detail/S-6771/Electronic-Cleaners/Air-In-A-Can"/>
    <s v="USA"/>
    <m/>
    <s v="Uline, Inc."/>
    <n v="9.9499999999999993"/>
    <n v="4.9749999999999996"/>
    <n v="0.4145833333333333"/>
    <n v="2"/>
    <s v="2-pack"/>
    <n v="12"/>
    <m/>
    <n v="0"/>
    <s v=""/>
    <n v="0"/>
    <n v="0"/>
    <m/>
    <s v="None."/>
    <s v="CAS No. 75-37-6"/>
    <s v="10 years"/>
  </r>
  <r>
    <n v="163"/>
    <n v="21"/>
    <d v="2023-03-09T00:00:00"/>
    <s v="Uline"/>
    <x v="1"/>
    <x v="46"/>
    <s v="Uline"/>
    <s v="Uline Air in a can"/>
    <s v="Uline Air In A Can"/>
    <s v="https://www.uline.com/Product/Detail/S-6771/Electronic-Cleaners/Air-In-A-Can"/>
    <s v="USA"/>
    <m/>
    <s v="Uline, Inc."/>
    <n v="9.4499999999999993"/>
    <n v="1.575"/>
    <n v="0.13125000000000001"/>
    <n v="6"/>
    <s v="6-pack"/>
    <n v="12"/>
    <m/>
    <n v="0"/>
    <s v=""/>
    <n v="0"/>
    <n v="0"/>
    <m/>
    <s v="None."/>
    <s v="CAS No. 75-37-6"/>
    <s v="10 years"/>
  </r>
  <r>
    <n v="164"/>
    <n v="21"/>
    <d v="2023-03-09T00:00:00"/>
    <s v="Uline"/>
    <x v="1"/>
    <x v="46"/>
    <s v="Uline"/>
    <s v="Uline Air in a can"/>
    <s v="Uline Air In A Can"/>
    <s v="https://www.uline.com/Product/Detail/S-6771/Electronic-Cleaners/Air-In-A-Can"/>
    <s v="USA"/>
    <m/>
    <s v="Uline, Inc."/>
    <n v="7.45"/>
    <n v="0.62083333333333335"/>
    <n v="5.1736111111111115E-2"/>
    <n v="12"/>
    <s v="12-pack"/>
    <n v="12"/>
    <m/>
    <n v="0"/>
    <s v=""/>
    <n v="0"/>
    <n v="0"/>
    <m/>
    <s v="None."/>
    <s v="CAS No. 75-37-6"/>
    <s v="10 years"/>
  </r>
  <r>
    <n v="84"/>
    <m/>
    <d v="2023-03-02T00:00:00"/>
    <m/>
    <x v="2"/>
    <x v="46"/>
    <s v="Uline"/>
    <s v="Uline Air in a can"/>
    <s v="Uline Air In a Can"/>
    <s v="https://www.uline.com/Product/Detail/S-6771/Electronic-Cleaners/Air-In-A-Can"/>
    <s v="USA"/>
    <m/>
    <s v="Uline, Inc."/>
    <m/>
    <n v="9.5"/>
    <n v="0.79166666666666663"/>
    <m/>
    <m/>
    <n v="12"/>
    <m/>
    <m/>
    <s v="Does not contain bittering agent. "/>
    <n v="0"/>
    <n v="0"/>
    <m/>
    <m/>
    <s v="CAS No. 75-37-6"/>
    <s v="10 years"/>
  </r>
  <r>
    <n v="90"/>
    <n v="11"/>
    <d v="2023-03-16T00:00:00"/>
    <s v="Home Depot"/>
    <x v="3"/>
    <x v="47"/>
    <s v="Unbranded"/>
    <s v="Unbranded Duster"/>
    <s v="KHD 96ct 1/4 pallet Duster Display"/>
    <s v="https://www.homedepot.com/p/KHD-96ct-1-4-pallet-Duster-Display-900671/315778672#overlay"/>
    <s v="USA"/>
    <m/>
    <s v="Unbranded"/>
    <n v="6.58"/>
    <n v="6.58"/>
    <n v="0.65800000000000003"/>
    <n v="1"/>
    <s v="Single cannister"/>
    <n v="10"/>
    <m/>
    <n v="0"/>
    <s v=""/>
    <n v="0"/>
    <n v="0"/>
    <m/>
    <s v="None."/>
    <s v="n/a"/>
    <s v="10 years"/>
  </r>
  <r>
    <n v="165"/>
    <n v="29"/>
    <d v="2023-03-16T00:00:00"/>
    <s v="Walgreens"/>
    <x v="3"/>
    <x v="48"/>
    <s v="Wexford"/>
    <s v="Wexford Compressed Gas Duster"/>
    <s v="Compressed Gas Duster10.0oz"/>
    <s v="https://www.walgreens.com/store/c/falcon-compressed-gas-duster/ID=prod6257766-product"/>
    <s v="USA"/>
    <m/>
    <s v="Walgreen Co."/>
    <n v="9.99"/>
    <n v="9.99"/>
    <n v="0.999"/>
    <n v="1"/>
    <s v="Single cannister"/>
    <n v="10"/>
    <m/>
    <n v="1"/>
    <s v="Misuse by deliberately concentrating and inhaling contents may be harmful or fatal."/>
    <n v="1"/>
    <n v="0"/>
    <m/>
    <s v="Warnings_x000a_CONTENTS UNDER PRESSURE. CONTAINER MAY EXPLODE IF HEATED. KEEP OUT OF THE REACH OF CHILDREN. Do not puncture or incinerate container. Do not expose to heat or store at temperatures above 120°F (49°C). This product can be ignited under certain circumstances. Therefore, do not use near potential ignition sources, hot surfaces, or spark-producing equipment such as paper shredders or under electrical appliances. Store in cool place. Do not leave in direct sunlight or enclosed vehicle use in well-ventilated areas. Misuse by deliberately inhaling contents may be fatal. First aid treatment: Contains difluoroethane. Cas #75-37-6. Inhalation: Move to fresh air. Eyes immediately flush with water. Skin: Flush with warm water. Treat for frostbite if necessary. Liquid contents may cause frostbite on contact with skin. In all cases contact physician. For medical emergencies in U S: dial 911 or 1-800-498-7192."/>
    <s v="CAS No. 75-37-6"/>
    <s v="10 years"/>
  </r>
  <r>
    <n v="24"/>
    <n v="30"/>
    <d v="2023-03-09T00:00:00"/>
    <s v="Walgreens"/>
    <x v="4"/>
    <x v="48"/>
    <s v="Wexford"/>
    <s v="Wexford Compressed Gas Duster"/>
    <s v="Wexford Compressed Gas Duster"/>
    <m/>
    <s v="USA"/>
    <m/>
    <s v="Walgreen Co."/>
    <n v="11.49"/>
    <n v="11.49"/>
    <n v="1.149"/>
    <n v="1"/>
    <s v="Single cannister"/>
    <n v="10"/>
    <m/>
    <n v="1"/>
    <m/>
    <m/>
    <m/>
    <n v="0"/>
    <m/>
    <s v="difluoroethane CAS #75-37-6"/>
    <s v="10 years"/>
  </r>
  <r>
    <n v="25"/>
    <n v="3"/>
    <d v="2023-03-09T00:00:00"/>
    <s v="Walmart"/>
    <x v="4"/>
    <x v="49"/>
    <s v="Surf onn."/>
    <s v="Surf onn."/>
    <s v="surf onn. Electronics Duster"/>
    <m/>
    <s v="USA"/>
    <m/>
    <s v="Walmart, Inc. "/>
    <n v="7.88"/>
    <n v="7.88"/>
    <n v="0.78800000000000003"/>
    <n v="1"/>
    <s v="Single cannister"/>
    <n v="10"/>
    <m/>
    <n v="1"/>
    <m/>
    <m/>
    <m/>
    <n v="0"/>
    <m/>
    <s v="1,1-difluorethane (HFC-152a CAS #75-37-6)"/>
    <s v="10 years"/>
  </r>
  <r>
    <n v="26"/>
    <n v="3"/>
    <d v="2023-03-09T00:00:00"/>
    <s v="Walmart"/>
    <x v="4"/>
    <x v="49"/>
    <s v="Surf onn."/>
    <s v="Surf onn."/>
    <s v="surf onn. Electronics Duster"/>
    <m/>
    <s v="USA"/>
    <m/>
    <s v="Walmart, Inc. "/>
    <n v="14.88"/>
    <n v="7.44"/>
    <n v="0.74399999999999999"/>
    <n v="2"/>
    <s v="2-pack"/>
    <n v="10"/>
    <m/>
    <n v="1"/>
    <m/>
    <m/>
    <m/>
    <n v="0"/>
    <m/>
    <s v="1,1-difluorethane (HFC-152a CAS #75-37-6)"/>
    <s v="2 years"/>
  </r>
  <r>
    <n v="27"/>
    <n v="3"/>
    <d v="2023-03-09T00:00:00"/>
    <s v="Walmart"/>
    <x v="4"/>
    <x v="49"/>
    <s v="Surf onn."/>
    <s v="Surf onn."/>
    <s v="surf onn. Electronics Duster"/>
    <m/>
    <s v="USA"/>
    <m/>
    <s v="Walmart, Inc. "/>
    <n v="21.88"/>
    <n v="5.47"/>
    <n v="0.54699999999999993"/>
    <n v="4"/>
    <s v="4-pack"/>
    <n v="10"/>
    <m/>
    <n v="1"/>
    <m/>
    <m/>
    <m/>
    <n v="0"/>
    <m/>
    <s v="1,1-difluorethane (HFC-152a CAS #75-37-6)"/>
    <s v="2 years"/>
  </r>
  <r>
    <n v="187"/>
    <n v="2"/>
    <d v="2023-03-06T00:00:00"/>
    <s v="Walmart"/>
    <x v="3"/>
    <x v="49"/>
    <s v="Surf onn."/>
    <s v="Surf onn."/>
    <s v="onn. Electronics Duster Compressed Gas Cleaner, 10 oz"/>
    <s v="https://www.walmart.com/ip/onn-Electronics-Duster-Compressed-Gas-Cleaner-10-oz/382382617?athbdg=L1102"/>
    <s v="USA or China"/>
    <m/>
    <s v="Walmart, Inc. "/>
    <n v="7.88"/>
    <n v="7.88"/>
    <n v="0.78800000000000003"/>
    <n v="1"/>
    <s v="Single cannister"/>
    <n v="10"/>
    <m/>
    <n v="0"/>
    <m/>
    <n v="0"/>
    <n v="1"/>
    <m/>
    <s v="None."/>
    <s v="n/a"/>
    <s v="n/a"/>
  </r>
  <r>
    <n v="188"/>
    <n v="2"/>
    <d v="2023-03-06T00:00:00"/>
    <s v="Walmart"/>
    <x v="3"/>
    <x v="49"/>
    <s v="Surf onn."/>
    <s v="Surf onn."/>
    <s v="onn. Electronics Duster Compressed Gas Cleaner, 10 oz, 4-Pack"/>
    <s v="https://www.walmart.com/ip/onn-Electronics-Duster-Compressed-Gas-Cleaner-10-oz-4-Pack/868360815"/>
    <s v="USA or China"/>
    <m/>
    <s v="Walmart, Inc. "/>
    <n v="21.88"/>
    <n v="5.47"/>
    <n v="0.54699999999999993"/>
    <n v="4"/>
    <s v="4-pack"/>
    <n v="10"/>
    <m/>
    <n v="0"/>
    <m/>
    <n v="0"/>
    <n v="1"/>
    <m/>
    <s v="None."/>
    <s v="n/a"/>
    <s v="n/a"/>
  </r>
  <r>
    <n v="189"/>
    <n v="2"/>
    <d v="2023-03-06T00:00:00"/>
    <s v="Walmart"/>
    <x v="3"/>
    <x v="49"/>
    <s v="Surf onn."/>
    <s v="Surf onn."/>
    <s v="onn. Electronics Duster Compressed Gas Cleaner, 10 oz, 2-Pack"/>
    <s v="https://www.walmart.com/ip/onn-Electronics-Duster-Compressed-Gas-Cleaner-10-oz-2-Pack/144670893?athbdg=L1102"/>
    <s v="USA or China"/>
    <m/>
    <s v="Walmart, Inc. "/>
    <n v="14.88"/>
    <n v="7.44"/>
    <n v="0.74399999999999999"/>
    <n v="2"/>
    <s v="2-pack"/>
    <n v="10"/>
    <m/>
    <n v="0"/>
    <m/>
    <n v="0"/>
    <n v="1"/>
    <m/>
    <s v="None."/>
    <s v="n/a"/>
    <s v="n/a"/>
  </r>
  <r>
    <n v="2"/>
    <n v="47"/>
    <d v="2023-03-27T00:00:00"/>
    <s v="Walmart"/>
    <x v="8"/>
    <x v="49"/>
    <s v="Surf onn."/>
    <s v="Surf onn."/>
    <s v="onn. Electronics Duster Compressed Gas Cleaner, 10 oz"/>
    <s v="https://www.walmart.com/ip/onn-Electronics-Duster-Compressed-Gas-Cleaner-10-oz/382382617?fulfillmentIntent=Pickup&amp;athbdg=L1102"/>
    <s v=" "/>
    <m/>
    <s v="Walmart, Inc. "/>
    <n v="7.88"/>
    <n v="7.88"/>
    <n v="0.78800000000000003"/>
    <n v="1"/>
    <s v="Single canister"/>
    <n v="10"/>
    <m/>
    <m/>
    <m/>
    <m/>
    <n v="1"/>
    <m/>
    <s v="None."/>
    <m/>
    <s v="n/a"/>
  </r>
  <r>
    <n v="3"/>
    <n v="47"/>
    <d v="2023-03-27T00:00:00"/>
    <s v="Walmart"/>
    <x v="8"/>
    <x v="49"/>
    <s v="Surf onn."/>
    <s v="Surf onn."/>
    <s v="onn. Electronics Duster Compressed Gas Cleaner, 10 oz, 2-Pack"/>
    <s v="https://www.walmart.com/ip/onn-Electronics-Duster-Compressed-Gas-Cleaner-10-oz-2-Pack/144670893?fulfillmentIntent=Pickup"/>
    <s v=" "/>
    <m/>
    <s v="Walmart, Inc. "/>
    <n v="14.88"/>
    <n v="7.44"/>
    <n v="0.74399999999999999"/>
    <n v="2"/>
    <s v="2-pack"/>
    <n v="10"/>
    <m/>
    <m/>
    <m/>
    <m/>
    <n v="1"/>
    <m/>
    <s v="None."/>
    <m/>
    <s v="n/a"/>
  </r>
  <r>
    <n v="4"/>
    <n v="47"/>
    <d v="2023-03-27T00:00:00"/>
    <s v="Walmart"/>
    <x v="8"/>
    <x v="49"/>
    <s v="Surf onn."/>
    <s v="Surf onn."/>
    <s v="onn. Electronics Duster Compressed Gas Cleaner, 10 oz, 4-Pack"/>
    <s v="https://www.walmart.com/ip/onn-Electronics-Duster-Compressed-Gas-Cleaner-10-oz-4-Pack/868360815?fulfillmentIntent=Pickup"/>
    <s v=" "/>
    <m/>
    <s v="Walmart, Inc. "/>
    <n v="21.88"/>
    <n v="5.47"/>
    <n v="0.54699999999999993"/>
    <n v="4"/>
    <s v="4-pack"/>
    <n v="10"/>
    <m/>
    <m/>
    <m/>
    <m/>
    <n v="1"/>
    <m/>
    <s v="None."/>
    <m/>
    <s v="n/a"/>
  </r>
  <r>
    <n v="11"/>
    <n v="50"/>
    <d v="2023-03-28T00:00:00"/>
    <s v="Walmart"/>
    <x v="9"/>
    <x v="49"/>
    <s v="Surf onn."/>
    <s v="Surf onn."/>
    <s v="onn. Electronics Duster Compressed Gas Cleaner, 10 oz"/>
    <s v="https://www.walmart.com/ip/onn-Electronics-Duster-Compressed-Gas-Cleaner-10-oz/382382617?fulfillmentIntent=Pickup&amp;athbdg=L1102"/>
    <s v=" "/>
    <m/>
    <s v="Walmart, Inc. "/>
    <n v="7.88"/>
    <n v="7.88"/>
    <n v="0.78800000000000003"/>
    <n v="1"/>
    <s v="Single canister"/>
    <n v="10"/>
    <m/>
    <m/>
    <m/>
    <m/>
    <n v="1"/>
    <m/>
    <s v="None."/>
    <m/>
    <s v="n/a"/>
  </r>
  <r>
    <n v="12"/>
    <n v="50"/>
    <d v="2023-03-28T00:00:00"/>
    <s v="Walmart"/>
    <x v="9"/>
    <x v="49"/>
    <s v="Surf onn."/>
    <s v="Surf onn."/>
    <s v="onn. Electronics Duster Compressed Gas Cleaner, 10 oz, 2-Pack"/>
    <s v="https://www.walmart.com/ip/onn-Electronics-Duster-Compressed-Gas-Cleaner-10-oz-2-Pack/144670893?fulfillmentIntent=Pickup"/>
    <s v=" "/>
    <m/>
    <s v="Walmart, Inc. "/>
    <n v="14.88"/>
    <n v="7.44"/>
    <n v="0.74399999999999999"/>
    <n v="2"/>
    <s v="2-pack"/>
    <n v="10"/>
    <m/>
    <m/>
    <m/>
    <m/>
    <n v="1"/>
    <m/>
    <s v="None."/>
    <m/>
    <s v="n/a"/>
  </r>
  <r>
    <n v="13"/>
    <n v="50"/>
    <d v="2023-03-28T00:00:00"/>
    <s v="Walmart"/>
    <x v="9"/>
    <x v="49"/>
    <s v="Surf onn."/>
    <s v="Surf onn."/>
    <s v="onn. Electronics Duster Compressed Gas Cleaner, 10 oz, 4-Pack"/>
    <s v="https://www.walmart.com/ip/onn-Electronics-Duster-Compressed-Gas-Cleaner-10-oz-4-Pack/868360815?fulfillmentIntent=Pickup"/>
    <s v=" "/>
    <m/>
    <s v="Walmart, Inc. "/>
    <n v="21.88"/>
    <n v="5.47"/>
    <n v="0.54699999999999993"/>
    <n v="4"/>
    <s v="4-pack"/>
    <n v="10"/>
    <m/>
    <m/>
    <m/>
    <m/>
    <n v="1"/>
    <m/>
    <s v="None."/>
    <m/>
    <s v="n/a"/>
  </r>
  <r>
    <n v="19"/>
    <n v="53"/>
    <d v="2023-03-29T00:00:00"/>
    <s v="Walmart"/>
    <x v="13"/>
    <x v="49"/>
    <s v="Surf onn."/>
    <s v="Surf onn."/>
    <s v="onn. Electronics Duster Compressed Gas Cleaner, 10 oz"/>
    <s v="https://www.walmart.com/ip/onn-Electronics-Duster-Compressed-Gas-Cleaner-10-oz/315452914?fulfillmentIntent=Pickup&amp;athbdg=L1600"/>
    <s v=" "/>
    <m/>
    <s v="Walmart, Inc. "/>
    <n v="4.97"/>
    <n v="4.97"/>
    <n v="0.497"/>
    <n v="1"/>
    <s v="Single canister"/>
    <n v="10"/>
    <m/>
    <m/>
    <m/>
    <m/>
    <n v="1"/>
    <m/>
    <s v="None."/>
    <m/>
    <s v="n/a"/>
  </r>
  <r>
    <n v="20"/>
    <n v="53"/>
    <d v="2023-03-29T00:00:00"/>
    <s v="Walmart"/>
    <x v="13"/>
    <x v="49"/>
    <s v="Surf onn."/>
    <s v="Surf onn."/>
    <s v="onn. Electronics Duster Compressed Gas Cleaner, 10 oz, 2-Pack"/>
    <s v="https://www.walmart.com/ip/onn-Electronics-Duster-Compressed-Gas-Cleaner-10-oz-2-Pack/648338081?fulfillmentIntent=Pickup"/>
    <s v=" "/>
    <m/>
    <s v="Walmart, Inc. "/>
    <n v="9.6300000000000008"/>
    <n v="4.8150000000000004"/>
    <n v="0.48150000000000004"/>
    <n v="2"/>
    <s v="2-pack"/>
    <n v="10"/>
    <m/>
    <m/>
    <m/>
    <m/>
    <n v="1"/>
    <m/>
    <s v="None."/>
    <m/>
    <s v="n/a"/>
  </r>
  <r>
    <n v="21"/>
    <n v="53"/>
    <d v="2023-03-29T00:00:00"/>
    <s v="Walmart"/>
    <x v="13"/>
    <x v="49"/>
    <s v="Surf onn."/>
    <s v="Surf onn."/>
    <s v="onn. Electronics Duster Compressed Gas Cleaner, 10 oz, 4-Pack"/>
    <s v="https://www.walmart.com/ip/onn-Electronics-Duster-Compressed-Gas-Cleaner-10-oz-4-Pack/621867766?fulfillmentIntent=Pickup&amp;athbdg=L1600"/>
    <s v=" "/>
    <m/>
    <s v="Walmart, Inc. "/>
    <n v="13.97"/>
    <n v="3.4925000000000002"/>
    <n v="0.34925"/>
    <n v="4"/>
    <s v="4-pack"/>
    <n v="10"/>
    <m/>
    <m/>
    <m/>
    <m/>
    <n v="1"/>
    <m/>
    <s v="None."/>
    <m/>
    <s v="n/a"/>
  </r>
  <r>
    <n v="28"/>
    <n v="56"/>
    <d v="2023-03-29T00:00:00"/>
    <s v="Walmart"/>
    <x v="10"/>
    <x v="49"/>
    <s v="Surf onn."/>
    <s v="Surf onn."/>
    <s v="onn. Electronics Duster Compressed Gas Cleaner, 10 oz"/>
    <s v="https://www.walmart.com/ip/onn-Electronics-Duster-Compressed-Gas-Cleaner-10-oz/382382617?fulfillmentIntent=Pickup&amp;athbdg=L1600"/>
    <s v=" "/>
    <m/>
    <s v="Walmart, Inc. "/>
    <n v="7.88"/>
    <n v="7.88"/>
    <n v="0.78800000000000003"/>
    <n v="1"/>
    <s v="Single canister"/>
    <n v="10"/>
    <m/>
    <m/>
    <m/>
    <m/>
    <n v="1"/>
    <m/>
    <s v="None."/>
    <m/>
    <s v="n/a"/>
  </r>
  <r>
    <n v="29"/>
    <n v="56"/>
    <d v="2023-03-29T00:00:00"/>
    <s v="Walmart"/>
    <x v="10"/>
    <x v="49"/>
    <s v="Surf onn."/>
    <s v="Surf onn."/>
    <s v="onn. Electronics Duster Compressed Gas Cleaner, 10 oz, 2-Pack"/>
    <s v="https://www.walmart.com/ip/onn-Electronics-Duster-Compressed-Gas-Cleaner-10-oz-2-Pack/144670893?fulfillmentIntent=Pickup"/>
    <s v=" "/>
    <m/>
    <s v="Walmart, Inc. "/>
    <n v="14.88"/>
    <n v="7.44"/>
    <n v="0.74399999999999999"/>
    <n v="2"/>
    <s v="2-pack"/>
    <n v="10"/>
    <m/>
    <m/>
    <m/>
    <m/>
    <n v="1"/>
    <m/>
    <s v="None."/>
    <m/>
    <s v="n/a"/>
  </r>
  <r>
    <n v="30"/>
    <n v="56"/>
    <d v="2023-03-29T00:00:00"/>
    <s v="Walmart"/>
    <x v="10"/>
    <x v="49"/>
    <s v="Surf onn."/>
    <s v="Surf onn."/>
    <s v="onn. Electronics Duster Compressed Gas Cleaner, 10 oz, 4-Pack"/>
    <s v="https://www.walmart.com/ip/onn-Electronics-Duster-Compressed-Gas-Cleaner-10-oz-4-Pack/868360815?fulfillmentIntent=Pickup"/>
    <s v=" "/>
    <m/>
    <s v="Walmart, Inc. "/>
    <n v="21.88"/>
    <n v="5.47"/>
    <n v="0.54699999999999993"/>
    <n v="4"/>
    <s v="4-pack"/>
    <n v="10"/>
    <m/>
    <m/>
    <m/>
    <m/>
    <n v="1"/>
    <m/>
    <s v="None."/>
    <m/>
    <s v="3 years"/>
  </r>
  <r>
    <n v="36"/>
    <n v="59"/>
    <d v="2023-03-29T00:00:00"/>
    <s v="Walmart"/>
    <x v="11"/>
    <x v="49"/>
    <s v="Surf onn."/>
    <s v="Surf onn."/>
    <s v="onn. Electronics Duster Compressed Gas Cleaner, 10 oz"/>
    <s v="https://www.walmart.com/ip/onn-Electronics-Duster-Compressed-Gas-Cleaner-10-oz/382382617?fulfillmentIntent=Pickup"/>
    <s v=" "/>
    <m/>
    <s v="Walmart, Inc. "/>
    <n v="7.88"/>
    <n v="7.88"/>
    <n v="0.78800000000000003"/>
    <n v="1"/>
    <s v="Single canister"/>
    <n v="10"/>
    <m/>
    <m/>
    <m/>
    <m/>
    <n v="1"/>
    <m/>
    <s v="None."/>
    <m/>
    <s v="n/a"/>
  </r>
  <r>
    <n v="37"/>
    <n v="59"/>
    <d v="2023-03-29T00:00:00"/>
    <s v="Walmart"/>
    <x v="11"/>
    <x v="49"/>
    <s v="Surf onn."/>
    <s v="Surf onn."/>
    <s v="onn. Electronics Duster Compressed Gas Cleaner, 10 oz, 2-Pack"/>
    <s v="https://www.walmart.com/ip/onn-Electronics-Duster-Compressed-Gas-Cleaner-10-oz-2-Pack/144670893?fulfillmentIntent=Pickup"/>
    <s v=" "/>
    <m/>
    <s v="Walmart, Inc. "/>
    <n v="14.88"/>
    <n v="7.44"/>
    <n v="0.74399999999999999"/>
    <n v="2"/>
    <s v="2-pack"/>
    <n v="10"/>
    <m/>
    <m/>
    <m/>
    <m/>
    <n v="1"/>
    <m/>
    <s v="None."/>
    <m/>
    <s v="n/a"/>
  </r>
  <r>
    <n v="38"/>
    <n v="59"/>
    <d v="2023-03-29T00:00:00"/>
    <s v="Walmart"/>
    <x v="11"/>
    <x v="49"/>
    <s v="Surf onn."/>
    <s v="Surf onn."/>
    <s v="onn. Electronics Duster Compressed Gas Cleaner, 10 oz, 4-Pack"/>
    <s v="https://www.walmart.com/ip/onn-Electronics-Duster-Compressed-Gas-Cleaner-10-oz-4-Pack/868360815?fulfillmentIntent=Pickup"/>
    <s v=" "/>
    <m/>
    <s v="Walmart, Inc. "/>
    <n v="21.88"/>
    <n v="5.47"/>
    <n v="0.54699999999999993"/>
    <n v="4"/>
    <s v="4-pack"/>
    <n v="10"/>
    <m/>
    <m/>
    <m/>
    <m/>
    <n v="1"/>
    <m/>
    <s v="None."/>
    <m/>
    <s v="n/a"/>
  </r>
  <r>
    <n v="45"/>
    <n v="62"/>
    <d v="2023-03-29T00:00:00"/>
    <s v="Walmart"/>
    <x v="12"/>
    <x v="49"/>
    <s v="Surf onn."/>
    <s v="Surf onn."/>
    <s v="onn. Electronics Duster Compressed Gas Cleaner, 10 oz"/>
    <s v="https://www.walmart.com/ip/onn-Electronics-Duster-Compressed-Gas-Cleaner-10-oz/382382617?fulfillmentIntent=Pickup&amp;athbdg=L1600"/>
    <s v=" "/>
    <m/>
    <s v="Walmart, Inc. "/>
    <n v="7.88"/>
    <n v="7.88"/>
    <n v="0.78800000000000003"/>
    <n v="1"/>
    <s v="Single canister"/>
    <n v="10"/>
    <m/>
    <m/>
    <m/>
    <m/>
    <n v="1"/>
    <m/>
    <s v="None."/>
    <m/>
    <s v="n/a"/>
  </r>
  <r>
    <n v="49"/>
    <n v="65"/>
    <d v="2023-03-29T00:00:00"/>
    <s v="Walmart"/>
    <x v="14"/>
    <x v="49"/>
    <s v="Surf onn."/>
    <s v="Surf onn."/>
    <s v="onn. Electronics Duster Compressed Gas Cleaner, 10 oz"/>
    <s v="https://www.walmart.com/ip/onn-Electronics-Duster-Compressed-Gas-Cleaner-10-oz/315452914?fulfillmentIntent=Pickup&amp;athbdg=L1600"/>
    <s v=" "/>
    <m/>
    <s v="Walmart, Inc. "/>
    <n v="4.97"/>
    <n v="4.97"/>
    <n v="0.497"/>
    <n v="1"/>
    <s v="Single canister"/>
    <n v="10"/>
    <m/>
    <m/>
    <m/>
    <m/>
    <n v="1"/>
    <m/>
    <s v="None."/>
    <m/>
    <s v="n/a"/>
  </r>
  <r>
    <n v="50"/>
    <n v="65"/>
    <d v="2023-03-29T00:00:00"/>
    <s v="Walmart"/>
    <x v="14"/>
    <x v="49"/>
    <s v="Surf onn."/>
    <s v="Surf onn."/>
    <s v="onn. Electronics Duster Compressed Gas Cleaner, 10 oz, 2-Pack"/>
    <s v="https://www.walmart.com/ip/onn-Electronics-Duster-Compressed-Gas-Cleaner-10-oz-2-Pack/648338081?fulfillmentIntent=Pickup"/>
    <s v=" "/>
    <m/>
    <s v="Walmart, Inc. "/>
    <n v="9.6300000000000008"/>
    <n v="4.8150000000000004"/>
    <n v="0.48150000000000004"/>
    <n v="2"/>
    <s v="2-pack"/>
    <n v="10"/>
    <m/>
    <m/>
    <m/>
    <m/>
    <n v="1"/>
    <m/>
    <s v="None."/>
    <m/>
    <s v="n/a"/>
  </r>
  <r>
    <n v="51"/>
    <n v="65"/>
    <d v="2023-03-29T00:00:00"/>
    <s v="Walmart"/>
    <x v="14"/>
    <x v="49"/>
    <s v="Surf onn."/>
    <s v="Surf onn."/>
    <s v="onn. Electronics Duster Compressed Gas Cleaner, 10 oz, 4-Pack"/>
    <s v="https://www.walmart.com/ip/onn-Electronics-Duster-Compressed-Gas-Cleaner-10-oz-4-Pack/621867766?fulfillmentIntent=Pickup"/>
    <s v=" "/>
    <m/>
    <s v="Walmart, Inc. "/>
    <n v="13.97"/>
    <n v="3.4925000000000002"/>
    <n v="0.34925"/>
    <n v="4"/>
    <s v="4-pack"/>
    <n v="10"/>
    <m/>
    <m/>
    <m/>
    <m/>
    <n v="1"/>
    <m/>
    <s v="None."/>
    <m/>
    <s v="n/a"/>
  </r>
  <r>
    <n v="57"/>
    <n v="68"/>
    <d v="2023-03-29T00:00:00"/>
    <s v="Walmart"/>
    <x v="15"/>
    <x v="49"/>
    <s v="Surf onn."/>
    <s v="Surf onn."/>
    <s v="onn. Electronics Duster Compressed Gas Cleaner, 10 oz"/>
    <s v="https://www.walmart.com/ip/onn-Electronics-Duster-Compressed-Gas-Cleaner-10-oz/382382617?fulfillmentIntent=Pickup&amp;athbdg=L1600"/>
    <s v=" "/>
    <m/>
    <s v="Walmart, Inc. "/>
    <n v="7.88"/>
    <n v="7.88"/>
    <n v="0.78800000000000003"/>
    <n v="1"/>
    <s v="Single canister"/>
    <n v="10"/>
    <m/>
    <m/>
    <m/>
    <m/>
    <n v="1"/>
    <m/>
    <s v="None."/>
    <m/>
    <s v="n/a"/>
  </r>
  <r>
    <n v="58"/>
    <n v="68"/>
    <d v="2023-03-29T00:00:00"/>
    <s v="Walmart"/>
    <x v="15"/>
    <x v="49"/>
    <s v="Surf onn."/>
    <s v="Surf onn."/>
    <s v="onn. Electronics Duster Compressed Gas Cleaner, 10 oz, 2-Pack"/>
    <s v="https://www.walmart.com/ip/onn-Electronics-Duster-Compressed-Gas-Cleaner-10-oz-2-Pack/144670893?fulfillmentIntent=Pickup"/>
    <s v=" "/>
    <m/>
    <s v="Walmart, Inc. "/>
    <n v="14.88"/>
    <n v="7.44"/>
    <n v="0.74399999999999999"/>
    <n v="2"/>
    <s v="2-pack"/>
    <n v="10"/>
    <m/>
    <m/>
    <m/>
    <m/>
    <n v="1"/>
    <m/>
    <s v="None."/>
    <m/>
    <s v="n/a"/>
  </r>
  <r>
    <n v="59"/>
    <n v="68"/>
    <d v="2023-03-29T00:00:00"/>
    <s v="Walmart"/>
    <x v="15"/>
    <x v="49"/>
    <s v="Surf onn."/>
    <s v="Surf onn."/>
    <s v="onn. Electronics Duster Compressed Gas Cleaner, 10 oz, 4-Pack"/>
    <s v="https://www.walmart.com/ip/onn-Electronics-Duster-Compressed-Gas-Cleaner-10-oz-4-Pack/868360815?fulfillmentIntent=Pickup"/>
    <s v=" "/>
    <m/>
    <s v="Walmart, Inc. "/>
    <n v="21.88"/>
    <n v="5.47"/>
    <n v="0.54699999999999993"/>
    <n v="4"/>
    <s v="4-pack"/>
    <n v="10"/>
    <m/>
    <m/>
    <m/>
    <m/>
    <n v="1"/>
    <m/>
    <s v="None."/>
    <m/>
    <s v="3 years"/>
  </r>
  <r>
    <n v="65"/>
    <n v="71"/>
    <d v="2023-03-29T00:00:00"/>
    <s v="Walmart"/>
    <x v="16"/>
    <x v="49"/>
    <s v="Surf onn."/>
    <s v="Surf onn."/>
    <s v="onn. Electronics Duster Compressed Gas Cleaner, 10 oz"/>
    <s v="https://www.walmart.com/ip/onn-Electronics-Duster-Compressed-Gas-Cleaner-10-oz/315452914?fulfillmentIntent=Pickup&amp;athbdg=L1600"/>
    <s v=" "/>
    <m/>
    <s v="Walmart, Inc. "/>
    <n v="4.97"/>
    <n v="4.97"/>
    <n v="0.497"/>
    <n v="1"/>
    <s v="Single canister"/>
    <n v="10"/>
    <m/>
    <m/>
    <m/>
    <m/>
    <n v="1"/>
    <m/>
    <s v="None."/>
    <m/>
    <s v="3 years"/>
  </r>
  <r>
    <n v="66"/>
    <n v="71"/>
    <d v="2023-03-29T00:00:00"/>
    <s v="Walmart"/>
    <x v="16"/>
    <x v="49"/>
    <s v="Surf onn."/>
    <s v="Surf onn."/>
    <s v="onn. Electronics Duster Compressed Gas Cleaner, 10 oz, 2-Pack"/>
    <s v="https://www.walmart.com/ip/onn-Electronics-Duster-Compressed-Gas-Cleaner-10-oz-2-Pack/648338081?fulfillmentIntent=Pickup"/>
    <s v=" "/>
    <m/>
    <s v="Walmart, Inc. "/>
    <n v="9.6300000000000008"/>
    <n v="4.8150000000000004"/>
    <n v="0.48150000000000004"/>
    <n v="2"/>
    <s v="2-pack"/>
    <n v="10"/>
    <m/>
    <m/>
    <m/>
    <m/>
    <n v="1"/>
    <m/>
    <s v="None."/>
    <m/>
    <s v="3 years"/>
  </r>
  <r>
    <n v="67"/>
    <n v="71"/>
    <d v="2023-03-29T00:00:00"/>
    <s v="Walmart"/>
    <x v="16"/>
    <x v="49"/>
    <s v="Surf onn."/>
    <s v="Surf onn."/>
    <s v="onn. Electronics Duster Compressed Gas Cleaner, 10 oz, 4-Pack"/>
    <s v="https://www.walmart.com/ip/onn-Electronics-Duster-Compressed-Gas-Cleaner-10-oz-4-Pack/621867766?fulfillmentIntent=Pickup"/>
    <s v=" "/>
    <m/>
    <s v="Walmart, Inc. "/>
    <n v="13.97"/>
    <n v="3.4925000000000002"/>
    <n v="0.34925"/>
    <n v="4"/>
    <s v="4-pack"/>
    <n v="10"/>
    <m/>
    <m/>
    <m/>
    <m/>
    <n v="1"/>
    <m/>
    <s v="None."/>
    <m/>
    <s v="3 years"/>
  </r>
  <r>
    <n v="73"/>
    <n v="74"/>
    <d v="2023-03-29T00:00:00"/>
    <s v="Walmart"/>
    <x v="17"/>
    <x v="49"/>
    <s v="Surf onn."/>
    <s v="Surf onn."/>
    <s v="onn. Electronics Duster Compressed Gas Cleaner, 10 oz"/>
    <s v="https://www.walmart.com/ip/onn-Electronics-Duster-Compressed-Gas-Cleaner-10-oz/382382617?fulfillmentIntent=Pickup&amp;athbdg=L1600"/>
    <s v=" "/>
    <m/>
    <s v="Walmart, Inc. "/>
    <n v="7.88"/>
    <n v="7.88"/>
    <n v="0.78800000000000003"/>
    <n v="1"/>
    <s v="Single canister"/>
    <n v="10"/>
    <m/>
    <m/>
    <m/>
    <m/>
    <n v="1"/>
    <m/>
    <s v="None."/>
    <m/>
    <s v="3 years"/>
  </r>
  <r>
    <n v="79"/>
    <n v="80"/>
    <d v="2023-04-06T00:00:00"/>
    <s v="Walmart"/>
    <x v="18"/>
    <x v="49"/>
    <s v="Surf onn."/>
    <s v="Surf onn."/>
    <s v="onn. Electronics Duster Compressed Gas Cleaner, 10 oz"/>
    <s v="https://www.walmart.com/ip/onn-Electronics-Duster-Compressed-Gas-Cleaner-10-oz/382382617?fulfillmentIntent=Pickup&amp;athbdg=L1600"/>
    <s v=" "/>
    <m/>
    <s v="Walmart, Inc. "/>
    <n v="7.88"/>
    <n v="7.88"/>
    <n v="0.78800000000000003"/>
    <n v="1"/>
    <s v="Single canister"/>
    <n v="10"/>
    <m/>
    <m/>
    <m/>
    <m/>
    <n v="1"/>
    <m/>
    <s v="None."/>
    <m/>
    <s v="3 years"/>
  </r>
  <r>
    <n v="80"/>
    <n v="80"/>
    <d v="2023-04-06T00:00:00"/>
    <s v="Walmart"/>
    <x v="18"/>
    <x v="49"/>
    <s v="Surf onn."/>
    <s v="Surf onn."/>
    <s v="onn. Electronics Duster Compressed Gas Cleaner, 10 oz, 4-Pack"/>
    <s v="https://www.walmart.com/ip/onn-Electronics-Duster-Compressed-Gas-Cleaner-10-oz-4-Pack/868360815?fulfillmentIntent=Pickup"/>
    <s v=" "/>
    <m/>
    <s v="Walmart, Inc. "/>
    <n v="21.88"/>
    <n v="5.47"/>
    <n v="0.54699999999999993"/>
    <n v="4"/>
    <s v="4-pack"/>
    <n v="10"/>
    <m/>
    <m/>
    <m/>
    <m/>
    <n v="1"/>
    <m/>
    <s v="None."/>
    <m/>
    <s v="3 years"/>
  </r>
  <r>
    <n v="85"/>
    <n v="83"/>
    <d v="2023-04-06T00:00:00"/>
    <s v="Walmart"/>
    <x v="22"/>
    <x v="49"/>
    <s v="Surf onn."/>
    <s v="Surf onn."/>
    <s v="onn. Electronics Duster Compressed Gas Cleaner, 10 oz, 4-Pack"/>
    <s v="https://www.walmart.com/ip/onn-Electronics-Duster-Compressed-Gas-Cleaner-10-oz-4-Pack/621867766?fulfillmentIntent=Pickup"/>
    <s v=" "/>
    <m/>
    <s v="Walmart, Inc. "/>
    <n v="13.97"/>
    <n v="3.4925000000000002"/>
    <n v="0.34925"/>
    <n v="4"/>
    <s v="4-pack"/>
    <n v="10"/>
    <m/>
    <m/>
    <m/>
    <m/>
    <n v="1"/>
    <m/>
    <s v="None."/>
    <m/>
    <s v="3 years"/>
  </r>
  <r>
    <n v="90"/>
    <n v="86"/>
    <d v="2023-04-07T00:00:00"/>
    <s v="Walmart"/>
    <x v="19"/>
    <x v="49"/>
    <s v="Surf onn."/>
    <s v="Surf onn."/>
    <s v="onn. Electronics Duster Compressed Gas Cleaner, 10 oz"/>
    <s v="https://www.walmart.com/ip/onn-Electronics-Duster-Compressed-Gas-Cleaner-10-oz/382382617?fulfillmentIntent=Pickup&amp;athbdg=L1600"/>
    <s v=" "/>
    <m/>
    <s v="Walmart, Inc. "/>
    <n v="7.88"/>
    <n v="7.88"/>
    <n v="0.78800000000000003"/>
    <n v="1"/>
    <s v="Single canister"/>
    <n v="10"/>
    <m/>
    <m/>
    <m/>
    <m/>
    <n v="1"/>
    <m/>
    <s v="None."/>
    <m/>
    <s v="2 years"/>
  </r>
  <r>
    <n v="96"/>
    <n v="89"/>
    <d v="2023-04-07T00:00:00"/>
    <s v="Walmart"/>
    <x v="5"/>
    <x v="49"/>
    <s v="Surf onn."/>
    <s v="Surf onn."/>
    <s v="onn. Electronics Duster Compressed Gas Cleaner, 10 oz"/>
    <s v="https://www.walmart.com/ip/onn-Electronics-Duster-Compressed-Gas-Cleaner-10-oz/382382617?fulfillmentIntent=Pickup&amp;athbdg=L1600"/>
    <s v=" "/>
    <m/>
    <s v="Walmart, Inc. "/>
    <n v="7.88"/>
    <n v="7.88"/>
    <n v="0.78800000000000003"/>
    <n v="1"/>
    <s v="Single canister"/>
    <n v="10"/>
    <m/>
    <m/>
    <m/>
    <m/>
    <n v="1"/>
    <m/>
    <s v="None."/>
    <m/>
    <m/>
  </r>
  <r>
    <n v="97"/>
    <n v="89"/>
    <d v="2023-04-07T00:00:00"/>
    <s v="Walmart"/>
    <x v="5"/>
    <x v="49"/>
    <s v="Surf onn."/>
    <s v="Surf onn."/>
    <s v="onn. Electronics Duster Compressed Gas Cleaner, 10 oz, 2-Pack"/>
    <s v="https://www.walmart.com/ip/onn-Electronics-Duster-Compressed-Gas-Cleaner-10-oz-2-Pack/144670893?fulfillmentIntent=Pickup"/>
    <s v=" "/>
    <m/>
    <s v="Walmart, Inc. "/>
    <n v="14.88"/>
    <n v="7.44"/>
    <n v="0.74399999999999999"/>
    <n v="2"/>
    <s v="2-pack"/>
    <n v="10"/>
    <m/>
    <m/>
    <m/>
    <m/>
    <n v="1"/>
    <m/>
    <s v="None."/>
    <m/>
    <m/>
  </r>
  <r>
    <n v="104"/>
    <n v="92"/>
    <d v="2023-04-07T00:00:00"/>
    <s v="Walmart"/>
    <x v="6"/>
    <x v="49"/>
    <s v="Surf onn."/>
    <s v="Surf onn."/>
    <s v="onn. Electronics Duster Compressed Gas Cleaner, 10 oz, 2-Pack"/>
    <s v="https://www.walmart.com/ip/onn-Electronics-Duster-Compressed-Gas-Cleaner-10-oz/382382617?fulfillmentIntent=Pickup&amp;athbdg=L1600"/>
    <s v=" "/>
    <m/>
    <s v="Walmart, Inc. "/>
    <n v="14.88"/>
    <n v="7.44"/>
    <n v="0.74399999999999999"/>
    <n v="2"/>
    <s v="2-pack"/>
    <n v="10"/>
    <m/>
    <m/>
    <m/>
    <m/>
    <n v="1"/>
    <m/>
    <s v="None."/>
    <m/>
    <m/>
  </r>
  <r>
    <n v="105"/>
    <n v="92"/>
    <d v="2023-04-07T00:00:00"/>
    <s v="Walmart"/>
    <x v="6"/>
    <x v="49"/>
    <s v="Surf onn."/>
    <s v="Surf onn."/>
    <s v="onn. Electronics Duster Compressed Gas Cleaner, 10 oz, 4-Pack"/>
    <s v="https://www.walmart.com/ip/onn-Electronics-Duster-Compressed-Gas-Cleaner-10-oz-2-Pack/144670893?fulfillmentIntent=Pickup"/>
    <s v=" "/>
    <m/>
    <s v="Walmart, Inc. "/>
    <n v="21.88"/>
    <n v="5.47"/>
    <n v="0.54699999999999993"/>
    <n v="4"/>
    <s v="4-pack"/>
    <n v="10"/>
    <m/>
    <m/>
    <m/>
    <m/>
    <n v="1"/>
    <m/>
    <s v="None."/>
    <m/>
    <m/>
  </r>
  <r>
    <n v="116"/>
    <n v="98"/>
    <d v="2023-04-07T00:00:00"/>
    <s v="Walmart"/>
    <x v="21"/>
    <x v="49"/>
    <s v="Surf onn."/>
    <s v="Surf onn."/>
    <s v="onn. Electronics Duster Compressed Gas Cleaner, 10 oz"/>
    <s v="https://www.walmart.com/ip/onn-Electronics-Duster-Compressed-Gas-Cleaner-10-oz/382382617?fulfillmentIntent=Pickup&amp;athbdg=L1600"/>
    <s v=" "/>
    <m/>
    <s v="Walmart, Inc. "/>
    <n v="7.88"/>
    <n v="7.88"/>
    <n v="0.78800000000000003"/>
    <n v="1"/>
    <s v="Single canister"/>
    <n v="10"/>
    <m/>
    <m/>
    <m/>
    <m/>
    <n v="1"/>
    <m/>
    <s v="None."/>
    <m/>
    <s v="indefinite"/>
  </r>
  <r>
    <n v="117"/>
    <n v="98"/>
    <d v="2023-04-07T00:00:00"/>
    <s v="Walmart"/>
    <x v="21"/>
    <x v="49"/>
    <s v="Surf onn."/>
    <s v="Surf onn."/>
    <s v="onn. Electronics Duster Compressed Gas Cleaner, 10 oz, 2-Pack"/>
    <s v="https://www.walmart.com/ip/onn-Electronics-Duster-Compressed-Gas-Cleaner-10-oz-2-Pack/144670893?fulfillmentIntent=Pickup"/>
    <s v=" "/>
    <m/>
    <s v="Walmart, Inc. "/>
    <n v="14.88"/>
    <n v="7.44"/>
    <n v="0.74399999999999999"/>
    <n v="2"/>
    <s v="2-pack"/>
    <n v="10"/>
    <m/>
    <m/>
    <m/>
    <m/>
    <n v="1"/>
    <m/>
    <s v="None."/>
    <m/>
    <s v="indefinite"/>
  </r>
  <r>
    <n v="118"/>
    <n v="98"/>
    <d v="2023-04-07T00:00:00"/>
    <s v="Walmart"/>
    <x v="21"/>
    <x v="49"/>
    <s v="Surf onn."/>
    <s v="Surf onn."/>
    <s v="onn. Electronics Duster Compressed Gas Cleaner, 10 oz, 4-Pack"/>
    <s v="https://www.walmart.com/ip/onn-Electronics-Duster-Compressed-Gas-Cleaner-10-oz-4-Pack/868360815?fulfillmentIntent=Pickup"/>
    <s v=" "/>
    <m/>
    <s v="Walmart, Inc. "/>
    <n v="21.88"/>
    <n v="5.47"/>
    <n v="0.54699999999999993"/>
    <n v="4"/>
    <s v="4-pack"/>
    <n v="10"/>
    <m/>
    <m/>
    <m/>
    <m/>
    <n v="1"/>
    <m/>
    <s v="None."/>
    <m/>
    <s v="indefinite"/>
  </r>
  <r>
    <n v="124"/>
    <n v="101"/>
    <d v="2023-04-07T00:00:00"/>
    <s v="Walmart"/>
    <x v="7"/>
    <x v="49"/>
    <s v="Surf onn."/>
    <s v="Surf onn."/>
    <s v="onn. Electronics Duster Compressed Gas Cleaner, 10 oz"/>
    <s v="https://www.walmart.com/ip/onn-Electronics-Duster-Compressed-Gas-Cleaner-10-oz/315452914?fulfillmentIntent=Pickup&amp;athbdg=L1600"/>
    <s v=" "/>
    <m/>
    <s v="Walmart, Inc. "/>
    <n v="4.97"/>
    <n v="4.97"/>
    <n v="0.497"/>
    <n v="1"/>
    <s v="Single canister"/>
    <n v="10"/>
    <m/>
    <m/>
    <m/>
    <m/>
    <n v="1"/>
    <m/>
    <s v="None."/>
    <m/>
    <s v="indefinite"/>
  </r>
  <r>
    <n v="125"/>
    <n v="101"/>
    <d v="2023-04-07T00:00:00"/>
    <s v="Walmart"/>
    <x v="7"/>
    <x v="49"/>
    <s v="Surf onn."/>
    <s v="Surf onn."/>
    <s v="onn. Electronics Duster Compressed Gas Cleaner, 10 oz, 2-Pack"/>
    <s v="https://www.walmart.com/ip/onn-Electronics-Duster-Compressed-Gas-Cleaner-10-oz-2-Pack/648338081?fulfillmentIntent=Pickup&amp;athbdg=L1600"/>
    <s v=" "/>
    <m/>
    <s v="Walmart, Inc. "/>
    <n v="9.6300000000000008"/>
    <n v="4.8150000000000004"/>
    <n v="0.48150000000000004"/>
    <n v="2"/>
    <s v="2-pack"/>
    <n v="10"/>
    <m/>
    <m/>
    <m/>
    <m/>
    <n v="1"/>
    <m/>
    <s v="None."/>
    <m/>
    <s v="3 years"/>
  </r>
  <r>
    <n v="51"/>
    <n v="42"/>
    <d v="2023-03-16T00:00:00"/>
    <s v="Bed Bath &amp; Beyond"/>
    <x v="3"/>
    <x v="0"/>
    <s v="None"/>
    <s v="None"/>
    <s v="no products found"/>
    <m/>
    <s v=" "/>
    <m/>
    <m/>
    <m/>
    <s v="-"/>
    <s v="-"/>
    <m/>
    <s v="-pack"/>
    <m/>
    <m/>
    <n v="0"/>
    <s v=""/>
    <n v="0"/>
    <n v="0"/>
    <m/>
    <s v="None."/>
    <s v="n/a"/>
    <s v="5 years"/>
  </r>
  <r>
    <n v="59"/>
    <n v="45"/>
    <d v="2023-03-07T00:00:00"/>
    <s v="Cabela/Bass Pro Shop"/>
    <x v="3"/>
    <x v="0"/>
    <s v="None"/>
    <s v="None"/>
    <s v="no products found"/>
    <m/>
    <s v=" "/>
    <m/>
    <m/>
    <m/>
    <s v="-"/>
    <s v="-"/>
    <m/>
    <m/>
    <m/>
    <m/>
    <m/>
    <s v=""/>
    <n v="0"/>
    <m/>
    <m/>
    <m/>
    <s v="n/a"/>
    <m/>
  </r>
  <r>
    <n v="60"/>
    <n v="35"/>
    <d v="2023-03-16T00:00:00"/>
    <s v="Costco"/>
    <x v="3"/>
    <x v="0"/>
    <s v="None"/>
    <s v="None"/>
    <s v="no products found"/>
    <m/>
    <s v=" "/>
    <m/>
    <m/>
    <m/>
    <s v="-"/>
    <s v="-"/>
    <m/>
    <s v="-pack"/>
    <m/>
    <m/>
    <n v="0"/>
    <s v=""/>
    <n v="0"/>
    <n v="0"/>
    <m/>
    <s v="None."/>
    <s v="n/a"/>
    <m/>
  </r>
  <r>
    <n v="62"/>
    <n v="46"/>
    <d v="2023-03-08T00:00:00"/>
    <s v="Dicks Sporting Goods"/>
    <x v="3"/>
    <x v="0"/>
    <s v="None"/>
    <s v="None"/>
    <s v="no products found"/>
    <m/>
    <s v=" "/>
    <m/>
    <m/>
    <m/>
    <s v="-"/>
    <s v="-"/>
    <m/>
    <m/>
    <m/>
    <m/>
    <m/>
    <s v=""/>
    <n v="0"/>
    <m/>
    <m/>
    <m/>
    <s v="n/a"/>
    <m/>
  </r>
  <r>
    <n v="63"/>
    <n v="40"/>
    <d v="2023-03-16T00:00:00"/>
    <s v="Dollar General"/>
    <x v="3"/>
    <x v="0"/>
    <s v="None"/>
    <s v="None"/>
    <s v="no products found"/>
    <m/>
    <s v=" "/>
    <m/>
    <m/>
    <m/>
    <s v="-"/>
    <s v="-"/>
    <m/>
    <s v="-pack"/>
    <m/>
    <m/>
    <n v="0"/>
    <s v=""/>
    <n v="0"/>
    <n v="0"/>
    <m/>
    <s v="None."/>
    <s v="n/a"/>
    <m/>
  </r>
  <r>
    <n v="64"/>
    <n v="44"/>
    <d v="2023-03-16T00:00:00"/>
    <s v="Dollar Tree"/>
    <x v="3"/>
    <x v="0"/>
    <s v="None"/>
    <s v="None"/>
    <s v="no products found"/>
    <m/>
    <s v=" "/>
    <m/>
    <m/>
    <m/>
    <s v="-"/>
    <s v="-"/>
    <m/>
    <s v="-pack"/>
    <m/>
    <m/>
    <n v="0"/>
    <s v=""/>
    <n v="0"/>
    <n v="0"/>
    <m/>
    <s v="None."/>
    <s v="n/a"/>
    <m/>
  </r>
  <r>
    <n v="86"/>
    <n v="84"/>
    <d v="2023-04-06T00:00:00"/>
    <s v="Target"/>
    <x v="22"/>
    <x v="0"/>
    <s v="None"/>
    <s v="None"/>
    <s v="no products available in-store"/>
    <m/>
    <m/>
    <m/>
    <m/>
    <m/>
    <s v="-"/>
    <s v="-"/>
    <m/>
    <s v="-pack"/>
    <m/>
    <m/>
    <m/>
    <m/>
    <m/>
    <m/>
    <m/>
    <m/>
    <m/>
    <m/>
  </r>
  <r>
    <n v="111"/>
    <n v="95"/>
    <d v="2023-04-07T00:00:00"/>
    <s v="Walmart"/>
    <x v="20"/>
    <x v="0"/>
    <s v="None"/>
    <s v="None"/>
    <s v="no products available in-store"/>
    <m/>
    <m/>
    <m/>
    <m/>
    <s v=" "/>
    <s v="-"/>
    <s v="-"/>
    <m/>
    <s v="-pack"/>
    <m/>
    <m/>
    <m/>
    <m/>
    <m/>
    <m/>
    <m/>
    <m/>
    <m/>
    <m/>
  </r>
  <r>
    <n v="1"/>
    <n v="41"/>
    <d v="2023-03-09T00:00:00"/>
    <s v="Bed Bath &amp; Beyond"/>
    <x v="4"/>
    <x v="0"/>
    <s v="None"/>
    <s v="None"/>
    <s v="no products sold"/>
    <m/>
    <m/>
    <m/>
    <m/>
    <m/>
    <s v="-"/>
    <s v="-"/>
    <m/>
    <m/>
    <m/>
    <m/>
    <m/>
    <m/>
    <m/>
    <m/>
    <s v=" "/>
    <m/>
    <m/>
    <m/>
  </r>
  <r>
    <n v="9"/>
    <n v="43"/>
    <d v="2023-03-09T00:00:00"/>
    <s v="Dollar Tree"/>
    <x v="4"/>
    <x v="0"/>
    <s v="None"/>
    <s v="None"/>
    <s v="no products sold"/>
    <m/>
    <m/>
    <m/>
    <m/>
    <m/>
    <s v="-"/>
    <s v="-"/>
    <m/>
    <s v="-pack"/>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0">
  <r>
    <m/>
    <m/>
    <x v="0"/>
    <x v="0"/>
    <m/>
    <m/>
    <m/>
    <s v="  "/>
    <m/>
    <m/>
    <m/>
    <m/>
    <m/>
    <x v="0"/>
    <m/>
    <m/>
    <m/>
    <m/>
    <m/>
    <m/>
    <m/>
    <m/>
    <x v="0"/>
    <m/>
    <x v="0"/>
    <m/>
  </r>
  <r>
    <n v="1"/>
    <d v="2023-02-24T00:00:00"/>
    <x v="1"/>
    <x v="1"/>
    <s v="https://www.falconsafety.com/dusters/"/>
    <s v="Dust-Off, Falcon, Maxell, other Private Labels"/>
    <s v="Dusters, Screen Care, Horns &amp; Accessories, Marine Accessories, Wet Wipes"/>
    <s v="Not just for keyboards anymore! Although Dust-Off® is best known as a compressed gas duster that can clean the most stubborn of crumbs from keyboards; there are many other uses for Dust-Off® dusters. We also offer a whole range of additional products under the Dust-Off® including screen sprays and wipes that help keep your digital life clean and smudge free. Falcon is the longest tenured and most reliable name in marine and safety signal horns. Our safety horns were designed by acoustical experts to carry their sound up to 1 mile over land or sea and be heard over construction, machinery and other job site noises. We also offer a line of portable safety horns that are easy to carry while jogging, hiking, kayaking or biking. Feel safe knowing that help is a just a blast away. Falcon also offers a line of marine accessories including Line-Master Mooring Snubbers, rigging tape and marine screen cleaner."/>
    <n v="70"/>
    <n v="19.5"/>
    <s v="https://www.datanyze.com/"/>
    <s v="Small"/>
    <n v="1"/>
    <x v="1"/>
    <s v="Dust-off 3.5 oz. Disposable Duster"/>
    <s v="https://www.falconsafety.com/shop/dusters/disposable/disposable-duster-3-5-oz/"/>
    <n v="3.5"/>
    <n v="9.99"/>
    <s v="USA"/>
    <s v="using both domestic and imported components"/>
    <s v="Contains a bitterant to help discourage inhalant abuse."/>
    <n v="1"/>
    <x v="1"/>
    <n v="0"/>
    <x v="1"/>
    <s v="Shelf Life:  https://www.falconsafety.com/product-information/safety-tips/faq/"/>
  </r>
  <r>
    <n v="2"/>
    <d v="2023-02-24T00:00:00"/>
    <x v="1"/>
    <x v="1"/>
    <s v="https://www.falconsafety.com/dusters/"/>
    <s v="Dust-Off, Falcon, Maxell, other Private Labels"/>
    <s v="Dusters, Screen Care, Horns &amp; Accessories, Marine Accessories, Wet Wipes"/>
    <s v="Not just for keyboards anymore! Although Dust-Off® is best known as a compressed gas duster that can clean the most stubborn of crumbs from keyboards; there are many other uses for Dust-Off® dusters. We also offer a whole range of additional products under the Dust-Off® including screen sprays and wipes that help keep your digital life clean and smudge free. Falcon is the longest tenured and most reliable name in marine and safety signal horns. Our safety horns were designed by acoustical experts to carry their sound up to 1 mile over land or sea and be heard over construction, machinery and other job site noises. We also offer a line of portable safety horns that are easy to carry while jogging, hiking, kayaking or biking. Feel safe knowing that help is a just a blast away. Falcon also offers a line of marine accessories including Line-Master Mooring Snubbers, rigging tape and marine screen cleaner."/>
    <n v="70"/>
    <s v="50-99.9"/>
    <s v="https://www.thomasnet.com/profile/00565361/falcon-safety-products-inc.html?act=M&amp;cid=565361&amp;cov=NA&amp;heading=25131525&amp;searchpos=6"/>
    <s v="Small"/>
    <n v="1"/>
    <x v="1"/>
    <s v="Dust-off 7 oz. Disposable Duster"/>
    <s v="https://www.falconsafety.com/shop/dusters/disposable/disposable-duster-7-oz/"/>
    <n v="7"/>
    <n v="14.99"/>
    <s v="USA"/>
    <s v="using both domestic and imported components"/>
    <s v="Contains a bitterant to help discourage inhalant abuse."/>
    <n v="1"/>
    <x v="1"/>
    <n v="0"/>
    <x v="1"/>
    <s v=" "/>
  </r>
  <r>
    <n v="3"/>
    <d v="2023-02-24T00:00:00"/>
    <x v="1"/>
    <x v="1"/>
    <s v="https://www.falconsafety.com/dusters/"/>
    <s v="Dust-Off, Falcon, Maxell, other Private Labels"/>
    <s v="Dusters, Screen Care, Horns &amp; Accessories, Marine Accessories, Wet Wipes"/>
    <s v="Not just for keyboards anymore! Although Dust-Off® is best known as a compressed gas duster that can clean the most stubborn of crumbs from keyboards; there are many other uses for Dust-Off® dusters. We also offer a whole range of additional products under the Dust-Off® including screen sprays and wipes that help keep your digital life clean and smudge free. Falcon is the longest tenured and most reliable name in marine and safety signal horns. Our safety horns were designed by acoustical experts to carry their sound up to 1 mile over land or sea and be heard over construction, machinery and other job site noises. We also offer a line of portable safety horns that are easy to carry while jogging, hiking, kayaking or biking. Feel safe knowing that help is a just a blast away. Falcon also offers a line of marine accessories including Line-Master Mooring Snubbers, rigging tape and marine screen cleaner."/>
    <n v="70"/>
    <n v="19.5"/>
    <s v="https://www.datanyze.com/"/>
    <s v="Small"/>
    <n v="1"/>
    <x v="1"/>
    <s v="Dust-off 10 oz. Disposable Duster"/>
    <s v="https://www.falconsafety.com/shop/dusters/disposable/disposable-duster-10-oz/"/>
    <n v="10"/>
    <n v="18.989999999999998"/>
    <s v="USA"/>
    <s v="using both domestic and imported components"/>
    <s v="Contains a bitterant to help discourage inhalant abuse."/>
    <n v="1"/>
    <x v="1"/>
    <n v="0"/>
    <x v="1"/>
    <s v=" "/>
  </r>
  <r>
    <n v="4"/>
    <d v="2023-02-24T00:00:00"/>
    <x v="1"/>
    <x v="1"/>
    <s v="https://www.falconsafety.com/dusters/"/>
    <s v="Dust-Off, Falcon, Maxell, other Private Labels"/>
    <s v="Dusters, Screen Care, Horns &amp; Accessories, Marine Accessories, Wet Wipes"/>
    <s v="Not just for keyboards anymore! Although Dust-Off® is best known as a compressed gas duster that can clean the most stubborn of crumbs from keyboards; there are many other uses for Dust-Off® dusters. We also offer a whole range of additional products under the Dust-Off® including screen sprays and wipes that help keep your digital life clean and smudge free. Falcon is the longest tenured and most reliable name in marine and safety signal horns. Our safety horns were designed by acoustical experts to carry their sound up to 1 mile over land or sea and be heard over construction, machinery and other job site noises. We also offer a line of portable safety horns that are easy to carry while jogging, hiking, kayaking or biking. Feel safe knowing that help is a just a blast away. Falcon also offers a line of marine accessories including Line-Master Mooring Snubbers, rigging tape and marine screen cleaner."/>
    <n v="70"/>
    <n v="19.5"/>
    <s v="https://www.datanyze.com/"/>
    <s v="Small"/>
    <n v="1"/>
    <x v="1"/>
    <s v="Dust-off 17 oz. Disposable Duster"/>
    <s v="https://www.falconsafety.com/shop/dusters/disposable/disposable-duster-17-oz/"/>
    <n v="17"/>
    <n v="31.99"/>
    <s v="USA"/>
    <s v="using both domestic and imported components"/>
    <s v="Contains a bitterant to help discourage inhalant abuse."/>
    <n v="1"/>
    <x v="1"/>
    <n v="0"/>
    <x v="1"/>
    <s v=" "/>
  </r>
  <r>
    <n v="5"/>
    <d v="2023-02-24T00:00:00"/>
    <x v="1"/>
    <x v="1"/>
    <s v="https://www.falconsafety.com/dusters/"/>
    <s v="Dust-Off, Falcon, Maxell, other Private Labels"/>
    <s v="Dusters, Screen Care, Horns &amp; Accessories, Marine Accessories, Wet Wipes"/>
    <s v="Not just for keyboards anymore! Although Dust-Off® is best known as a compressed gas duster that can clean the most stubborn of crumbs from keyboards; there are many other uses for Dust-Off® dusters. We also offer a whole range of additional products under the Dust-Off® including screen sprays and wipes that help keep your digital life clean and smudge free. Falcon is the longest tenured and most reliable name in marine and safety signal horns. Our safety horns were designed by acoustical experts to carry their sound up to 1 mile over land or sea and be heard over construction, machinery and other job site noises. We also offer a line of portable safety horns that are easy to carry while jogging, hiking, kayaking or biking. Feel safe knowing that help is a just a blast away. Falcon also offers a line of marine accessories including Line-Master Mooring Snubbers, rigging tape and marine screen cleaner."/>
    <n v="70"/>
    <n v="19.5"/>
    <s v="https://www.datanyze.com/"/>
    <s v="Small"/>
    <n v="1"/>
    <x v="1"/>
    <s v="Dust-off 10 oz. Non-Flammable Disposable Duster"/>
    <s v="https://www.falconsafety.com/shop/dusters/disposable/10oz-non-flammable-disposable-duster/"/>
    <n v="10"/>
    <n v="38.49"/>
    <s v="USA"/>
    <s v="using both domestic and imported components"/>
    <s v="Contains a bitterant to help discourage inhalant abuse."/>
    <n v="1"/>
    <x v="2"/>
    <n v="0"/>
    <x v="1"/>
    <s v=" "/>
  </r>
  <r>
    <n v="6"/>
    <d v="2023-02-24T00:00:00"/>
    <x v="1"/>
    <x v="1"/>
    <s v="https://www.falconsafety.com/dusters/"/>
    <s v="Dust-Off, Falcon, Maxell, other Private Labels"/>
    <s v="Dusters, Screen Care, Horns &amp; Accessories, Marine Accessories, Wet Wipes"/>
    <s v="Not just for keyboards anymore! Although Dust-Off® is best known as a compressed gas duster that can clean the most stubborn of crumbs from keyboards; there are many other uses for Dust-Off® dusters. We also offer a whole range of additional products under the Dust-Off® including screen sprays and wipes that help keep your digital life clean and smudge free. Falcon is the longest tenured and most reliable name in marine and safety signal horns. Our safety horns were designed by acoustical experts to carry their sound up to 1 mile over land or sea and be heard over construction, machinery and other job site noises. We also offer a line of portable safety horns that are easy to carry while jogging, hiking, kayaking or biking. Feel safe knowing that help is a just a blast away. Falcon also offers a line of marine accessories including Line-Master Mooring Snubbers, rigging tape and marine screen cleaner."/>
    <n v="70"/>
    <n v="19.5"/>
    <s v="https://www.datanyze.com/"/>
    <s v="Small"/>
    <n v="1"/>
    <x v="1"/>
    <s v="Dust-off 3.5 oz. Non-Flammable Disposable Duster"/>
    <s v="https://www.falconsafety.com/shop/dusters/disposable/3-5oz-non-flammable-disposable-duster/"/>
    <n v="3.5"/>
    <n v="19.989999999999998"/>
    <s v="USA"/>
    <s v="using both domestic and imported components"/>
    <s v="Contains a bitterant to help discourage inhalant abuse."/>
    <n v="1"/>
    <x v="2"/>
    <n v="0"/>
    <x v="1"/>
    <s v=" "/>
  </r>
  <r>
    <n v="7"/>
    <d v="2023-02-24T00:00:00"/>
    <x v="1"/>
    <x v="1"/>
    <s v="https://www.falconsafety.com/dusters/"/>
    <s v="Dust-Off, Falcon, Maxell, other Private Labels"/>
    <s v="Dusters, Screen Care, Horns &amp; Accessories, Marine Accessories, Wet Wipes"/>
    <s v="Not just for keyboards anymore! Although Dust-Off® is best known as a compressed gas duster that can clean the most stubborn of crumbs from keyboards; there are many other uses for Dust-Off® dusters. We also offer a whole range of additional products under the Dust-Off® including screen sprays and wipes that help keep your digital life clean and smudge free. Falcon is the longest tenured and most reliable name in marine and safety signal horns. Our safety horns were designed by acoustical experts to carry their sound up to 1 mile over land or sea and be heard over construction, machinery and other job site noises. We also offer a line of portable safety horns that are easy to carry while jogging, hiking, kayaking or biking. Feel safe knowing that help is a just a blast away. Falcon also offers a line of marine accessories including Line-Master Mooring Snubbers, rigging tape and marine screen cleaner."/>
    <n v="70"/>
    <n v="19.5"/>
    <s v="https://www.datanyze.com/"/>
    <s v="Small"/>
    <n v="1"/>
    <x v="1"/>
    <s v="Dust-off 5 oz. ECO:6 duster"/>
    <s v="https://www.falconsafety.com/shop/dusters/disposable/5-oz-eco-duster/"/>
    <n v="5"/>
    <n v="32.99"/>
    <s v="USA"/>
    <s v="using both domestic and imported components"/>
    <s v=" "/>
    <n v="0"/>
    <x v="3"/>
    <n v="0"/>
    <x v="1"/>
    <s v="Clean with Eco-Confidence! Dust-Off ECO:6 Duster is one of the first to utilize a non-flammable, ultra-low Global Warming Potential (GWP) aerosol propellant."/>
  </r>
  <r>
    <n v="8"/>
    <d v="2023-02-24T00:00:00"/>
    <x v="1"/>
    <x v="1"/>
    <s v="https://www.falconsafety.com/dusters/"/>
    <s v="Dust-Off, Falcon, Maxell, other Private Labels"/>
    <s v="Dusters, Screen Care, Horns &amp; Accessories, Marine Accessories, Wet Wipes"/>
    <s v="Not just for keyboards anymore! Although Dust-Off® is best known as a compressed gas duster that can clean the most stubborn of crumbs from keyboards; there are many other uses for Dust-Off® dusters. We also offer a whole range of additional products under the Dust-Off® including screen sprays and wipes that help keep your digital life clean and smudge free. Falcon is the longest tenured and most reliable name in marine and safety signal horns. Our safety horns were designed by acoustical experts to carry their sound up to 1 mile over land or sea and be heard over construction, machinery and other job site noises. We also offer a line of portable safety horns that are easy to carry while jogging, hiking, kayaking or biking. Feel safe knowing that help is a just a blast away. Falcon also offers a line of marine accessories including Line-Master Mooring Snubbers, rigging tape and marine screen cleaner."/>
    <n v="70"/>
    <n v="19.5"/>
    <s v="https://www.datanyze.com/"/>
    <s v="Small"/>
    <n v="1"/>
    <x v="1"/>
    <s v="Dust-off 10 oz. Plus Duster w/ 360° Vector Valve"/>
    <s v="https://www.falconsafety.com/shop/dusters/refillable/10oz-plus-duster-w-360-vector-valve/"/>
    <n v="10"/>
    <n v="59.99"/>
    <s v="USA"/>
    <s v="using both domestic and imported components"/>
    <s v=" "/>
    <n v="0"/>
    <x v="1"/>
    <n v="0"/>
    <x v="1"/>
    <s v=" "/>
  </r>
  <r>
    <n v="9"/>
    <d v="2023-02-24T00:00:00"/>
    <x v="1"/>
    <x v="1"/>
    <s v="https://www.falconsafety.com/dusters/"/>
    <s v="Dust-Off, Falcon, Maxell, other Private Labels"/>
    <s v="Dusters, Screen Care, Horns &amp; Accessories, Marine Accessories, Wet Wipes"/>
    <s v="Not just for keyboards anymore! Although Dust-Off® is best known as a compressed gas duster that can clean the most stubborn of crumbs from keyboards; there are many other uses for Dust-Off® dusters. We also offer a whole range of additional products under the Dust-Off® including screen sprays and wipes that help keep your digital life clean and smudge free. Falcon is the longest tenured and most reliable name in marine and safety signal horns. Our safety horns were designed by acoustical experts to carry their sound up to 1 mile over land or sea and be heard over construction, machinery and other job site noises. We also offer a line of portable safety horns that are easy to carry while jogging, hiking, kayaking or biking. Feel safe knowing that help is a just a blast away. Falcon also offers a line of marine accessories including Line-Master Mooring Snubbers, rigging tape and marine screen cleaner."/>
    <n v="70"/>
    <n v="19.5"/>
    <s v="https://www.datanyze.com/"/>
    <s v="Small"/>
    <n v="1"/>
    <x v="1"/>
    <s v="Dust-off 10 oz. Plus Replacement Canister"/>
    <s v="https://www.falconsafety.com/shop/dusters/refillable/10oz-plus-replacement-canister/"/>
    <n v="10"/>
    <n v="21.99"/>
    <s v="USA"/>
    <s v="using both domestic and imported components"/>
    <s v=" "/>
    <n v="0"/>
    <x v="1"/>
    <n v="0"/>
    <x v="1"/>
    <s v=" "/>
  </r>
  <r>
    <n v="10"/>
    <d v="2023-02-24T00:00:00"/>
    <x v="1"/>
    <x v="1"/>
    <s v="https://www.falconsafety.com/dusters/"/>
    <s v="Dust-Off, Falcon, Maxell, other Private Labels"/>
    <s v="Dusters, Screen Care, Horns &amp; Accessories, Marine Accessories, Wet Wipes"/>
    <s v="Not just for keyboards anymore! Although Dust-Off® is best known as a compressed gas duster that can clean the most stubborn of crumbs from keyboards; there are many other uses for Dust-Off® dusters. We also offer a whole range of additional products under the Dust-Off® including screen sprays and wipes that help keep your digital life clean and smudge free. Falcon is the longest tenured and most reliable name in marine and safety signal horns. Our safety horns were designed by acoustical experts to carry their sound up to 1 mile over land or sea and be heard over construction, machinery and other job site noises. We also offer a line of portable safety horns that are easy to carry while jogging, hiking, kayaking or biking. Feel safe knowing that help is a just a blast away. Falcon also offers a line of marine accessories including Line-Master Mooring Snubbers, rigging tape and marine screen cleaner."/>
    <n v="70"/>
    <n v="19.5"/>
    <s v="https://www.datanyze.com/"/>
    <s v="Small"/>
    <n v="1"/>
    <x v="1"/>
    <s v="Dust-off 8 oz. Non-Flammable Plus Duster w/ 360° Vector Valve"/>
    <s v="https://www.falconsafety.com/shop/dusters/refillable/8oz-non-flammable-plus-duster-w-360-vector-valve/"/>
    <n v="8"/>
    <n v="89.99"/>
    <s v="USA"/>
    <s v="using both domestic and imported components"/>
    <s v=" "/>
    <n v="0"/>
    <x v="2"/>
    <n v="0"/>
    <x v="1"/>
    <s v=" "/>
  </r>
  <r>
    <n v="11"/>
    <d v="2023-02-24T00:00:00"/>
    <x v="1"/>
    <x v="1"/>
    <s v="https://www.falconsafety.com/dusters/"/>
    <s v="Dust-Off, Falcon, Maxell, other Private Labels"/>
    <s v="Dusters, Screen Care, Horns &amp; Accessories, Marine Accessories, Wet Wipes"/>
    <s v="Not just for keyboards anymore! Although Dust-Off® is best known as a compressed gas duster that can clean the most stubborn of crumbs from keyboards; there are many other uses for Dust-Off® dusters. We also offer a whole range of additional products under the Dust-Off® including screen sprays and wipes that help keep your digital life clean and smudge free. Falcon is the longest tenured and most reliable name in marine and safety signal horns. Our safety horns were designed by acoustical experts to carry their sound up to 1 mile over land or sea and be heard over construction, machinery and other job site noises. We also offer a line of portable safety horns that are easy to carry while jogging, hiking, kayaking or biking. Feel safe knowing that help is a just a blast away. Falcon also offers a line of marine accessories including Line-Master Mooring Snubbers, rigging tape and marine screen cleaner."/>
    <n v="70"/>
    <n v="19.5"/>
    <s v="https://www.datanyze.com/"/>
    <s v="Small"/>
    <n v="1"/>
    <x v="1"/>
    <s v="Dust-off 10 oz. Classic Duster with Chrome Valve"/>
    <s v="https://www.falconsafety.com/shop/dusters/refillable/10oz-classic-duster-with-chrome-valve/"/>
    <n v="10"/>
    <n v="59.99"/>
    <s v="USA"/>
    <s v="using both domestic and imported components"/>
    <s v=" "/>
    <n v="0"/>
    <x v="1"/>
    <n v="0"/>
    <x v="1"/>
    <s v=" "/>
  </r>
  <r>
    <n v="12"/>
    <d v="2023-02-24T00:00:00"/>
    <x v="1"/>
    <x v="1"/>
    <s v="https://www.falconsafety.com/dusters/"/>
    <s v="Dust-Off, Falcon, Maxell, other Private Labels"/>
    <s v="Dusters, Screen Care, Horns &amp; Accessories, Marine Accessories, Wet Wipes"/>
    <s v="Not just for keyboards anymore! Although Dust-Off® is best known as a compressed gas duster that can clean the most stubborn of crumbs from keyboards; there are many other uses for Dust-Off® dusters. We also offer a whole range of additional products under the Dust-Off® including screen sprays and wipes that help keep your digital life clean and smudge free. Falcon is the longest tenured and most reliable name in marine and safety signal horns. Our safety horns were designed by acoustical experts to carry their sound up to 1 mile over land or sea and be heard over construction, machinery and other job site noises. We also offer a line of portable safety horns that are easy to carry while jogging, hiking, kayaking or biking. Feel safe knowing that help is a just a blast away. Falcon also offers a line of marine accessories including Line-Master Mooring Snubbers, rigging tape and marine screen cleaner."/>
    <n v="70"/>
    <n v="19.5"/>
    <s v="https://www.datanyze.com/"/>
    <s v="Small"/>
    <n v="1"/>
    <x v="1"/>
    <s v="Dust-off 8 oz. Non-Flammable Plus Replacement Canister"/>
    <s v="https://www.falconsafety.com/shop/dusters/refillable/8oz-non-flammable-plus-replacement-canister/"/>
    <n v="8"/>
    <n v="39.99"/>
    <s v="USA"/>
    <s v="using both domestic and imported components"/>
    <s v=" "/>
    <n v="0"/>
    <x v="2"/>
    <n v="0"/>
    <x v="1"/>
    <s v=" "/>
  </r>
  <r>
    <n v="13"/>
    <d v="2023-02-24T00:00:00"/>
    <x v="1"/>
    <x v="1"/>
    <s v="https://www.falconsafety.com/dusters/"/>
    <s v="Dust-Off, Falcon, Maxell, other Private Labels"/>
    <s v="Dusters, Screen Care, Horns &amp; Accessories, Marine Accessories, Wet Wipes"/>
    <s v="Not just for keyboards anymore! Although Dust-Off® is best known as a compressed gas duster that can clean the most stubborn of crumbs from keyboards; there are many other uses for Dust-Off® dusters. We also offer a whole range of additional products under the Dust-Off® including screen sprays and wipes that help keep your digital life clean and smudge free. Falcon is the longest tenured and most reliable name in marine and safety signal horns. Our safety horns were designed by acoustical experts to carry their sound up to 1 mile over land or sea and be heard over construction, machinery and other job site noises. We also offer a line of portable safety horns that are easy to carry while jogging, hiking, kayaking or biking. Feel safe knowing that help is a just a blast away. Falcon also offers a line of marine accessories including Line-Master Mooring Snubbers, rigging tape and marine screen cleaner."/>
    <n v="70"/>
    <n v="19.5"/>
    <s v="https://www.datanyze.com/"/>
    <s v="Small"/>
    <n v="1"/>
    <x v="1"/>
    <s v="Dust-off 10 oz. Classic Replacement Canister"/>
    <s v="https://www.falconsafety.com/shop/dusters/refillable/10oz-classic-replacement-canister/"/>
    <n v="10"/>
    <n v="21.99"/>
    <s v="USA"/>
    <s v="using both domestic and imported components"/>
    <s v=" "/>
    <n v="0"/>
    <x v="1"/>
    <n v="0"/>
    <x v="1"/>
    <s v=" "/>
  </r>
  <r>
    <n v="14"/>
    <d v="2023-02-24T00:00:00"/>
    <x v="2"/>
    <x v="2"/>
    <s v="https://endustforelectronics.com/"/>
    <s v="Ape Case, Endust for Elecronics, enspire, Hotdog, Skooba"/>
    <s v="Camera cases &amp; accessories, Dusters, Body Cleansing Towels, Decontamination cleaning products for firefighters &amp; first responders, Yoga totes and rollpacks, Exquisite cases and accessories for business and travel"/>
    <s v="You’ve trusted the Endust® brand for more than 40 years. Now trust Endust for Electronics, the leading line-up of products for cleaning, dusting, and protecting everything from computers and DVD players to television screens!"/>
    <n v="98"/>
    <n v="78.3"/>
    <s v="https://www.owler.com/corp"/>
    <s v="Small"/>
    <n v="2"/>
    <x v="1"/>
    <s v="Endust 10 oz. Non-Flammable Duster w/ Bitterant"/>
    <s v="https://endustforelectronics.com/10-oz-non-flammable-duster-w-bitterant/"/>
    <n v="10"/>
    <m/>
    <s v="USA"/>
    <m/>
    <s v="Inhalant abuse is a growing epidemic. Endust for Electronics adds bitterant to deter abuse with it’s products. For more information on inhalant abuse please visit Alliance for Consumer Education."/>
    <n v="1"/>
    <x v="4"/>
    <n v="0"/>
    <x v="2"/>
    <s v="no pricing given, no way to purchase indicated"/>
  </r>
  <r>
    <n v="15"/>
    <d v="2023-02-24T00:00:00"/>
    <x v="2"/>
    <x v="2"/>
    <s v="https://endustforelectronics.com/"/>
    <s v="Ape Case, Endust for Elecronics, enspire, Hotdog, Skooba"/>
    <s v="Camera cases &amp; accessories, Dusters, Body Cleansing Towels, Decontamination cleaning products for firefighters &amp; first responders, Yoga totes and rollpacks, Exquisite cases and accessories for business and travel"/>
    <s v="You’ve trusted the Endust® brand for more than 40 years. Now trust Endust for Electronics, the leading line-up of products for cleaning, dusting, and protecting everything from computers and DVD players to television screens!"/>
    <n v="98"/>
    <n v="78.3"/>
    <s v="https://www.owler.com/corp"/>
    <s v="Small"/>
    <n v="2"/>
    <x v="1"/>
    <s v="Endust 10 oz. Duster w/ Bitterant – Twin Pack"/>
    <s v="https://endustforelectronics.com/10-oz-non-flammable-duster-w-bitterant-twin-pack/"/>
    <n v="10"/>
    <m/>
    <s v="USA"/>
    <m/>
    <s v="Inhalant abuse is a growing epidemic. Endust for Electronics adds bitterant to deter abuse with it’s products. For more information on inhalant abuse please visit Alliance for Consumer Education."/>
    <n v="1"/>
    <x v="1"/>
    <n v="0"/>
    <x v="2"/>
    <s v="no pricing given, no way to purchase indicated"/>
  </r>
  <r>
    <n v="16"/>
    <d v="2023-02-24T00:00:00"/>
    <x v="2"/>
    <x v="2"/>
    <s v="https://endustforelectronics.com/"/>
    <s v="Ape Case, Endust for Elecronics, enspire, Hotdog, Skooba"/>
    <s v="Camera cases &amp; accessories, Dusters, Body Cleansing Towels, Decontamination cleaning products for firefighters &amp; first responders, Yoga totes and rollpacks, Exquisite cases and accessories for business and travel"/>
    <s v="You’ve trusted the Endust® brand for more than 40 years. Now trust Endust for Electronics, the leading line-up of products for cleaning, dusting, and protecting everything from computers and DVD players to television screens!"/>
    <n v="98"/>
    <n v="78.3"/>
    <s v="https://www.owler.com/corp"/>
    <s v="Small"/>
    <n v="2"/>
    <x v="1"/>
    <s v="Endust 10 oz. Non-Flammable Duster w/ Bitterant"/>
    <s v="https://endustforelectronics.com/10-oz-duster-w-bitterant/"/>
    <n v="10"/>
    <m/>
    <s v="USA"/>
    <m/>
    <s v="Inhalant abuse is a growing epidemic. Endust for Electronics adds bitterant to deter abuse with it’s products. For more information on inhalant abuse please visit Alliance for Consumer Education."/>
    <n v="1"/>
    <x v="4"/>
    <n v="0"/>
    <x v="2"/>
    <s v="no pricing given, no way to purchase indicated"/>
  </r>
  <r>
    <n v="17"/>
    <d v="2023-02-24T00:00:00"/>
    <x v="2"/>
    <x v="2"/>
    <s v="https://endustforelectronics.com/"/>
    <s v="Ape Case, Endust for Elecronics, enspire, Hotdog, Skooba"/>
    <s v="Camera cases &amp; accessories, Dusters, Body Cleansing Towels, Decontamination cleaning products for firefighters &amp; first responders, Yoga totes and rollpacks, Exquisite cases and accessories for business and travel"/>
    <s v="You’ve trusted the Endust® brand for more than 40 years. Now trust Endust for Electronics, the leading line-up of products for cleaning, dusting, and protecting everything from computers and DVD players to television screens!"/>
    <n v="98"/>
    <n v="78.3"/>
    <s v="https://www.owler.com/corp"/>
    <s v="Small"/>
    <n v="2"/>
    <x v="1"/>
    <s v="Endust 10 oz. Non-Flammable Duster w/ Bitterant Twin Pack"/>
    <s v="https://endustforelectronics.com/10-oz-duster-w-bitterant-twin-pack/"/>
    <n v="10"/>
    <m/>
    <s v="USA"/>
    <m/>
    <s v="Inhalant abuse is a growing epidemic. Endust for Electronics adds bitterant to deter abuse with it’s products. For more information on inhalant abuse please visit Alliance for Consumer Education."/>
    <n v="1"/>
    <x v="4"/>
    <n v="0"/>
    <x v="2"/>
    <s v="no pricing given, no way to purchase indicated"/>
  </r>
  <r>
    <n v="18"/>
    <d v="2023-02-24T00:00:00"/>
    <x v="2"/>
    <x v="2"/>
    <s v="https://endustforelectronics.com/"/>
    <s v="Ape Case, Endust for Elecronics, enspire, Hotdog, Skooba"/>
    <s v="Camera cases &amp; accessories, Dusters, Body Cleansing Towels, Decontamination cleaning products for firefighters &amp; first responders, Yoga totes and rollpacks, Exquisite cases and accessories for business and travel"/>
    <s v="You’ve trusted the Endust® brand for more than 40 years. Now trust Endust for Electronics, the leading line-up of products for cleaning, dusting, and protecting everything from computers and DVD players to television screens!"/>
    <n v="98"/>
    <n v="78.3"/>
    <s v="https://www.owler.com/corp"/>
    <s v="Small"/>
    <n v="2"/>
    <x v="1"/>
    <s v="Endust 3.5 oz. Non-Flammable Duster w/ Bitterant Twin Pack"/>
    <s v="https://endustforelectronics.com/3-5-oz-non-flammable-duster-w-bitterant-twin-pack/"/>
    <n v="3.5"/>
    <m/>
    <s v="USA"/>
    <m/>
    <s v="Inhalant abuse is a growing epidemic. Endust for Electronics adds bitterant to deter abuse with it’s products. For more information on inhalant abuse please visit Alliance for Consumer Education."/>
    <n v="1"/>
    <x v="4"/>
    <n v="0"/>
    <x v="2"/>
    <s v="no pricing given, no way to purchase indicated"/>
  </r>
  <r>
    <n v="19"/>
    <d v="2023-03-01T00:00:00"/>
    <x v="3"/>
    <x v="3"/>
    <s v="https://www.airduster.com/"/>
    <s v="Blow Off, Fire Gone, Max Pro, Super Blast, Odor Stop, Winchester, Pro Stick"/>
    <s v="Dusters, Cleaners, Horns, Spray Adhesives, Lubricants, Air Fresheners, Winchester gun cleaners"/>
    <s v="Max Pro is a leading provider of private labeling, aerosol filling, and contract packaging services for a variety of products including air duster, isopropyl alcohol, glass cleaner, steel cleaner, all-purpose cleaner, and lubricants. With 75 different products to choose from, Max Pro offers a comprehensive solution for businesses looking to start their own private label brand."/>
    <n v="26"/>
    <n v="8.1"/>
    <s v="https://www.zoominfo.com/"/>
    <s v="Small"/>
    <n v="4"/>
    <x v="1"/>
    <s v="Blow Off® Air Duster 10oz"/>
    <s v="https://airduster.com/ProductsMain.aspx?ProductId=152-112-226"/>
    <n v="10"/>
    <m/>
    <s v="USA"/>
    <s v="contract packaging and aerosol filling facilities in the United States and in Central America"/>
    <s v=" "/>
    <n v="0"/>
    <x v="1"/>
    <n v="1"/>
    <x v="2"/>
    <s v="no pricing given, contact us to become a dealer - all-purpose sterilized cleaner that removes dust, dirt and microscopic debris from hard-to-reach places. Its ozone safe, private label supplier: https://airduster.com/private_label.aspx"/>
  </r>
  <r>
    <n v="20"/>
    <d v="2023-03-01T00:00:00"/>
    <x v="3"/>
    <x v="3"/>
    <s v="https://www.airduster.com/"/>
    <s v="Blow Off, Fire Gone, Max Pro, Super Blast, Odor Stop, Winchester, Pro Stick"/>
    <s v="Dusters, Cleaners, Horns, Spray Adhesives, Lubricants, Air Fresheners, Winchester gun cleaners"/>
    <s v="Max Pro is a leading provider of private labeling, aerosol filling, and contract packaging services for a variety of products including air duster, isopropyl alcohol, glass cleaner, steel cleaner, all-purpose cleaner, and lubricants. With 75 different products to choose from, Max Pro offers a comprehensive solution for businesses looking to start their own private label brand."/>
    <n v="26"/>
    <n v="8.1"/>
    <s v="https://www.zoominfo.com/"/>
    <s v="Small"/>
    <n v="4"/>
    <x v="1"/>
    <s v="Blow Off® - Air Duster 2 Pack"/>
    <s v="https://airduster.com/ProductsMain.aspx?ProductId=2-152-2232"/>
    <n v="10"/>
    <m/>
    <s v="USA"/>
    <s v="contract packaging and aerosol filling facilities in the United States and in Central America"/>
    <s v=" "/>
    <n v="0"/>
    <x v="1"/>
    <n v="1"/>
    <x v="2"/>
    <s v="no pricing given, contact us to become a dealer - all-purpose sterilized cleaner that removes dust, dirt and microscopic debris from hard-to-reach places. Its ozone safe"/>
  </r>
  <r>
    <n v="21"/>
    <d v="2023-03-01T00:00:00"/>
    <x v="3"/>
    <x v="3"/>
    <s v="https://www.airduster.com/"/>
    <s v="Blow Off, Fire Gone, Max Pro, Super Blast, Odor Stop, Winchester, Pro Stick"/>
    <s v="Dusters, Cleaners, Horns, Spray Adhesives, Lubricants, Air Fresheners, Winchester gun cleaners"/>
    <s v="Max Pro is a leading provider of private labeling, aerosol filling, and contract packaging services for a variety of products including air duster, isopropyl alcohol, glass cleaner, steel cleaner, all-purpose cleaner, and lubricants. With 75 different products to choose from, Max Pro offers a comprehensive solution for businesses looking to start their own private label brand."/>
    <n v="26"/>
    <n v="8.1"/>
    <s v="https://www.zoominfo.com/"/>
    <s v="Small"/>
    <n v="4"/>
    <x v="1"/>
    <s v="Blow Off® - Auto Duster"/>
    <s v="https://airduster.com/ProductsMain.aspx?ProductId=AD-001-56"/>
    <n v="3.5"/>
    <m/>
    <s v="USA"/>
    <s v="contract packaging and aerosol filling facilities in the United States and in Central America"/>
    <s v=" "/>
    <n v="0"/>
    <x v="1"/>
    <n v="1"/>
    <x v="2"/>
    <s v="no pricing given, contact us to become a dealer - all-purpose sterilized cleaner that removes dust &amp; dirt from hard-to-reach places in your car or truck "/>
  </r>
  <r>
    <n v="22"/>
    <d v="2023-03-01T00:00:00"/>
    <x v="3"/>
    <x v="3"/>
    <s v="https://www.airduster.com/"/>
    <s v="Blow Off, Fire Gone, Max Pro, Super Blast, Odor Stop, Winchester, Pro Stick"/>
    <s v="Dusters, Cleaners, Horns, Spray Adhesives, Lubricants, Air Fresheners, Winchester gun cleaners"/>
    <s v="Max Pro is a leading provider of private labeling, aerosol filling, and contract packaging services for a variety of products including air duster, isopropyl alcohol, glass cleaner, steel cleaner, all-purpose cleaner, and lubricants. With 75 different products to choose from, Max Pro offers a comprehensive solution for businesses looking to start their own private label brand."/>
    <n v="26"/>
    <n v="8.1"/>
    <s v="https://www.zoominfo.com/"/>
    <s v="Small"/>
    <n v="4"/>
    <x v="1"/>
    <s v="Blow Off® Air Duster Non-Flammable 8 oz"/>
    <s v="https://airduster.com/ProductsMain.aspx?ProductId=DZE8-1151"/>
    <n v="8"/>
    <m/>
    <s v="USA"/>
    <s v="contract packaging and aerosol filling facilities in the United States and in Central America"/>
    <s v=" "/>
    <n v="0"/>
    <x v="1"/>
    <n v="1"/>
    <x v="2"/>
    <s v="no pricing given, contact us to become a dealer - removes dust, dirt, and microscopic debris from hard-to-reach areas of home and office equipment. It is non-flammable "/>
  </r>
  <r>
    <n v="23"/>
    <d v="2023-03-01T00:00:00"/>
    <x v="3"/>
    <x v="3"/>
    <s v="https://www.airduster.com/"/>
    <s v="Blow Off, Fire Gone, Max Pro, Super Blast, Odor Stop, Winchester, Pro Stick"/>
    <s v="Dusters, Cleaners, Horns, Spray Adhesives, Lubricants, Air Fresheners, Winchester gun cleaners"/>
    <s v="Max Pro is a leading provider of private labeling, aerosol filling, and contract packaging services for a variety of products including air duster, isopropyl alcohol, glass cleaner, steel cleaner, all-purpose cleaner, and lubricants. With 75 different products to choose from, Max Pro offers a comprehensive solution for businesses looking to start their own private label brand."/>
    <n v="26"/>
    <n v="8.1"/>
    <s v="https://www.zoominfo.com/"/>
    <s v="Small"/>
    <n v="4"/>
    <x v="1"/>
    <s v="Blow Off® Air Duster, Defined as Non-Flammable 10oz"/>
    <s v="https://airduster.com/ProductsMain.aspx?ProductId=3.5-112-240"/>
    <n v="10"/>
    <m/>
    <s v="USA"/>
    <s v="contract packaging and aerosol filling facilities in the United States and in Central America"/>
    <s v=" "/>
    <n v="0"/>
    <x v="1"/>
    <n v="1"/>
    <x v="2"/>
    <s v="no pricing given, contact us to become a dealer - all purpose sterilized cleaner that removes dust, dirt and microscopic debris from hard to reach places. Its ozone safe"/>
  </r>
  <r>
    <n v="24"/>
    <d v="2023-03-01T00:00:00"/>
    <x v="3"/>
    <x v="3"/>
    <s v="https://www.airduster.com/"/>
    <s v="Blow Off, Fire Gone, Max Pro, Super Blast, Odor Stop, Winchester, Pro Stick"/>
    <s v="Dusters, Cleaners, Horns, Spray Adhesives, Lubricants, Air Fresheners, Winchester gun cleaners"/>
    <s v="Max Pro is a leading provider of private labeling, aerosol filling, and contract packaging services for a variety of products including air duster, isopropyl alcohol, glass cleaner, steel cleaner, all-purpose cleaner, and lubricants. With 75 different products to choose from, Max Pro offers a comprehensive solution for businesses looking to start their own private label brand."/>
    <n v="26"/>
    <n v="8.1"/>
    <s v="https://www.zoominfo.com/"/>
    <s v="Small"/>
    <n v="4"/>
    <x v="1"/>
    <s v="Blow Off® Air Duster Non-Flammable 10 oz. "/>
    <s v="https://airduster.com/ProductsMain.aspx?ProductId=DZE-1150"/>
    <n v="10"/>
    <m/>
    <s v="USA"/>
    <s v="contract packaging and aerosol filling facilities in the United States and in Central America"/>
    <s v=" "/>
    <n v="0"/>
    <x v="1"/>
    <n v="1"/>
    <x v="2"/>
    <s v="no pricing given, contact us to become a dealer - removes dust, dirt, and microscopic debris from hard-to-reach areas of home and office equipment. It is non-flammable "/>
  </r>
  <r>
    <n v="25"/>
    <d v="2023-03-01T00:00:00"/>
    <x v="3"/>
    <x v="3"/>
    <s v="https://www.airduster.com/"/>
    <s v="Blow Off, Fire Gone, Max Pro, Super Blast, Odor Stop, Winchester, Pro Stick, &amp; Private Label Manufacturer"/>
    <s v="Dusters, Cleaners, Horns, Spray Adhesives, Lubricants, Air Fresheners, Winchester gun cleaners"/>
    <s v="Max Pro is a leading provider of private labeling, aerosol filling, and contract packaging services for a variety of products including air duster, isopropyl alcohol, glass cleaner, steel cleaner, all-purpose cleaner, and lubricants. With 75 different products to choose from, Max Pro offers a comprehensive solution for businesses looking to start their own private label brand."/>
    <n v="26"/>
    <n v="8.1"/>
    <s v="https://www.zoominfo.com/"/>
    <s v="Small"/>
    <n v="4"/>
    <x v="1"/>
    <s v="Blow Off® Air Duster 10oz"/>
    <s v="https://airduster.com/ProductsMain.aspx?ProductId=8152-998-226"/>
    <n v="10"/>
    <m/>
    <s v="USA"/>
    <s v="contract packaging and aerosol filling facilities in the United States and in Central America"/>
    <s v=" "/>
    <n v="0"/>
    <x v="1"/>
    <n v="1"/>
    <x v="2"/>
    <s v="no pricing given, contact us to become a dealer - all-purpose sterilized cleaner that removes dust, dirt and microscopic debris from hard-to-reach places. Its ozone safe "/>
  </r>
  <r>
    <n v="26"/>
    <d v="2023-05-03T00:00:00"/>
    <x v="3"/>
    <x v="3"/>
    <s v="https://www.airduster.com/"/>
    <s v="Blow Off, Fire Gone, Max Pro, Super Blast, Odor Stop, Winchester, Pro Stick, &amp; Private Label Manufacturer"/>
    <s v="Dusters, Cleaners, Horns, Spray Adhesives, Lubricants, Air Fresheners, Winchester gun cleaners"/>
    <s v="Max Pro is a leading provider of private labeling, aerosol filling, and contract packaging services for a variety of products including air duster, isopropyl alcohol, glass cleaner, steel cleaner, all-purpose cleaner, and lubricants. With 75 different products to choose from, Max Pro offers a comprehensive solution for businesses looking to start their own private label brand."/>
    <n v="26"/>
    <n v="8.1"/>
    <s v="https://www.zoominfo.com/"/>
    <s v="Small"/>
    <n v="4"/>
    <x v="1"/>
    <s v="Winchester® - Gun Duster"/>
    <s v="https://airduster.com/ProductsMain.aspx?ProductId=GD-007-034"/>
    <n v="10"/>
    <m/>
    <s v="USA"/>
    <s v="contract packaging and aerosol filling facilities in the United States and in Central America"/>
    <s v=" "/>
    <n v="0"/>
    <x v="1"/>
    <n v="0"/>
    <x v="2"/>
    <s v="no pricing given, contact us to become a dealer - all purpose sterilized cleaner that removes contaminates from all internal and external surfaces of firearms &amp; more"/>
  </r>
  <r>
    <n v="27"/>
    <d v="2023-03-01T00:00:00"/>
    <x v="4"/>
    <x v="4"/>
    <s v="https://www.chemtronics.com/"/>
    <s v="Chemtronics"/>
    <s v="solvents, degreasers, swabs, wipes, and repair tools"/>
    <s v="Since 1958, Chemtronics has been at the forefront of electronics maintenance and repair. Our product offering has grown from a handful of cleaners to a complete line of ultra-pure solvents, degreasers, swabs, wipes, and repair tools for the electrical, electronics and telecommunications industry. In 1999, Chemtronics had been a wholly owned subsidiary of Illinois Tool Works Inc. MRO to Fiber Optic &amp; Telecommunications; Aviation &amp; Aerospace; Life Sciences; &amp; Electronic Assembly &amp; Cleaning industries."/>
    <n v="44"/>
    <n v="20.2"/>
    <s v="https://www.owler.com/corp"/>
    <s v="Small"/>
    <n v="3"/>
    <x v="2"/>
    <s v="Chemtronics 152a Blast - Air Duster (ES1029)"/>
    <s v="https://www.chemtronics.com/152a-blast"/>
    <n v="10"/>
    <n v="11.31"/>
    <s v="USA"/>
    <s v="EM from mfg, 3/21/23"/>
    <s v=" "/>
    <n v="0"/>
    <x v="1"/>
    <n v="1"/>
    <x v="1"/>
    <s v="Case only, 12 cans/case, shelf life ref: https://www.chemtronics.com/what-is-the-shelf-life-of-air-duster-canned-air"/>
  </r>
  <r>
    <n v="28"/>
    <d v="2023-03-01T00:00:00"/>
    <x v="4"/>
    <x v="4"/>
    <s v="https://www.chemtronics.com/"/>
    <s v="Chemtronics"/>
    <s v="solvents, degreasers, swabs, wipes, and repair tools"/>
    <s v="Since 1958, Chemtronics has been at the forefront of electronics maintenance and repair. Our product offering has grown from a handful of cleaners to a complete line of ultra-pure solvents, degreasers, swabs, wipes, and repair tools for the electrical, electronics and telecommunications industry. In 1999, Chemtronics had been a wholly owned subsidiary of Illinois Tool Works Inc. MRO to Fiber Optic &amp; Telecommunications; Aviation &amp; Aerospace; Life Sciences; &amp; Electronic Assembly &amp; Cleaning industries."/>
    <n v="44"/>
    <n v="20.2"/>
    <s v="https://www.owler.com/corp"/>
    <s v="Small"/>
    <n v="3"/>
    <x v="2"/>
    <s v="Chemtronics Duster (ES1017)"/>
    <s v="https://www.chemtronics.com/duster"/>
    <n v="10"/>
    <n v="15.590000000000002"/>
    <s v="USA"/>
    <s v="EM from mfg, 3/21/23"/>
    <s v=" "/>
    <n v="0"/>
    <x v="4"/>
    <n v="1"/>
    <x v="1"/>
    <s v="Case only, 12 cans/case, shelf life ref: https://www.chemtronics.com/what-is-the-shelf-life-of-air-duster-canned-air"/>
  </r>
  <r>
    <n v="29"/>
    <d v="2023-03-01T00:00:00"/>
    <x v="4"/>
    <x v="4"/>
    <s v="https://www.chemtronics.com/"/>
    <s v="Chemtronics"/>
    <s v="solvents, degreasers, swabs, wipes, and repair tools"/>
    <s v="Since 1958, Chemtronics has been at the forefront of electronics maintenance and repair. Our product offering has grown from a handful of cleaners to a complete line of ultra-pure solvents, degreasers, swabs, wipes, and repair tools for the electrical, electronics and telecommunications industry. In 1999, Chemtronics had been a wholly owned subsidiary of Illinois Tool Works Inc. MRO to Fiber Optic &amp; Telecommunications; Aviation &amp; Aerospace; Life Sciences; &amp; Electronic Assembly &amp; Cleaning industries."/>
    <n v="44"/>
    <n v="20.2"/>
    <s v="https://www.owler.com/corp"/>
    <s v="Small"/>
    <n v="3"/>
    <x v="2"/>
    <s v="Chemtronics Duster (ES1617)"/>
    <s v="https://www.chemtronics.com/duster"/>
    <n v="12"/>
    <n v="18"/>
    <s v="USA"/>
    <s v="EM from mfg, 3/21/23"/>
    <s v=" "/>
    <n v="0"/>
    <x v="4"/>
    <n v="1"/>
    <x v="1"/>
    <s v="Case only, 12 cans/case, shelf life ref: https://www.chemtronics.com/what-is-the-shelf-life-of-air-duster-canned-air"/>
  </r>
  <r>
    <n v="30"/>
    <d v="2023-03-01T00:00:00"/>
    <x v="4"/>
    <x v="4"/>
    <s v="https://www.chemtronics.com/"/>
    <s v="Chemtronics"/>
    <s v="solvents, degreasers, swabs, wipes, and repair tools"/>
    <s v="Since 1958, Chemtronics has been at the forefront of electronics maintenance and repair. Our product offering has grown from a handful of cleaners to a complete line of ultra-pure solvents, degreasers, swabs, wipes, and repair tools for the electrical, electronics and telecommunications industry. In 1999, Chemtronics had been a wholly owned subsidiary of Illinois Tool Works Inc. MRO to Fiber Optic &amp; Telecommunications; Aviation &amp; Aerospace; Life Sciences; &amp; Electronic Assembly &amp; Cleaning industries."/>
    <n v="44"/>
    <n v="20.2"/>
    <s v="https://www.owler.com/corp"/>
    <s v="Small"/>
    <n v="3"/>
    <x v="2"/>
    <s v="Chemtronics Typhoon Blast 70 Duster (ES1025)"/>
    <s v="https://www.chemtronics.com/typhoon-blast-70-duster"/>
    <n v="10"/>
    <n v="22.819999999999997"/>
    <s v="USA"/>
    <s v="EM from mfg, 3/21/23"/>
    <s v=" "/>
    <n v="0"/>
    <x v="3"/>
    <n v="1"/>
    <x v="1"/>
    <s v="Case only, 12 cans/case, shelf life ref: https://www.chemtronics.com/what-is-the-shelf-life-of-air-duster-canned-air"/>
  </r>
  <r>
    <n v="31"/>
    <d v="2023-03-01T00:00:00"/>
    <x v="4"/>
    <x v="4"/>
    <s v="https://www.chemtronics.com/"/>
    <s v="Chemtronics"/>
    <s v="solvents, degreasers, swabs, wipes, and repair tools"/>
    <s v="Since 1958, Chemtronics has been at the forefront of electronics maintenance and repair. Our product offering has grown from a handful of cleaners to a complete line of ultra-pure solvents, degreasers, swabs, wipes, and repair tools for the electrical, electronics and telecommunications industry. In 1999, Chemtronics had been a wholly owned subsidiary of Illinois Tool Works Inc. MRO to Fiber Optic &amp; Telecommunications; Aviation &amp; Aerospace; Life Sciences; &amp; Electronic Assembly &amp; Cleaning industries."/>
    <n v="44"/>
    <n v="20.2"/>
    <s v="https://www.owler.com/corp"/>
    <s v="Small"/>
    <n v="3"/>
    <x v="2"/>
    <s v="Chemtronics Ultrajet® compressed gas duster (ES1020)"/>
    <s v="https://www.chemtronics.com/ultrajet-2"/>
    <n v="10"/>
    <n v="22.37"/>
    <s v="USA"/>
    <s v="EM from mfg, 3/21/23"/>
    <s v=" "/>
    <n v="0"/>
    <x v="2"/>
    <n v="1"/>
    <x v="1"/>
    <s v="Case only, 12 cans/case, shelf life ref: https://www.chemtronics.com/what-is-the-shelf-life-of-air-duster-canned-air"/>
  </r>
  <r>
    <n v="32"/>
    <d v="2023-03-01T00:00:00"/>
    <x v="4"/>
    <x v="4"/>
    <s v="https://www.chemtronics.com/"/>
    <s v="Chemtronics"/>
    <s v="solvents, degreasers, swabs, wipes, and repair tools"/>
    <s v="Since 1958, Chemtronics has been at the forefront of electronics maintenance and repair. Our product offering has grown from a handful of cleaners to a complete line of ultra-pure solvents, degreasers, swabs, wipes, and repair tools for the electrical, electronics and telecommunications industry. In 1999, Chemtronics had been a wholly owned subsidiary of Illinois Tool Works Inc. MRO to Fiber Optic &amp; Telecommunications; Aviation &amp; Aerospace; Life Sciences; &amp; Electronic Assembly &amp; Cleaning industries."/>
    <n v="44"/>
    <n v="20.2"/>
    <s v="https://www.owler.com/corp"/>
    <s v="Small"/>
    <n v="3"/>
    <x v="2"/>
    <s v="Chemtronics Ultrajet® 70  (ES1015)"/>
    <s v="https://www.chemtronics.com/ultrajet-70"/>
    <n v="10"/>
    <n v="16.760000000000002"/>
    <s v="USA"/>
    <s v="EM from mfg, 3/21/23"/>
    <s v=" "/>
    <n v="0"/>
    <x v="2"/>
    <n v="1"/>
    <x v="1"/>
    <s v="Case only, 12 cans/case, shelf life ref: https://www.chemtronics.com/what-is-the-shelf-life-of-air-duster-canned-air"/>
  </r>
  <r>
    <n v="33"/>
    <d v="2023-03-01T00:00:00"/>
    <x v="4"/>
    <x v="4"/>
    <s v="https://www.chemtronics.com/"/>
    <s v="Chemtronics"/>
    <s v="solvents, degreasers, swabs, wipes, and repair tools"/>
    <s v="Since 1958, Chemtronics has been at the forefront of electronics maintenance and repair. Our product offering has grown from a handful of cleaners to a complete line of ultra-pure solvents, degreasers, swabs, wipes, and repair tools for the electrical, electronics and telecommunications industry. In 1999, Chemtronics had been a wholly owned subsidiary of Illinois Tool Works Inc. MRO to Fiber Optic &amp; Telecommunications; Aviation &amp; Aerospace; Life Sciences; &amp; Electronic Assembly &amp; Cleaning industries."/>
    <n v="44"/>
    <n v="20.2"/>
    <s v="https://www.owler.com/corp"/>
    <s v="Small"/>
    <n v="3"/>
    <x v="2"/>
    <s v="Chemtronics Ultrajet® All-Way Duster (ES1620)"/>
    <s v="https://www.chemtronics.com/ultrajet-all-way"/>
    <n v="8"/>
    <n v="19.07"/>
    <s v="USA"/>
    <s v="EM from mfg, 3/21/23"/>
    <s v=" "/>
    <n v="0"/>
    <x v="2"/>
    <n v="1"/>
    <x v="1"/>
    <s v="Case only, 12 cans/case, shelf life ref: https://www.chemtronics.com/what-is-the-shelf-life-of-air-duster-canned-air"/>
  </r>
  <r>
    <n v="34"/>
    <d v="2023-03-01T00:00:00"/>
    <x v="4"/>
    <x v="4"/>
    <s v="https://www.chemtronics.com/"/>
    <s v="Chemtronics"/>
    <s v="solvents, degreasers, swabs, wipes, and repair tools"/>
    <s v="Since 1958, Chemtronics has been at the forefront of electronics maintenance and repair. Our product offering has grown from a handful of cleaners to a complete line of ultra-pure solvents, degreasers, swabs, wipes, and repair tools for the electrical, electronics and telecommunications industry. In 1999, Chemtronics had been a wholly owned subsidiary of Illinois Tool Works Inc. MRO to Fiber Optic &amp; Telecommunications; Aviation &amp; Aerospace; Life Sciences; &amp; Electronic Assembly &amp; Cleaning industries."/>
    <n v="44"/>
    <n v="20.2"/>
    <s v="https://www.owler.com/corp"/>
    <s v="Small"/>
    <n v="3"/>
    <x v="2"/>
    <s v="Chemtronics Ultrajet Duster System (ES1020K)"/>
    <s v="https://www.chemtronics.com/ultrajet-duster-system"/>
    <n v="10"/>
    <n v="54.419999999999995"/>
    <s v="USA"/>
    <s v="EM from mfg, 3/21/23"/>
    <s v=" "/>
    <n v="0"/>
    <x v="2"/>
    <n v="1"/>
    <x v="1"/>
    <s v="Case only, 12 cans/case, shelf life ref: https://www.chemtronics.com/what-is-the-shelf-life-of-air-duster-canned-air"/>
  </r>
  <r>
    <n v="35"/>
    <d v="2023-03-01T00:00:00"/>
    <x v="4"/>
    <x v="4"/>
    <s v="https://www.chemtronics.com/"/>
    <s v="Chemtronics"/>
    <s v="solvents, degreasers, swabs, wipes, and repair tools"/>
    <s v="Since 1958, Chemtronics has been at the forefront of electronics maintenance and repair. Our product offering has grown from a handful of cleaners to a complete line of ultra-pure solvents, degreasers, swabs, wipes, and repair tools for the electrical, electronics and telecommunications industry. In 1999, Chemtronics had been a wholly owned subsidiary of Illinois Tool Works Inc. MRO to Fiber Optic &amp; Telecommunications; Aviation &amp; Aerospace; Life Sciences; &amp; Electronic Assembly &amp; Cleaning industries."/>
    <n v="44"/>
    <n v="20.2"/>
    <s v="https://www.owler.com/corp"/>
    <s v="Small"/>
    <n v="3"/>
    <x v="2"/>
    <s v="Chemtronics Ultrajet Duster System Refil (ES1020R)"/>
    <s v="https://www.chemtronics.com/ultrajet-duster-system"/>
    <n v="10"/>
    <n v="19.96"/>
    <s v="USA"/>
    <s v="EM from mfg, 3/21/23"/>
    <s v=" "/>
    <n v="0"/>
    <x v="2"/>
    <n v="1"/>
    <x v="1"/>
    <s v="Case only, 12 cans/case, shelf life ref: https://www.chemtronics.com/what-is-the-shelf-life-of-air-duster-canned-air"/>
  </r>
  <r>
    <n v="36"/>
    <d v="2023-03-01T00:00:00"/>
    <x v="4"/>
    <x v="4"/>
    <s v="https://www.techspray.com/"/>
    <s v="Techspray, Techspray Renew, Plato"/>
    <s v="cleaning solutions, conformal coatings, solder masks, and soldering tools"/>
    <s v="We formulate, blend, and package a wide variety of chemicals and assorted support products for the electronics industry, heavy industry, aviation, and plant and equipment maintenance. We also offer new technologies to improve safety for both personnel and the environment. All Techspray products are RoHS and REACH compliant and free of nPB, TCE, and Perc, which are commonly used in industrial applications."/>
    <n v="95"/>
    <n v="14"/>
    <s v="https://www.owler.com/corp"/>
    <s v="Small"/>
    <n v="3"/>
    <x v="3"/>
    <s v="Techspray Duster (1671-10S)"/>
    <s v="https://www.techspray.com/duster-7"/>
    <n v="10"/>
    <n v="15.6875"/>
    <s v="USA"/>
    <s v="EM from mfg, 3/21/23"/>
    <s v=" "/>
    <n v="0"/>
    <x v="2"/>
    <n v="1"/>
    <x v="1"/>
    <s v="Case only, 12 cans/case. Shelf Life: https://www.techspray.com/what-is-the-shelf-life-of-air-duster-canned-air"/>
  </r>
  <r>
    <n v="37"/>
    <d v="2023-03-01T00:00:00"/>
    <x v="4"/>
    <x v="4"/>
    <s v="https://www.techspray.com/"/>
    <s v="Techspray, Techspray Renew, Plato"/>
    <s v="cleaning solutions, conformal coatings, solder masks, and soldering tools"/>
    <s v="We formulate, blend, and package a wide variety of chemicals and assorted support products for the electronics industry, heavy industry, aviation, and plant and equipment maintenance. We also offer new technologies to improve safety for both personnel and the environment. All Techspray products are RoHS and REACH compliant and free of nPB, TCE, and Perc, which are commonly used in industrial applications."/>
    <n v="95"/>
    <n v="14"/>
    <s v="https://www.owler.com/corp"/>
    <s v="Small"/>
    <n v="3"/>
    <x v="3"/>
    <s v="Techspray Duster (1671-15S)"/>
    <s v="https://www.techspray.com/duster-7"/>
    <n v="15"/>
    <n v="23.212500000000002"/>
    <s v="USA"/>
    <s v="EM from mfg, 3/21/23"/>
    <s v=" "/>
    <n v="0"/>
    <x v="2"/>
    <n v="1"/>
    <x v="1"/>
    <s v="Case only, 12 cans/case. Shelf Life: https://www.techspray.com/what-is-the-shelf-life-of-air-duster-canned-air"/>
  </r>
  <r>
    <n v="38"/>
    <d v="2023-03-01T00:00:00"/>
    <x v="4"/>
    <x v="4"/>
    <s v="https://www.techspray.com/"/>
    <s v="Techspray, Techspray Renew, Plato"/>
    <s v="cleaning solutions, conformal coatings, solder masks, and soldering tools"/>
    <s v="We formulate, blend, and package a wide variety of chemicals and assorted support products for the electronics industry, heavy industry, aviation, and plant and equipment maintenance. We also offer new technologies to improve safety for both personnel and the environment. All Techspray products are RoHS and REACH compliant and free of nPB, TCE, and Perc, which are commonly used in industrial applications."/>
    <n v="95"/>
    <n v="14"/>
    <s v="https://www.owler.com/corp"/>
    <s v="Small"/>
    <n v="3"/>
    <x v="3"/>
    <s v="Techspray Renew-Duster (1580-10S)"/>
    <s v="https://www.techspray.com/renew-duster"/>
    <n v="10"/>
    <n v="22.41"/>
    <s v="USA"/>
    <s v="EM from mfg, 3/21/23"/>
    <s v=" "/>
    <n v="0"/>
    <x v="3"/>
    <n v="1"/>
    <x v="1"/>
    <s v="Case only, 12 cans/case. Shelf Life: https://www.techspray.com/what-is-the-shelf-life-of-air-duster-canned-air"/>
  </r>
  <r>
    <n v="39"/>
    <d v="2023-03-01T00:00:00"/>
    <x v="4"/>
    <x v="4"/>
    <s v="https://www.techspray.com/"/>
    <s v="Techspray, Techspray Renew, Plato"/>
    <s v="cleaning solutions, conformal coatings, solder masks, and soldering tools"/>
    <s v="We formulate, blend, and package a wide variety of chemicals and assorted support products for the electronics industry, heavy industry, aviation, and plant and equipment maintenance. We also offer new technologies to improve safety for both personnel and the environment. All Techspray products are RoHS and REACH compliant and free of nPB, TCE, and Perc, which are commonly used in industrial applications."/>
    <n v="95"/>
    <n v="14"/>
    <s v="https://www.owler.com/corp"/>
    <s v="Small"/>
    <n v="3"/>
    <x v="3"/>
    <s v="Techspray Economy Duster Economical HFC­152a (1673-10S)"/>
    <s v="https://www.techspray.com/economy-duster-4"/>
    <n v="10"/>
    <n v="8.4500000000000011"/>
    <s v="USA"/>
    <s v="EM from mfg, 3/21/23"/>
    <s v=" "/>
    <n v="0"/>
    <x v="1"/>
    <n v="1"/>
    <x v="1"/>
    <s v="Case only, 12 cans/case. Shelf Life: https://www.techspray.com/what-is-the-shelf-life-of-air-duster-canned-air"/>
  </r>
  <r>
    <n v="40"/>
    <d v="2023-03-01T00:00:00"/>
    <x v="4"/>
    <x v="4"/>
    <s v="https://www.techspray.com/"/>
    <s v="Techspray, Techspray Renew, Plato"/>
    <s v="cleaning solutions, conformal coatings, solder masks, and soldering tools"/>
    <s v="We formulate, blend, and package a wide variety of chemicals and assorted support products for the electronics industry, heavy industry, aviation, and plant and equipment maintenance. We also offer new technologies to improve safety for both personnel and the environment. All Techspray products are RoHS and REACH compliant and free of nPB, TCE, and Perc, which are commonly used in industrial applications."/>
    <n v="95"/>
    <n v="14"/>
    <s v="https://www.owler.com/corp"/>
    <s v="Small"/>
    <n v="3"/>
    <x v="3"/>
    <s v="Techspray Vortex Duster (1697-8S)"/>
    <s v="https://www.techspray.com/vortex-duster-3"/>
    <n v="8"/>
    <n v="18.38"/>
    <s v="USA"/>
    <s v="EM from mfg, 3/21/23"/>
    <s v=" "/>
    <n v="0"/>
    <x v="2"/>
    <n v="1"/>
    <x v="1"/>
    <s v="Case only, 12 cans/case. Shelf Life: https://www.techspray.com/what-is-the-shelf-life-of-air-duster-canned-air"/>
  </r>
  <r>
    <n v="41"/>
    <d v="2023-03-01T00:00:00"/>
    <x v="4"/>
    <x v="4"/>
    <s v="https://www.techspray.com/"/>
    <s v="Techspray, Techspray Renew, Plato"/>
    <s v="cleaning solutions, conformal coatings, solder masks, and soldering tools"/>
    <s v="We formulate, blend, and package a wide variety of chemicals and assorted support products for the electronics industry, heavy industry, aviation, and plant and equipment maintenance. We also offer new technologies to improve safety for both personnel and the environment. All Techspray products are RoHS and REACH compliant and free of nPB, TCE, and Perc, which are commonly used in industrial applications."/>
    <n v="95"/>
    <n v="14"/>
    <s v="https://www.owler.com/corp"/>
    <s v="Small"/>
    <n v="3"/>
    <x v="3"/>
    <s v="Techspray Vortex Duster (1697-10S)"/>
    <s v="https://www.techspray.com/vortex-duster-3"/>
    <n v="10"/>
    <n v="19.84"/>
    <s v="USA"/>
    <s v="EM from mfg, 3/21/23"/>
    <s v=" "/>
    <n v="0"/>
    <x v="2"/>
    <n v="1"/>
    <x v="1"/>
    <s v="Case only, 12 cans/case. Shelf Life: https://www.techspray.com/what-is-the-shelf-life-of-air-duster-canned-air"/>
  </r>
  <r>
    <n v="42"/>
    <d v="2023-03-02T00:00:00"/>
    <x v="5"/>
    <x v="5"/>
    <s v="https://www.crcindustries.com/"/>
    <s v="CRC, Marykate, Sta-Lube, SmartWasher, K&amp;W, Weld-Aid"/>
    <s v="Cleaners, Degreasers and lubricants"/>
    <s v="CRC began in a Pennsylvania garage in 1958 as Corrosion Reaction Consultants with a single product: CRC Corrosion Inhibitor, a multi-purpose lubricant._x000a__x000a_Today, CRC is a global supplier of specialty products and formulations, manufacturing over 1,300 items and developing specialized formulas to meet the unique needs of the Automotive, Marine, Heavy Truck, Hardware, Electrical, Industrial and Aviation markets."/>
    <n v="331"/>
    <n v="115"/>
    <s v="https://www.datanyze.com/"/>
    <s v="Small"/>
    <n v="6"/>
    <x v="3"/>
    <s v="CRC® DUSTER™ AEROSOL DUST REMOVAL SYSTEM, 8 WT OZ"/>
    <s v="https://www.crcindustries.com/products/duster-8482-aerosol-dust-removal-system-8-wt-oz.html"/>
    <n v="8"/>
    <m/>
    <s v="USA"/>
    <s v="with Foreign and Domestic Components"/>
    <s v=" "/>
    <n v="0"/>
    <x v="2"/>
    <n v="0"/>
    <x v="3"/>
    <s v="no pricing given - click to find where to buy - shelf life is conditional warranty ref: https://www.crcindustries.com/wp-content/uploads/2016/05/datecodes-2015-12.pdf"/>
  </r>
  <r>
    <n v="43"/>
    <d v="2023-03-02T00:00:00"/>
    <x v="5"/>
    <x v="5"/>
    <s v="https://www.crcindustries.com/"/>
    <s v="CRC, Marykate, Sta-Lube, SmartWasher, K&amp;W, Weld-Aid"/>
    <s v="Cleaners, Degreasers and lubricants"/>
    <s v="CRC began in a Pennsylvania garage in 1958 as Corrosion Reaction Consultants with a single product: CRC Corrosion Inhibitor, a multi-purpose lubricant._x000a__x000a_Today, CRC is a global supplier of specialty products and formulations, manufacturing over 1,300 items and developing specialized formulas to meet the unique needs of the Automotive, Marine, Heavy Truck, Hardware, Electrical, Industrial and Aviation markets."/>
    <n v="331"/>
    <n v="115"/>
    <s v="https://www.datanyze.com/"/>
    <s v="Small"/>
    <n v="6"/>
    <x v="3"/>
    <s v="CRC® FREEZE SPRAY, 10 WT OZ"/>
    <s v="https://www.crcindustries.com/products/freeze-spray-10-wt-oz.html"/>
    <n v="10"/>
    <m/>
    <s v="USA"/>
    <s v="with Foreign and Domestic Components"/>
    <s v=" "/>
    <n v="0"/>
    <x v="2"/>
    <n v="0"/>
    <x v="3"/>
    <s v="no pricing given - click to find where to buy - shelf life is conditional warranty ref: https://www.crcindustries.com/wp-content/uploads/2016/05/datecodes-2015-12.pdf"/>
  </r>
  <r>
    <n v="44"/>
    <d v="2023-03-02T00:00:00"/>
    <x v="6"/>
    <x v="6"/>
    <s v="http://www.perfectdata.com/"/>
    <s v="PerfectData Perfect Duster, PDC, and Private Label supplier"/>
    <s v="spray dusters, computer cleaning &amp; care products, CD cleaning kit and specialty cleaning papers."/>
    <s v="PerfectData manufacturers and markets innovative and unique computer accessories and computer/office care &amp; cleaning products that are designed to enhance your computing experience, increase your productivity and improve your equipmentís performance."/>
    <n v="20"/>
    <n v="5.5"/>
    <s v="https://www.datanyze.com/"/>
    <s v="Small"/>
    <m/>
    <x v="1"/>
    <s v="EcoDuster™"/>
    <s v="http://www.perfectdata.com/products/ecoduster.html"/>
    <n v="3.5"/>
    <m/>
    <m/>
    <s v="sent email request to mfg, 3/21/23"/>
    <s v="Inhalant Abuse - Huffing_x000a_As a leading manufacturer of one of the world's most versatile aerosol products, Perfectdata recognizes that among the issues surrounding aerosol product distribution and usage is that of inhalant abuse or &quot;huffing&quot;. It is imperative that consumers of aerosol products understand the seriousness of this practice. We believe that through education we can help prevent future abuse and its devastating effects._x000a__x000a_The What is Inhalant Abuse?_x000a_Inhalant Abuse is the ddeliberate inhalation by &quot;sniffing&quot; or &quot;huffing&quot; fumes, vapors or gases from common household and commercial products for the purpose of &quot;getting high.&quot; To achieve this &quot;high,&quot; more than 1,400 household products are misused - products that are found under your sinks, in your cabinets, in your garage and throughout your house. These household products are chosen because they are inexpensive, easily accessible and legal to purchase."/>
    <n v="1"/>
    <x v="2"/>
    <n v="1"/>
    <x v="2"/>
    <s v="no pricing given, no way to purchase indicated"/>
  </r>
  <r>
    <n v="45"/>
    <d v="2023-03-02T00:00:00"/>
    <x v="6"/>
    <x v="6"/>
    <s v="http://www.perfectdata.com/"/>
    <s v="PerfectData Perfect Duster, PDC, and Private Label supplier"/>
    <s v="spray dusters, computer cleaning &amp; care products, CD cleaning kit and specialty cleaning papers."/>
    <s v="PerfectData manufacturers and markets innovative and unique computer accessories and computer/office care &amp; cleaning products that are designed to enhance your computing experience, increase your productivity and improve your equipmentís performance."/>
    <n v="20"/>
    <n v="5.5"/>
    <s v="https://www.datanyze.com/"/>
    <s v="Small"/>
    <m/>
    <x v="1"/>
    <s v="EcoDuster™"/>
    <s v="http://www.perfectdata.com/products/ecoduster.html"/>
    <n v="8"/>
    <m/>
    <m/>
    <s v="sent email request to mfg, 3/21/23"/>
    <s v="Inhalant Abuse - Huffing_x000a_As a leading manufacturer of one of the world's most versatile aerosol products, Perfectdata recognizes that among the issues surrounding aerosol product distribution and usage is that of inhalant abuse or &quot;huffing&quot;. It is imperative that consumers of aerosol products understand the seriousness of this practice. We believe that through education we can help prevent future abuse and its devastating effects._x000a__x000a_The What is Inhalant Abuse?_x000a_Inhalant Abuse is the ddeliberate inhalation by &quot;sniffing&quot; or &quot;huffing&quot; fumes, vapors or gases from common household and commercial products for the purpose of &quot;getting high.&quot; To achieve this &quot;high,&quot; more than 1,400 household products are misused - products that are found under your sinks, in your cabinets, in your garage and throughout your house. These household products are chosen because they are inexpensive, easily accessible and legal to purchase."/>
    <n v="1"/>
    <x v="2"/>
    <n v="1"/>
    <x v="2"/>
    <s v="no pricing given, no way to purchase indicated"/>
  </r>
  <r>
    <n v="46"/>
    <d v="2023-03-02T00:00:00"/>
    <x v="6"/>
    <x v="6"/>
    <s v="http://www.perfectdata.com/"/>
    <s v="PerfectData Perfect Duster, PDC, and Private Label supplier"/>
    <s v="spray dusters, computer cleaning &amp; care products, CD cleaning kit and specialty cleaning papers."/>
    <s v="PerfectData manufacturers and markets innovative and unique computer accessories and computer/office care &amp; cleaning products that are designed to enhance your computing experience, increase your productivity and improve your equipmentís performance."/>
    <n v="20"/>
    <n v="5.5"/>
    <s v="https://www.datanyze.com/"/>
    <s v="Small"/>
    <m/>
    <x v="1"/>
    <s v="EcoDuster™"/>
    <s v="http://www.perfectdata.com/products/ecoduster.html"/>
    <n v="10"/>
    <n v="17.29"/>
    <m/>
    <s v="sent email request to mfg, 3/21/23"/>
    <s v="Inhalant Abuse - Huffing_x000a_As a leading manufacturer of one of the world's most versatile aerosol products, Perfectdata recognizes that among the issues surrounding aerosol product distribution and usage is that of inhalant abuse or &quot;huffing&quot;. It is imperative that consumers of aerosol products understand the seriousness of this practice. We believe that through education we can help prevent future abuse and its devastating effects._x000a__x000a_The What is Inhalant Abuse?_x000a_Inhalant Abuse is the ddeliberate inhalation by &quot;sniffing&quot; or &quot;huffing&quot; fumes, vapors or gases from common household and commercial products for the purpose of &quot;getting high.&quot; To achieve this &quot;high,&quot; more than 1,400 household products are misused - products that are found under your sinks, in your cabinets, in your garage and throughout your house. These household products are chosen because they are inexpensive, easily accessible and legal to purchase."/>
    <n v="1"/>
    <x v="2"/>
    <n v="1"/>
    <x v="2"/>
    <s v="data sheet only - no way to purchase indicated"/>
  </r>
  <r>
    <n v="47"/>
    <d v="2023-03-02T00:00:00"/>
    <x v="6"/>
    <x v="6"/>
    <s v="http://www.perfectdata.com/"/>
    <s v="PerfectData Perfect Duster, PDC, and Private Label supplier"/>
    <s v="spray dusters, computer cleaning &amp; care products, CD cleaning kit and specialty cleaning papers."/>
    <s v="PerfectData manufacturers and markets innovative and unique computer accessories and computer/office care &amp; cleaning products that are designed to enhance your computing experience, increase your productivity and improve your equipmentís performance."/>
    <n v="20"/>
    <n v="5.5"/>
    <s v="https://www.datanyze.com/"/>
    <s v="Small"/>
    <m/>
    <x v="1"/>
    <s v="EcoDuster™ 2-Pack"/>
    <s v="http://www.perfectdata.com/products/ecoduster.html"/>
    <n v="10"/>
    <m/>
    <m/>
    <s v="sent email request to mfg, 3/21/23"/>
    <s v="Inhalant Abuse - Huffing_x000a_As a leading manufacturer of one of the world's most versatile aerosol products, Perfectdata recognizes that among the issues surrounding aerosol product distribution and usage is that of inhalant abuse or &quot;huffing&quot;. It is imperative that consumers of aerosol products understand the seriousness of this practice. We believe that through education we can help prevent future abuse and its devastating effects._x000a__x000a_The What is Inhalant Abuse?_x000a_Inhalant Abuse is the ddeliberate inhalation by &quot;sniffing&quot; or &quot;huffing&quot; fumes, vapors or gases from common household and commercial products for the purpose of &quot;getting high.&quot; To achieve this &quot;high,&quot; more than 1,400 household products are misused - products that are found under your sinks, in your cabinets, in your garage and throughout your house. These household products are chosen because they are inexpensive, easily accessible and legal to purchase."/>
    <n v="1"/>
    <x v="2"/>
    <n v="1"/>
    <x v="2"/>
    <s v="no pricing given, no way to purchase indicated"/>
  </r>
  <r>
    <n v="48"/>
    <d v="2023-03-02T00:00:00"/>
    <x v="6"/>
    <x v="6"/>
    <s v="http://www.perfectdata.com/"/>
    <s v="PerfectData Perfect Duster, PDC, and Private Label supplier"/>
    <s v="spray dusters, computer cleaning &amp; care products, CD cleaning kit and specialty cleaning papers."/>
    <s v="PerfectData manufacturers and markets innovative and unique computer accessories and computer/office care &amp; cleaning products that are designed to enhance your computing experience, increase your productivity and improve your equipmentís performance."/>
    <n v="20"/>
    <n v="5.5"/>
    <s v="https://www.datanyze.com/"/>
    <s v="Small"/>
    <m/>
    <x v="1"/>
    <s v="EcoDuster™"/>
    <s v="http://www.perfectdata.com/products/ecoduster.html"/>
    <n v="12"/>
    <m/>
    <m/>
    <s v="sent email request to mfg, 3/21/23"/>
    <s v="Inhalant Abuse - Huffing_x000a_As a leading manufacturer of one of the world's most versatile aerosol products, Perfectdata recognizes that among the issues surrounding aerosol product distribution and usage is that of inhalant abuse or &quot;huffing&quot;. It is imperative that consumers of aerosol products understand the seriousness of this practice. We believe that through education we can help prevent future abuse and its devastating effects._x000a__x000a_The What is Inhalant Abuse?_x000a_Inhalant Abuse is the ddeliberate inhalation by &quot;sniffing&quot; or &quot;huffing&quot; fumes, vapors or gases from common household and commercial products for the purpose of &quot;getting high.&quot; To achieve this &quot;high,&quot; more than 1,400 household products are misused - products that are found under your sinks, in your cabinets, in your garage and throughout your house. These household products are chosen because they are inexpensive, easily accessible and legal to purchase."/>
    <n v="1"/>
    <x v="2"/>
    <n v="1"/>
    <x v="2"/>
    <s v="no pricing given, no way to purchase indicated"/>
  </r>
  <r>
    <n v="49"/>
    <d v="2023-03-02T00:00:00"/>
    <x v="6"/>
    <x v="6"/>
    <s v="http://www.perfectdata.com/"/>
    <s v="PerfectData Perfect Duster, PDC, and Private Label supplier"/>
    <s v="spray dusters, computer cleaning &amp; care products, CD cleaning kit and specialty cleaning papers."/>
    <s v="PerfectData manufacturers and markets innovative and unique computer accessories and computer/office care &amp; cleaning products that are designed to enhance your computing experience, increase your productivity and improve your equipmentís performance."/>
    <n v="20"/>
    <n v="5.5"/>
    <s v="https://www.datanyze.com/"/>
    <s v="Small"/>
    <m/>
    <x v="1"/>
    <s v="EcoDuster™ System"/>
    <s v="http://www.perfectdata.com/products/ecoduster.html"/>
    <n v="8"/>
    <m/>
    <m/>
    <s v="sent email request to mfg, 3/21/23"/>
    <s v="Inhalant Abuse - Huffing_x000a_As a leading manufacturer of one of the world's most versatile aerosol products, Perfectdata recognizes that among the issues surrounding aerosol product distribution and usage is that of inhalant abuse or &quot;huffing&quot;. It is imperative that consumers of aerosol products understand the seriousness of this practice. We believe that through education we can help prevent future abuse and its devastating effects._x000a__x000a_The What is Inhalant Abuse?_x000a_Inhalant Abuse is the ddeliberate inhalation by &quot;sniffing&quot; or &quot;huffing&quot; fumes, vapors or gases from common household and commercial products for the purpose of &quot;getting high.&quot; To achieve this &quot;high,&quot; more than 1,400 household products are misused - products that are found under your sinks, in your cabinets, in your garage and throughout your house. These household products are chosen because they are inexpensive, easily accessible and legal to purchase."/>
    <n v="1"/>
    <x v="2"/>
    <n v="1"/>
    <x v="2"/>
    <s v="no pricing given, no way to purchase indicated"/>
  </r>
  <r>
    <n v="50"/>
    <d v="2023-03-02T00:00:00"/>
    <x v="6"/>
    <x v="6"/>
    <s v="http://www.perfectdata.com/"/>
    <s v="PerfectData Perfect Duster, PDC, and Private Label supplier"/>
    <s v="spray dusters, computer cleaning &amp; care products, CD cleaning kit and specialty cleaning papers."/>
    <s v="PerfectData manufacturers and markets innovative and unique computer accessories and computer/office care &amp; cleaning products that are designed to enhance your computing experience, increase your productivity and improve your equipmentís performance."/>
    <n v="20"/>
    <n v="5.5"/>
    <s v="https://www.datanyze.com/"/>
    <s v="Small"/>
    <m/>
    <x v="1"/>
    <s v="EcoDuster™ Refill - 8OZ"/>
    <s v="http://www.perfectdata.com/products/ecoduster.html"/>
    <n v="8"/>
    <m/>
    <m/>
    <s v="sent email request to mfg, 3/21/23"/>
    <s v="Inhalant Abuse - Huffing_x000a_As a leading manufacturer of one of the world's most versatile aerosol products, Perfectdata recognizes that among the issues surrounding aerosol product distribution and usage is that of inhalant abuse or &quot;huffing&quot;. It is imperative that consumers of aerosol products understand the seriousness of this practice. We believe that through education we can help prevent future abuse and its devastating effects._x000a__x000a_The What is Inhalant Abuse?_x000a_Inhalant Abuse is the ddeliberate inhalation by &quot;sniffing&quot; or &quot;huffing&quot; fumes, vapors or gases from common household and commercial products for the purpose of &quot;getting high.&quot; To achieve this &quot;high,&quot; more than 1,400 household products are misused - products that are found under your sinks, in your cabinets, in your garage and throughout your house. These household products are chosen because they are inexpensive, easily accessible and legal to purchase."/>
    <n v="1"/>
    <x v="2"/>
    <n v="1"/>
    <x v="2"/>
    <s v="no pricing given, no way to purchase indicated"/>
  </r>
  <r>
    <n v="51"/>
    <d v="2023-03-02T00:00:00"/>
    <x v="6"/>
    <x v="6"/>
    <s v="http://www.perfectdata.com/"/>
    <s v="PerfectData Perfect Duster, PDC, and Private Label supplier"/>
    <s v="spray dusters, computer cleaning &amp; care products, CD cleaning kit and specialty cleaning papers."/>
    <s v="PerfectData manufacturers and markets innovative and unique computer accessories and computer/office care &amp; cleaning products that are designed to enhance your computing experience, increase your productivity and improve your equipmentís performance."/>
    <n v="20"/>
    <n v="5.5"/>
    <s v="https://www.datanyze.com/"/>
    <s v="Small"/>
    <m/>
    <x v="1"/>
    <s v="EcoDuster™ Refill OS - 8OZ"/>
    <s v="http://www.perfectdata.com/products/ecoduster.html"/>
    <n v="8"/>
    <m/>
    <m/>
    <s v="sent email request to mfg, 3/21/23"/>
    <s v="Inhalant Abuse - Huffing_x000a_As a leading manufacturer of one of the world's most versatile aerosol products, Perfectdata recognizes that among the issues surrounding aerosol product distribution and usage is that of inhalant abuse or &quot;huffing&quot;. It is imperative that consumers of aerosol products understand the seriousness of this practice. We believe that through education we can help prevent future abuse and its devastating effects._x000a__x000a_The What is Inhalant Abuse?_x000a_Inhalant Abuse is the ddeliberate inhalation by &quot;sniffing&quot; or &quot;huffing&quot; fumes, vapors or gases from common household and commercial products for the purpose of &quot;getting high.&quot; To achieve this &quot;high,&quot; more than 1,400 household products are misused - products that are found under your sinks, in your cabinets, in your garage and throughout your house. These household products are chosen because they are inexpensive, easily accessible and legal to purchase."/>
    <n v="1"/>
    <x v="2"/>
    <n v="1"/>
    <x v="2"/>
    <s v="no pricing given, no way to purchase indicated"/>
  </r>
  <r>
    <n v="52"/>
    <d v="2023-03-02T00:00:00"/>
    <x v="6"/>
    <x v="6"/>
    <s v="http://www.perfectdata.com/"/>
    <s v="PerfectData Perfect Duster, PDC, and Private Label supplier"/>
    <s v="spray dusters, computer cleaning &amp; care products, CD cleaning kit and specialty cleaning papers."/>
    <s v="PerfectData manufacturers and markets innovative and unique computer accessories and computer/office care &amp; cleaning products that are designed to enhance your computing experience, increase your productivity and improve your equipmentís performance."/>
    <n v="20"/>
    <n v="5.5"/>
    <s v="https://www.datanyze.com/"/>
    <s v="Small"/>
    <m/>
    <x v="1"/>
    <s v="EcoDuster™II"/>
    <s v="http://www.perfectdata.com/products/ecodusterii.html"/>
    <n v="10"/>
    <n v="8.7899999999999991"/>
    <m/>
    <s v="sent email request to mfg, 3/21/23"/>
    <s v="Inhalant Abuse - Huffing_x000a_As a leading manufacturer of one of the world's most versatile aerosol products, Perfectdata recognizes that among the issues surrounding aerosol product distribution and usage is that of inhalant abuse or &quot;huffing&quot;. It is imperative that consumers of aerosol products understand the seriousness of this practice. We believe that through education we can help prevent future abuse and its devastating effects._x000a__x000a_The What is Inhalant Abuse?_x000a_Inhalant Abuse is the ddeliberate inhalation by &quot;sniffing&quot; or &quot;huffing&quot; fumes, vapors or gases from common household and commercial products for the purpose of &quot;getting high.&quot; To achieve this &quot;high,&quot; more than 1,400 household products are misused - products that are found under your sinks, in your cabinets, in your garage and throughout your house. These household products are chosen because they are inexpensive, easily accessible and legal to purchase."/>
    <n v="1"/>
    <x v="2"/>
    <n v="1"/>
    <x v="2"/>
    <s v="data sheet only - no way to purchase indicated"/>
  </r>
  <r>
    <n v="53"/>
    <d v="2023-03-02T00:00:00"/>
    <x v="6"/>
    <x v="6"/>
    <s v="http://www.perfectdata.com/"/>
    <s v="PerfectData Perfect Duster, PDC, and Private Label supplier"/>
    <s v="spray dusters, computer cleaning &amp; care products, CD cleaning kit and specialty cleaning papers."/>
    <s v="PerfectData manufacturers and markets innovative and unique computer accessories and computer/office care &amp; cleaning products that are designed to enhance your computing experience, increase your productivity and improve your equipmentís performance."/>
    <n v="20"/>
    <n v="5.5"/>
    <s v="https://www.datanyze.com/"/>
    <s v="Small"/>
    <m/>
    <x v="1"/>
    <s v="EcoDuster™II 2-Pack"/>
    <s v="http://www.perfectdata.com/products/ecodusterii.html"/>
    <n v="10"/>
    <m/>
    <m/>
    <s v="sent email request to mfg, 3/21/23"/>
    <s v="Inhalant Abuse - Huffing_x000a_As a leading manufacturer of one of the world's most versatile aerosol products, Perfectdata recognizes that among the issues surrounding aerosol product distribution and usage is that of inhalant abuse or &quot;huffing&quot;. It is imperative that consumers of aerosol products understand the seriousness of this practice. We believe that through education we can help prevent future abuse and its devastating effects._x000a__x000a_The What is Inhalant Abuse?_x000a_Inhalant Abuse is the ddeliberate inhalation by &quot;sniffing&quot; or &quot;huffing&quot; fumes, vapors or gases from common household and commercial products for the purpose of &quot;getting high.&quot; To achieve this &quot;high,&quot; more than 1,400 household products are misused - products that are found under your sinks, in your cabinets, in your garage and throughout your house. These household products are chosen because they are inexpensive, easily accessible and legal to purchase."/>
    <n v="1"/>
    <x v="2"/>
    <n v="1"/>
    <x v="2"/>
    <s v="no pricing given, no way to purchase indicated"/>
  </r>
  <r>
    <n v="54"/>
    <d v="2023-03-02T00:00:00"/>
    <x v="6"/>
    <x v="6"/>
    <s v="http://www.perfectdata.com/"/>
    <s v="PerfectData Perfect Duster, PDC, and Private Label supplier"/>
    <s v="spray dusters, computer cleaning &amp; care products, CD cleaning kit and specialty cleaning papers."/>
    <s v="PerfectData manufacturers and markets innovative and unique computer accessories and computer/office care &amp; cleaning products that are designed to enhance your computing experience, increase your productivity and improve your equipmentís performance."/>
    <n v="20"/>
    <n v="5.5"/>
    <s v="https://www.datanyze.com/"/>
    <s v="Small"/>
    <m/>
    <x v="1"/>
    <s v="EcoDuster™II 3-Pack"/>
    <s v="http://www.perfectdata.com/products/ecodusterii.html"/>
    <n v="10"/>
    <m/>
    <m/>
    <s v="sent email request to mfg, 3/21/23"/>
    <s v="Inhalant Abuse - Huffing_x000a_As a leading manufacturer of one of the world's most versatile aerosol products, Perfectdata recognizes that among the issues surrounding aerosol product distribution and usage is that of inhalant abuse or &quot;huffing&quot;. It is imperative that consumers of aerosol products understand the seriousness of this practice. We believe that through education we can help prevent future abuse and its devastating effects._x000a__x000a_The What is Inhalant Abuse?_x000a_Inhalant Abuse is the ddeliberate inhalation by &quot;sniffing&quot; or &quot;huffing&quot; fumes, vapors or gases from common household and commercial products for the purpose of &quot;getting high.&quot; To achieve this &quot;high,&quot; more than 1,400 household products are misused - products that are found under your sinks, in your cabinets, in your garage and throughout your house. These household products are chosen because they are inexpensive, easily accessible and legal to purchase."/>
    <n v="1"/>
    <x v="2"/>
    <n v="1"/>
    <x v="2"/>
    <s v="no pricing given, no way to purchase indicated"/>
  </r>
  <r>
    <n v="55"/>
    <d v="2023-03-02T00:00:00"/>
    <x v="7"/>
    <x v="7"/>
    <s v="https://advantus.com/"/>
    <s v="Read Right, Cleantex, 27 Businesses and Brands"/>
    <s v="office products, craft &amp; hobby products, home &amp; office organization, pool &amp; recreation products, luggage &amp; tactical"/>
    <s v="With product lines whose histories stretch all the way back to 1878, Advantus Corp. is a diverse consumer products company comprised of five operating divisions, each of which contain a family of related businesses and product lines:_x000a__x000a__x000a_Office Products_x000a_Craft &amp; Hobby Products_x000a_Home &amp; Office Organization_x000a_Pool &amp; Recreation Products_x000a_Luggage &amp; Tactical Products_x000a__x000a_Our Distribution Network_x000a__x000a_We manufacture and distribute over 5,500 consumer products in our manufacturing facilities in Florida, Virginia, Wisconsin and Asia, and over 100 manufacturing and distribution partners around the globe."/>
    <n v="225"/>
    <n v="46.1"/>
    <s v="https://www.datanyze.com/"/>
    <s v="Small"/>
    <m/>
    <x v="4"/>
    <s v="Read Right DustFree Multi-Purpose Duster"/>
    <s v="n/a"/>
    <n v="10"/>
    <m/>
    <m/>
    <s v="sent email request to mfg, 3/21/23"/>
    <s v=" "/>
    <n v="0"/>
    <x v="0"/>
    <n v="0"/>
    <x v="2"/>
    <s v="This product is not shown on the corporation's website"/>
  </r>
  <r>
    <n v="56"/>
    <d v="2023-05-03T00:00:00"/>
    <x v="7"/>
    <x v="7"/>
    <s v="https://advantus.com/"/>
    <s v="Read Right, Cleantex, 27 Businesses and Brands"/>
    <s v="office products, craft &amp; hobby products, home &amp; office organization, pool &amp; recreation products, luggage &amp; tactical"/>
    <s v="With product lines whose histories stretch all the way back to 1878, Advantus Corp. is a diverse consumer products company comprised of five operating divisions, each of which contain a family of related businesses and product lines:_x000a__x000a__x000a_Office Products_x000a_Craft &amp; Hobby Products_x000a_Home &amp; Office Organization_x000a_Pool &amp; Recreation Products_x000a_Luggage &amp; Tactical Products_x000a__x000a_Our Distribution Network_x000a__x000a_We manufacture and distribute over 5,500 consumer products in our manufacturing facilities in Florida, Virginia, Wisconsin and Asia, and over 100 manufacturing and distribution partners around the globe."/>
    <n v="225"/>
    <n v="46.1"/>
    <s v="https://www.datanyze.com/"/>
    <s v="Small"/>
    <m/>
    <x v="4"/>
    <s v="Read Right Electronics Duster"/>
    <s v="n/a"/>
    <n v="10"/>
    <m/>
    <m/>
    <m/>
    <m/>
    <n v="0"/>
    <x v="0"/>
    <n v="0"/>
    <x v="2"/>
    <s v="This product is not shown on the corporation's website"/>
  </r>
  <r>
    <n v="57"/>
    <d v="2023-05-03T00:00:00"/>
    <x v="7"/>
    <x v="7"/>
    <s v="https://advantus.com/"/>
    <s v="Read Right, Cleantex, 27 Businesses and Brands"/>
    <s v="office products, craft &amp; hobby products, home &amp; office organization, pool &amp; recreation products, luggage &amp; tactical"/>
    <s v="With product lines whose histories stretch all the way back to 1878, Advantus Corp. is a diverse consumer products company comprised of five operating divisions, each of which contain a family of related businesses and product lines:_x000a__x000a__x000a_Office Products_x000a_Craft &amp; Hobby Products_x000a_Home &amp; Office Organization_x000a_Pool &amp; Recreation Products_x000a_Luggage &amp; Tactical Products_x000a__x000a_Our Distribution Network_x000a__x000a_We manufacture and distribute over 5,500 consumer products in our manufacturing facilities in Florida, Virginia, Wisconsin and Asia, and over 100 manufacturing and distribution partners around the globe."/>
    <n v="225"/>
    <n v="46.1"/>
    <s v="https://www.datanyze.com/"/>
    <s v="Small"/>
    <m/>
    <x v="4"/>
    <s v="Read Right Nonflammable"/>
    <s v="n/a"/>
    <n v="10"/>
    <m/>
    <m/>
    <m/>
    <m/>
    <n v="0"/>
    <x v="0"/>
    <n v="0"/>
    <x v="2"/>
    <s v="This product is not shown on the corporation's website"/>
  </r>
  <r>
    <n v="58"/>
    <d v="2023-05-03T00:00:00"/>
    <x v="7"/>
    <x v="7"/>
    <s v="https://advantus.com/"/>
    <s v="Read Right, Cleantex, 27 Businesses and Brands"/>
    <s v="office products, craft &amp; hobby products, home &amp; office organization, pool &amp; recreation products, luggage &amp; tactical"/>
    <s v="With product lines whose histories stretch all the way back to 1878, Advantus Corp. is a diverse consumer products company comprised of five operating divisions, each of which contain a family of related businesses and product lines:_x000a__x000a__x000a_Office Products_x000a_Craft &amp; Hobby Products_x000a_Home &amp; Office Organization_x000a_Pool &amp; Recreation Products_x000a_Luggage &amp; Tactical Products_x000a__x000a_Our Distribution Network_x000a__x000a_We manufacture and distribute over 5,500 consumer products in our manufacturing facilities in Florida, Virginia, Wisconsin and Asia, and over 100 manufacturing and distribution partners around the globe."/>
    <n v="225"/>
    <n v="46.1"/>
    <s v="https://www.datanyze.com/"/>
    <s v="Small"/>
    <m/>
    <x v="4"/>
    <s v="Cleantex MicroDuster III"/>
    <s v="https://www.fishersci.com/shop/products/cleantex-microduster-iii/19029872"/>
    <n v="10"/>
    <m/>
    <m/>
    <m/>
    <m/>
    <n v="0"/>
    <x v="0"/>
    <n v="0"/>
    <x v="2"/>
    <s v="Product has been discontinued"/>
  </r>
  <r>
    <n v="59"/>
    <d v="2023-03-02T00:00:00"/>
    <x v="8"/>
    <x v="8"/>
    <s v="https://empack.ca/"/>
    <s v="Empack Emzone, Private Label &amp; Contract Manufacturer"/>
    <s v="aerosol, bag-on-valve (BOV), tubes and liquid filled products"/>
    <s v="Established in 1999, Empack Spraytech Inc. is a privately-owned family operated Canadian manufacturer. As an innovative, vertically integrated producer of consumer and industrial products, we produce premium quality solutions for aerosol, bag-on-valve, liquid, lotion, wipes and gel products."/>
    <n v="84"/>
    <n v="25.1"/>
    <s v="https://www.datanyze.com/"/>
    <s v="Small"/>
    <m/>
    <x v="1"/>
    <s v="Emzone Mini Air Duster 100 g 2-pack"/>
    <s v="n/a"/>
    <n v="3.5"/>
    <m/>
    <m/>
    <s v="sent email request to mfg, 3/21/23"/>
    <s v=" "/>
    <n v="0"/>
    <x v="0"/>
    <n v="0"/>
    <x v="2"/>
    <s v="No products are shown on corporation's website"/>
  </r>
  <r>
    <n v="60"/>
    <d v="2023-03-02T00:00:00"/>
    <x v="8"/>
    <x v="8"/>
    <s v="https://empack.ca/"/>
    <s v="Empack Emzone, Private Label &amp; Contract Manufacturer"/>
    <s v="aerosol, bag-on-valve (BOV), tubes and liquid filled products"/>
    <s v="Established in 1999, Empack Spraytech Inc. is a privately-owned family operated Canadian manufacturer. As an innovative, vertically integrated producer of consumer and industrial products, we produce premium quality solutions for aerosol, bag-on-valve, liquid, lotion, wipes and gel products."/>
    <n v="84"/>
    <n v="25.1"/>
    <s v="https://www.datanyze.com/"/>
    <s v="Small"/>
    <m/>
    <x v="1"/>
    <s v="Emzone Air Duster 284 g"/>
    <s v="n/a"/>
    <n v="10"/>
    <m/>
    <m/>
    <s v="sent email request to mfg, 3/21/23"/>
    <s v=" "/>
    <n v="0"/>
    <x v="0"/>
    <n v="0"/>
    <x v="2"/>
    <s v="No products are shown on corporation's website"/>
  </r>
  <r>
    <n v="61"/>
    <d v="2023-03-02T00:00:00"/>
    <x v="9"/>
    <x v="9"/>
    <s v="https://www.spraywayinc.com/"/>
    <s v="Sprayway, Terand (DISCONTINUED &amp; REPLACED BY SPRAYWAY)"/>
    <s v="glass cleaners, multi surface cleaners, automotive"/>
    <s v="Sprayway, Inc. has manufactured a complete line of industrial, automotive, screen print and janitorial products since 1947. We have been an innovative industry leader, and our Glass Cleaner is recognized as &quot;The World's Best.&quot;"/>
    <n v="112"/>
    <n v="27.4"/>
    <s v="https://www.owler.com/corp"/>
    <s v="Small"/>
    <m/>
    <x v="5"/>
    <s v="Sprayway Clean Jet 100"/>
    <s v="https://www.spraywayinc.com/content/clean-jet-100"/>
    <n v="10"/>
    <m/>
    <s v="USA"/>
    <s v="EM from mfg, 3/21/23"/>
    <s v=" Intentional misuse by concentrating and inhaling the product can be harmful_x000a_or fatal."/>
    <n v="1"/>
    <x v="2"/>
    <n v="0"/>
    <x v="4"/>
    <s v="REPLACES TERAND AIR DUSTERS, no pricing given, no way to purchase indicated - 2 year mfg warranty against defects in materials and workmanship"/>
  </r>
  <r>
    <n v="62"/>
    <d v="2023-03-02T00:00:00"/>
    <x v="10"/>
    <x v="10"/>
    <s v="https://abccompounding.com/"/>
    <s v="AERO, Co-manufacturer"/>
    <s v="janitorial/ sanitation, industrial, food service, paints and coatings, manufacturing, construction, remediation, aviation, automotive, agriculture, service industry, HVAC, printing, laundry, municipal, medical, pest control, oilfield, and other specialty ndustries"/>
    <s v="We manufacture distributor owned brands using customer supplied concentrate, customer supplied formulas, or our own formulas. We also manufacture our own national brand, AERO. Our Texas manufacturing facility has over 200 stock aerosol formulas in production and many other formulas and configurations available in our formulary."/>
    <n v="62"/>
    <n v="24.9"/>
    <s v="https://www.datanyze.com/"/>
    <s v="Small"/>
    <m/>
    <x v="5"/>
    <s v="Aero Canned Air _x000a_Air Duster with Powerful Blast"/>
    <s v="https://aero.abccompounding.com/products/aerosols/4634/"/>
    <n v="10"/>
    <m/>
    <m/>
    <s v="sent email request to mfg, 3/21/23"/>
    <s v=" "/>
    <n v="0"/>
    <x v="2"/>
    <n v="1"/>
    <x v="2"/>
    <s v="no pricing given, no way to purchase indicated"/>
  </r>
  <r>
    <n v="63"/>
    <d v="2023-03-02T00:00:00"/>
    <x v="11"/>
    <x v="11"/>
    <s v="https://www.microcare.com/"/>
    <s v="MicroCare, Sticklers, Stereze"/>
    <s v="cleaning coating, lubricating and sterilization fluids "/>
    <s v="Nobody Knows More About Critical Cleaning_x000a_The MicroCare team of applications specialists helps you get the critical cleaning answers you need at a price you can afford. Our Field Engineers and Chemists are eager to share their knowledge and to provide you with the right processes and chemistries, all while never losing sight of your costs and investments. Through on-site consultation and in-lab cleaning trials, we help you identify the best cleaning fluid for your perfectly cleaned parts."/>
    <n v="75"/>
    <n v="16.600000000000001"/>
    <s v="https://www.zoominfo.com/"/>
    <s v="Small"/>
    <m/>
    <x v="6"/>
    <s v="MicroCare General Purpose Air Dusters"/>
    <s v="https://www.microcare.com/en-US/Products/General-Purpose-Air-Dusters"/>
    <n v="10"/>
    <m/>
    <m/>
    <s v="sent email request to mfg, 3/21/23"/>
    <s v=" "/>
    <n v="0"/>
    <x v="2"/>
    <n v="1"/>
    <x v="2"/>
    <s v="no pricing given - click to find where to buy"/>
  </r>
  <r>
    <n v="64"/>
    <d v="2023-03-02T00:00:00"/>
    <x v="11"/>
    <x v="11"/>
    <s v="https://www.microcare.com/"/>
    <s v="MicroCare, Sticklers, Stereze"/>
    <s v="cleaning coating, lubricating and sterilization fluids "/>
    <s v="Nobody Knows More About Critical Cleaning_x000a_The MicroCare team of applications specialists helps you get the critical cleaning answers you need at a price you can afford. Our Field Engineers and Chemists are eager to share their knowledge and to provide you with the right processes and chemistries, all while never losing sight of your costs and investments. Through on-site consultation and in-lab cleaning trials, we help you identify the best cleaning fluid for your perfectly cleaned parts."/>
    <n v="75"/>
    <n v="16.600000000000001"/>
    <s v="https://www.zoominfo.com/"/>
    <s v="Small"/>
    <m/>
    <x v="6"/>
    <s v="MicroCare General Purpose Air Dusters"/>
    <s v="https://www.microcare.com/en-US/Products/General-Purpose-Air-Dusters"/>
    <n v="14"/>
    <m/>
    <m/>
    <s v="sent email request to mfg, 3/21/23"/>
    <s v=" "/>
    <n v="0"/>
    <x v="2"/>
    <n v="1"/>
    <x v="2"/>
    <s v="no pricing given - click to find where to buy"/>
  </r>
  <r>
    <n v="65"/>
    <d v="2023-03-02T00:00:00"/>
    <x v="11"/>
    <x v="11"/>
    <s v="https://www.microcare.com/"/>
    <s v="MicroCare, Sticklers, Stereze"/>
    <s v="cleaning coating, lubricating and sterilization fluids "/>
    <s v="Nobody Knows More About Critical Cleaning_x000a_The MicroCare team of applications specialists helps you get the critical cleaning answers you need at a price you can afford. Our Field Engineers and Chemists are eager to share their knowledge and to provide you with the right processes and chemistries, all while never losing sight of your costs and investments. Through on-site consultation and in-lab cleaning trials, we help you identify the best cleaning fluid for your perfectly cleaned parts."/>
    <n v="75"/>
    <n v="16.600000000000001"/>
    <s v="https://www.zoominfo.com/"/>
    <s v="Small"/>
    <m/>
    <x v="6"/>
    <s v="MicroCare StatZap"/>
    <s v="https://www.microcare.com/en-US/Products/General-Purpose-Air-Dusters"/>
    <n v="10"/>
    <m/>
    <m/>
    <s v="sent email request to mfg, 3/21/23"/>
    <s v=" "/>
    <n v="0"/>
    <x v="2"/>
    <n v="1"/>
    <x v="2"/>
    <s v="no pricing given - click to find where to buy"/>
  </r>
  <r>
    <n v="66"/>
    <d v="2023-03-02T00:00:00"/>
    <x v="11"/>
    <x v="11"/>
    <s v="https://www.microcare.com/"/>
    <s v="MicroCare, Sticklers, Stereze"/>
    <s v="cleaning coating, lubricating and sterilization fluids "/>
    <s v="Nobody Knows More About Critical Cleaning_x000a_The MicroCare team of applications specialists helps you get the critical cleaning answers you need at a price you can afford. Our Field Engineers and Chemists are eager to share their knowledge and to provide you with the right processes and chemistries, all while never losing sight of your costs and investments. Through on-site consultation and in-lab cleaning trials, we help you identify the best cleaning fluid for your perfectly cleaned parts."/>
    <n v="75"/>
    <n v="16.600000000000001"/>
    <s v="https://www.zoominfo.com/"/>
    <s v="Small"/>
    <m/>
    <x v="6"/>
    <s v="MicroCare StatZap"/>
    <s v="https://www.microcare.com/en-US/Products/General-Purpose-Air-Dusters"/>
    <n v="14"/>
    <m/>
    <m/>
    <s v="sent email request to mfg, 3/21/23"/>
    <s v=" "/>
    <n v="0"/>
    <x v="2"/>
    <n v="1"/>
    <x v="2"/>
    <s v="no pricing given - click to find where to buy"/>
  </r>
  <r>
    <n v="67"/>
    <d v="2023-03-02T00:00:00"/>
    <x v="11"/>
    <x v="11"/>
    <s v="https://www.microcare.com/"/>
    <s v="MicroCare, Sticklers, Stereze"/>
    <s v="cleaning coating, lubricating and sterilization fluids "/>
    <s v="Nobody Knows More About Critical Cleaning_x000a_The MicroCare team of applications specialists helps you get the critical cleaning answers you need at a price you can afford. Our Field Engineers and Chemists are eager to share their knowledge and to provide you with the right processes and chemistries, all while never losing sight of your costs and investments. Through on-site consultation and in-lab cleaning trials, we help you identify the best cleaning fluid for your perfectly cleaned parts."/>
    <n v="75"/>
    <n v="16.600000000000001"/>
    <s v="https://www.zoominfo.com/"/>
    <s v="Small"/>
    <m/>
    <x v="6"/>
    <s v="MicroCare 360"/>
    <s v="https://www.microcare.com/en-US/Products/General-Purpose-Air-Dusters"/>
    <n v="8"/>
    <m/>
    <m/>
    <s v="sent email request to mfg, 3/21/23"/>
    <s v=" "/>
    <n v="0"/>
    <x v="2"/>
    <n v="1"/>
    <x v="2"/>
    <s v="no pricing given - click to find where to buy"/>
  </r>
  <r>
    <n v="68"/>
    <d v="2023-03-02T00:00:00"/>
    <x v="12"/>
    <x v="12"/>
    <s v="https://www.idealindustries.com/"/>
    <s v="Ideal, Anderson Power, Cree Lighting, Enatel"/>
    <s v="wire connectors and professional tools, LED lighting solutions, chargers and power stations"/>
    <s v="When J. Walter Becker started this company in 1916, he based it on an unshakeable belief in ideal relationships, with his employees, his community, and of course his customers. These are relationships built on fairness, transparency, trust and fellowship._x000a__x000a_ _x000a__x000a_More than one hundred years later, IDEAL INDUSTRIES, INC. is a global enterprise with companies serving technicians and workers across a wide range of industries, from electrical to construction to aerospace to automotive. Our products have been instrumental in helping mankind reach from the South Pole to the Moon, and are paving new paths for the future. Because as J. Walter Becker taught us, when you honor relationships, success for all will follow."/>
    <n v="3000"/>
    <n v="814.7"/>
    <s v="https://www.datanyze.com/"/>
    <s v="Large"/>
    <m/>
    <x v="6"/>
    <s v="Ideal Dust and Lint Remover"/>
    <s v="https://www.idealind.com/ca/en/shop/dust-and-lint-remover.html"/>
    <n v="10"/>
    <m/>
    <s v="USA"/>
    <s v="sent email request to mfg, 3/21/23"/>
    <s v=" "/>
    <n v="0"/>
    <x v="3"/>
    <n v="0"/>
    <x v="2"/>
    <s v="no pricing given - click to find where to buy"/>
  </r>
  <r>
    <n v="69"/>
    <d v="2023-03-02T00:00:00"/>
    <x v="13"/>
    <x v="13"/>
    <s v="https://www.nteinc.com/"/>
    <s v="Chemtronics, Techspray, Vortex, NTE (private label)"/>
    <s v="Distributor of aerosol dusters. Freeze spray dusters, non-flammable dusters, economy HFC-152a based dusters, high velocity dusters &amp; air dusters are available. RoHS compliant."/>
    <s v="NTE is a Master Distributor for some of the industry's major manufacturers of electronic components and accessories._x000a__x000a_These alliances now include:_x000a__x000a_Amphenol RF /_x000a_Connex: Connectors_x000a_CML: Optoelectronic Products_x000a_Chemtronics_x000a_Kester Solder Products_x000a_Plato: Soldering Tools, Tips, &amp; Accessories_x000a_Plymouth: Vinyl &amp; Rubber_x000a_Electrical Tapes_x000a_SureHold: Glues and_x000a_Adhesives_x000a_Techspray: Chemicals"/>
    <n v="106"/>
    <n v="45.7"/>
    <s v="https://www.datanyze.com/"/>
    <s v="Small"/>
    <m/>
    <x v="7"/>
    <s v="Chemtronics, Techspray BRANDED PRODUCTS"/>
    <s v="https://www.nteinc.com/chemtronics/dusters.php"/>
    <m/>
    <m/>
    <s v="USA"/>
    <s v="EM from mfg, 3/21/23"/>
    <s v=" "/>
    <n v="0"/>
    <x v="0"/>
    <n v="0"/>
    <x v="2"/>
    <s v="see ITW Chemtronics, and Techspray Info above"/>
  </r>
  <r>
    <n v="70"/>
    <d v="2023-03-02T00:00:00"/>
    <x v="14"/>
    <x v="14"/>
    <s v="https://www.voxxaccessories.com/"/>
    <s v="RCA, TERK, AR Speakers, 808 Audio, Project Nursery"/>
    <s v="consumer electronics and accessories for home and on-the-go"/>
    <s v="VOXX Accessories is committed to promoting a powerful, diverse and growing brand portfolio, with distinctive products making them a global leader and innovator in consumer electronics and accessories for home and on-the-go, delivering solutions for over-the-air indoor/outdoor HDTV reception with America's #1 bestselling antennas from RCA and TERK, mobile device charging stations, clock radios, remote controls, HDMI cables and other A/V connectivity accessories, including, surge protection and more by RCA. Singsation is our all-in-one party systems that will keep the party going at any age and our high-end Indoor/Outdoor home and portable audio wireless Bluetooth all-weather speakers by AR Speakers and headphones by 808 Audio, Indoor/Outdoor home, and portable audio by AR Speakers. As well as leading edge earbuds, power charges and mobile phone or tablet mounts by Jensen and our exclusive partnership with Project Nursery delivering quality baby monitors, soothers, and sound machines."/>
    <n v="1082"/>
    <n v="635.9"/>
    <s v="https://www.zoominfo.com/"/>
    <s v="Medium/Large"/>
    <m/>
    <x v="7"/>
    <s v="RCA Dusting Air"/>
    <s v="https://www.rcaaudiovideo.com/care-clean/?sku=TPH303R"/>
    <n v="10"/>
    <n v="9.99"/>
    <m/>
    <s v="sent email request to mfg, 3/21/23"/>
    <s v=" "/>
    <n v="0"/>
    <x v="1"/>
    <n v="1"/>
    <x v="2"/>
    <s v=" "/>
  </r>
  <r>
    <n v="71"/>
    <d v="2023-03-02T00:00:00"/>
    <x v="15"/>
    <x v="15"/>
    <s v="http://awdus.com/"/>
    <s v="Ultra Duster"/>
    <s v="Dusters, Sprays, Office Supplies, Cleaning Gels"/>
    <s v="AW Distributing, Inc. is a global distributor of consumer products, and involes in other businesses - such as industrial businesses, chemical businesses, medical businesses and energy businesses."/>
    <n v="6"/>
    <n v="1.6"/>
    <s v="https://www.datanyze.com/"/>
    <s v="Small"/>
    <n v="7"/>
    <x v="8"/>
    <s v="AW Distributing ULTRA DUSTER"/>
    <s v="http://awdus.com/products_01_01.html"/>
    <n v="3.5"/>
    <m/>
    <s v="China"/>
    <s v="email from mfg, 3/21/23"/>
    <s v=" "/>
    <n v="0"/>
    <x v="1"/>
    <n v="0"/>
    <x v="4"/>
    <s v="no pricing given - no way to purchase indicated - cases of 6 or 12"/>
  </r>
  <r>
    <n v="72"/>
    <d v="2023-03-02T00:00:00"/>
    <x v="15"/>
    <x v="15"/>
    <s v="http://awdus.com/"/>
    <s v="Ultra Duster"/>
    <s v="Dusters, Sprays, Office Supplies, Cleaning Gels"/>
    <s v="AW Distributing, Inc. is a global distributor of consumer products, and involes in other businesses - such as industrial businesses, chemical businesses, medical businesses and energy businesses."/>
    <n v="6"/>
    <n v="1.6"/>
    <s v="https://www.datanyze.com/"/>
    <s v="Small"/>
    <n v="7"/>
    <x v="8"/>
    <s v="AW Distributing ULTRA DUSTER"/>
    <s v="http://awdus.com/products_01_01.html"/>
    <n v="8"/>
    <m/>
    <s v="China"/>
    <s v="email from mfg, 3/21/23"/>
    <s v=" "/>
    <n v="0"/>
    <x v="1"/>
    <n v="0"/>
    <x v="4"/>
    <s v="no pricing given - no way to purchase indicated - cases of 6 or 13"/>
  </r>
  <r>
    <n v="73"/>
    <d v="2023-03-02T00:00:00"/>
    <x v="15"/>
    <x v="15"/>
    <s v="http://awdus.com/"/>
    <s v="Ultra Duster"/>
    <s v="Dusters, Sprays, Office Supplies, Cleaning Gels"/>
    <s v="AW Distributing, Inc. is a global distributor of consumer products, and involes in other businesses - such as industrial businesses, chemical businesses, medical businesses and energy businesses."/>
    <n v="6"/>
    <n v="1.6"/>
    <s v="https://www.datanyze.com/"/>
    <s v="Small"/>
    <n v="7"/>
    <x v="8"/>
    <s v="AW Distributing ULTRA DUSTER"/>
    <s v="http://awdus.com/products_01_01.html"/>
    <n v="10"/>
    <m/>
    <s v="China"/>
    <s v="email from mfg, 3/21/23"/>
    <s v=" "/>
    <n v="0"/>
    <x v="1"/>
    <n v="0"/>
    <x v="4"/>
    <s v="no pricing given - no way to purchase indicated - cases of 6 or 14"/>
  </r>
  <r>
    <n v="74"/>
    <d v="2023-03-02T00:00:00"/>
    <x v="15"/>
    <x v="15"/>
    <s v="http://awdus.com/"/>
    <s v="Ultra Duster"/>
    <s v="Dusters, Sprays, Office Supplies, Cleaning Gels"/>
    <s v="AW Distributing, Inc. is a global distributor of consumer products, and involes in other businesses - such as industrial businesses, chemical businesses, medical businesses and energy businesses."/>
    <n v="6"/>
    <n v="1.6"/>
    <s v="https://www.datanyze.com/"/>
    <s v="Small"/>
    <n v="7"/>
    <x v="8"/>
    <s v="AW Distributing ULTRA DUSTER"/>
    <s v="http://awdus.com/products_01_01.html"/>
    <n v="12"/>
    <m/>
    <s v="China"/>
    <s v="email from mfg, 3/21/23"/>
    <s v=" "/>
    <n v="0"/>
    <x v="1"/>
    <n v="0"/>
    <x v="4"/>
    <s v="no pricing given - no way to purchase indicated - cases of 6 or 15"/>
  </r>
  <r>
    <n v="75"/>
    <d v="2023-03-02T00:00:00"/>
    <x v="15"/>
    <x v="15"/>
    <s v="http://awdus.com/"/>
    <s v="Ultra Duster"/>
    <s v="Dusters, Sprays, Office Supplies, Cleaning Gels"/>
    <s v="AW Distributing, Inc. is a global distributor of consumer products, and involes in other businesses - such as industrial businesses, chemical businesses, medical businesses and energy businesses."/>
    <n v="6"/>
    <n v="1.6"/>
    <s v="https://www.datanyze.com/"/>
    <s v="Small"/>
    <n v="7"/>
    <x v="8"/>
    <s v="AW Distributing ULTRA DUSTER 2-Pack"/>
    <s v="http://awdus.com/products_01_01.html"/>
    <n v="3.5"/>
    <m/>
    <s v="China"/>
    <s v="email from mfg, 3/21/23"/>
    <s v=" "/>
    <n v="0"/>
    <x v="1"/>
    <n v="0"/>
    <x v="4"/>
    <s v="no pricing given - no way to purchase indicated - cases of 6 or 16"/>
  </r>
  <r>
    <n v="76"/>
    <d v="2023-03-02T00:00:00"/>
    <x v="15"/>
    <x v="15"/>
    <s v="http://awdus.com/"/>
    <s v="Ultra Duster"/>
    <s v="Dusters, Sprays, Office Supplies, Cleaning Gels"/>
    <s v="AW Distributing, Inc. is a global distributor of consumer products, and involes in other businesses - such as industrial businesses, chemical businesses, medical businesses and energy businesses."/>
    <n v="6"/>
    <n v="1.6"/>
    <s v="https://www.datanyze.com/"/>
    <s v="Small"/>
    <n v="7"/>
    <x v="8"/>
    <s v="AW Distributing ULTRA DUSTER 2-Pack"/>
    <s v="http://awdus.com/products_01_01.html"/>
    <n v="8"/>
    <m/>
    <s v="China"/>
    <s v="email from mfg, 3/21/23"/>
    <s v=" "/>
    <n v="0"/>
    <x v="1"/>
    <n v="0"/>
    <x v="4"/>
    <s v="no pricing given - no way to purchase indicated - cases of 6 or 17"/>
  </r>
  <r>
    <n v="77"/>
    <d v="2023-03-02T00:00:00"/>
    <x v="15"/>
    <x v="15"/>
    <s v="http://awdus.com/"/>
    <s v="Ultra Duster"/>
    <s v="Dusters, Sprays, Office Supplies, Cleaning Gels"/>
    <s v="AW Distributing, Inc. is a global distributor of consumer products, and involes in other businesses - such as industrial businesses, chemical businesses, medical businesses and energy businesses."/>
    <n v="6"/>
    <n v="1.6"/>
    <s v="https://www.datanyze.com/"/>
    <s v="Small"/>
    <n v="7"/>
    <x v="8"/>
    <s v="AW Distributing ULTRA DUSTER 2-Pack"/>
    <s v="http://awdus.com/products_01_01.html"/>
    <n v="10"/>
    <m/>
    <s v="China"/>
    <s v="email from mfg, 3/21/23"/>
    <s v=" "/>
    <n v="0"/>
    <x v="1"/>
    <n v="0"/>
    <x v="4"/>
    <s v="no pricing given - no way to purchase indicated - cases of 6 or 18"/>
  </r>
  <r>
    <n v="78"/>
    <d v="2023-03-02T00:00:00"/>
    <x v="15"/>
    <x v="15"/>
    <s v="http://awdus.com/"/>
    <s v="Ultra Duster"/>
    <s v="Dusters, Sprays, Office Supplies, Cleaning Gels"/>
    <s v="AW Distributing, Inc. is a global distributor of consumer products, and involes in other businesses - such as industrial businesses, chemical businesses, medical businesses and energy businesses."/>
    <n v="6"/>
    <n v="1.6"/>
    <s v="https://www.datanyze.com/"/>
    <s v="Small"/>
    <n v="7"/>
    <x v="8"/>
    <s v="AW Distributing ULTRA DUSTER 2-Pack"/>
    <s v="http://awdus.com/products_01_01.html"/>
    <n v="12"/>
    <m/>
    <s v="China"/>
    <s v="email from mfg, 3/21/23"/>
    <s v=" "/>
    <n v="0"/>
    <x v="1"/>
    <n v="0"/>
    <x v="4"/>
    <s v="no pricing given - no way to purchase indicated - cases of 6 or 19"/>
  </r>
  <r>
    <n v="79"/>
    <d v="2023-03-02T00:00:00"/>
    <x v="16"/>
    <x v="16"/>
    <s v="https://myinnovera.com/"/>
    <s v="Innovera Electronics Duster"/>
    <s v="Computer cleaning, cables, calculators, locks, storage devices, supplies, computer accessories"/>
    <s v="Over 1,000 Imaging Supplies and Workplace Technology Accessories  A complete assortment of quality imaging supplies and reliable technology accessories that provide a value alternative to equivalent products. Buy in confidence from a brand that takes responsibility for the breadth of the customer experience—from acquisition and product offer to warranty and support."/>
    <s v=" "/>
    <m/>
    <m/>
    <s v=" "/>
    <n v="5"/>
    <x v="8"/>
    <s v="Innovera Duster"/>
    <s v="n/a"/>
    <m/>
    <m/>
    <s v="China"/>
    <s v="supplied by Essendant Distributing, 3/22/23"/>
    <s v=" "/>
    <m/>
    <x v="1"/>
    <m/>
    <x v="3"/>
    <s v="No products are shown on corporation's website"/>
  </r>
  <r>
    <n v="80"/>
    <d v="2023-03-02T00:00:00"/>
    <x v="17"/>
    <x v="17"/>
    <s v="https://www.mgchemicals.com/"/>
    <s v="MG Chemicals"/>
    <s v="dusters and circuit coolers, cleaner / degreasers, flux removers, contact cleaners, protective coatings, solder, epoxies, adhesives, RTV silicones, lubricants, EMI/RFI shielding coatings, thermal management products, prototyping supplies, and more. We also distribute related non-chemical products, such as wipes, swabs, brushes, desoldering braid, and copper clad boards."/>
    <s v="Founded in 1955, M.G. Chemicals is a manufacturer and wholesaler of chemical products for the electronics industry. "/>
    <n v="71"/>
    <n v="20.2"/>
    <s v="https://www.zoominfo.com/"/>
    <s v="Small"/>
    <m/>
    <x v="9"/>
    <s v="Super Duster 134"/>
    <s v="https://www.mgchemicals.com/products/electronics-maintenance/air-dusters/electronics-duster/"/>
    <n v="10"/>
    <m/>
    <m/>
    <s v="attempted EM, seems to have been rejected, 3/21/23"/>
    <s v=" "/>
    <n v="0"/>
    <x v="2"/>
    <n v="1"/>
    <x v="0"/>
    <s v="no pricing given - click to find where to buy"/>
  </r>
  <r>
    <n v="81"/>
    <d v="2023-03-02T00:00:00"/>
    <x v="17"/>
    <x v="17"/>
    <s v="https://www.mgchemicals.com/"/>
    <s v="MG Chemicals"/>
    <s v="dusters and circuit coolers, cleaner / degreasers, flux removers, contact cleaners, protective coatings, solder, epoxies, adhesives, RTV silicones, lubricants, EMI/RFI shielding coatings, thermal management products, prototyping supplies, and more. We also distribute related non-chemical products, such as wipes, swabs, brushes, desoldering braid, and copper clad boards."/>
    <s v="Founded in 1955, M.G. Chemicals is a manufacturer and wholesaler of chemical products for the electronics industry. "/>
    <n v="71"/>
    <n v="20.2"/>
    <s v="https://www.zoominfo.com/"/>
    <s v="Small"/>
    <m/>
    <x v="9"/>
    <s v="Super Duster 134"/>
    <s v="https://www.mgchemicals.com/products/electronics-maintenance/air-dusters/electronics-duster/"/>
    <n v="16"/>
    <m/>
    <m/>
    <s v="attempted EM, seems to have been rejected, 3/21/23"/>
    <s v=" "/>
    <n v="0"/>
    <x v="2"/>
    <n v="1"/>
    <x v="0"/>
    <s v="no pricing given - click to find where to buy"/>
  </r>
  <r>
    <n v="82"/>
    <d v="2023-03-02T00:00:00"/>
    <x v="17"/>
    <x v="17"/>
    <s v="https://www.mgchemicals.com/"/>
    <s v="MG Chemicals"/>
    <s v="dusters and circuit coolers, cleaner / degreasers, flux removers, contact cleaners, protective coatings, solder, epoxies, adhesives, RTV silicones, lubricants, EMI/RFI shielding coatings, thermal management products, prototyping supplies, and more. We also distribute related non-chemical products, such as wipes, swabs, brushes, desoldering braid, and copper clad boards."/>
    <s v="Founded in 1955, M.G. Chemicals is a manufacturer and wholesaler of chemical products for the electronics industry. "/>
    <n v="71"/>
    <n v="20.2"/>
    <s v="https://www.zoominfo.com/"/>
    <s v="Small"/>
    <m/>
    <x v="9"/>
    <s v="Super Duster 152"/>
    <s v="https://www.mgchemicals.com/products/electronics-maintenance/air-dusters/air-duster-can/"/>
    <n v="10"/>
    <m/>
    <m/>
    <s v="attempted EM, seems to have been rejected, 3/21/23"/>
    <s v=" "/>
    <n v="0"/>
    <x v="1"/>
    <n v="1"/>
    <x v="0"/>
    <s v="no pricing given - click to find where to buy"/>
  </r>
  <r>
    <n v="83"/>
    <d v="2023-03-02T00:00:00"/>
    <x v="17"/>
    <x v="17"/>
    <s v="https://www.mgchemicals.com/"/>
    <s v="MG Chemicals"/>
    <s v="dusters and circuit coolers, cleaner / degreasers, flux removers, contact cleaners, protective coatings, solder, epoxies, adhesives, RTV silicones, lubricants, EMI/RFI shielding coatings, thermal management products, prototyping supplies, and more. We also distribute related non-chemical products, such as wipes, swabs, brushes, desoldering braid, and copper clad boards."/>
    <s v="Founded in 1955, M.G. Chemicals is a manufacturer and wholesaler of chemical products for the electronics industry. "/>
    <n v="71"/>
    <n v="20.2"/>
    <s v="https://www.zoominfo.com/"/>
    <s v="Small"/>
    <m/>
    <x v="9"/>
    <s v="Super Duster 152"/>
    <s v="https://www.mgchemicals.com/products/electronics-maintenance/air-dusters/air-duster-can/"/>
    <n v="14"/>
    <m/>
    <m/>
    <s v="attempted EM, seems to have been rejected, 3/21/23"/>
    <s v=" "/>
    <n v="0"/>
    <x v="1"/>
    <n v="1"/>
    <x v="0"/>
    <s v="no pricing given - click to find where to buy"/>
  </r>
  <r>
    <n v="84"/>
    <d v="2023-03-02T00:00:00"/>
    <x v="18"/>
    <x v="18"/>
    <s v="https://lhbindustries.com/"/>
    <s v="Skilcraft, contract manufacturing, filling &amp; packaging"/>
    <s v="liquid and aerosol manufacturing and packaging"/>
    <s v="Lighthouse for the Blind is a 501(c)3 non-profit organization headquartered in St. Louis, MO. Our mission is to provide employment opportunities and services to individuals who are legally blind. We operate two plants – a liquid and aerosol manufacturing plant and a packaging and kitting facility where we manufacture, fill, assemble and package over 300 commercial and government products.  Our diverse capabilities include manufacturing, contract filling, packaging, and kitting."/>
    <n v="202"/>
    <n v="27.7"/>
    <s v="https://www.zoominfo.com/"/>
    <s v="Small"/>
    <m/>
    <x v="10"/>
    <s v="Skilcraft 152A POWER DUSTER"/>
    <s v="https://store.lhbindustries.com/power-duster/152a-power-duster-0894------010?returnurl=%2fpower-duster%2f"/>
    <n v="10"/>
    <n v="3.4641666666666668"/>
    <s v="USA"/>
    <m/>
    <s v=" "/>
    <n v="0"/>
    <x v="1"/>
    <n v="0"/>
    <x v="5"/>
    <s v="case of 12, indefinite shelf life per website description"/>
  </r>
  <r>
    <n v="85"/>
    <d v="2023-03-02T00:00:00"/>
    <x v="18"/>
    <x v="18"/>
    <s v="https://lhbindustries.com/"/>
    <s v="Skilcraft, contract manufacturing, filling &amp; packaging"/>
    <s v="liquid and aerosol manufacturing and packaging"/>
    <s v="Lighthouse for the Blind is a 501(c)3 non-profit organization headquartered in St. Louis, MO. Our mission is to provide employment opportunities and services to individuals who are legally blind. We operate two plants – a liquid and aerosol manufacturing plant and a packaging and kitting facility where we manufacture, fill, assemble and package over 300 commercial and government products.  Our diverse capabilities include manufacturing, contract filling, packaging, and kitting."/>
    <n v="202"/>
    <n v="27.7"/>
    <s v="https://www.zoominfo.com/"/>
    <s v="Small"/>
    <m/>
    <x v="10"/>
    <s v="Skilcraft 152A POWER DUSTER - TWIN PACK"/>
    <s v="https://store.lhbindustries.com/power-duster/152a-power-duster-twin-pack-0894------008?returnurl=%2fpower-duster%2f"/>
    <n v="10"/>
    <n v="3.4350000000000001"/>
    <s v="USA"/>
    <m/>
    <s v=" "/>
    <n v="0"/>
    <x v="1"/>
    <n v="0"/>
    <x v="5"/>
    <s v="case with 12 units"/>
  </r>
  <r>
    <n v="86"/>
    <d v="2023-03-02T00:00:00"/>
    <x v="18"/>
    <x v="18"/>
    <s v="https://lhbindustries.com/"/>
    <s v="Skilcraft, contract manufacturing, filling &amp; packaging"/>
    <s v="liquid and aerosol manufacturing and packaging"/>
    <s v="Lighthouse for the Blind is a 501(c)3 non-profit organization headquartered in St. Louis, MO. Our mission is to provide employment opportunities and services to individuals who are legally blind. We operate two plants – a liquid and aerosol manufacturing plant and a packaging and kitting facility where we manufacture, fill, assemble and package over 300 commercial and government products.  Our diverse capabilities include manufacturing, contract filling, packaging, and kitting."/>
    <n v="202"/>
    <n v="27.7"/>
    <s v="https://www.zoominfo.com/"/>
    <s v="Small"/>
    <m/>
    <x v="10"/>
    <s v="Skilcraft 152A POWER DUSTER - TRIPLE PACK"/>
    <s v="https://store.lhbindustries.com/power-duster/152a-power-duster-triple-pack-0894------009?returnurl=%2fpower-duster%2f"/>
    <n v="10"/>
    <n v="3.42"/>
    <s v="USA"/>
    <m/>
    <s v=" "/>
    <n v="0"/>
    <x v="1"/>
    <n v="0"/>
    <x v="5"/>
    <s v="case with 12 units"/>
  </r>
  <r>
    <n v="87"/>
    <d v="2023-03-02T00:00:00"/>
    <x v="18"/>
    <x v="18"/>
    <s v="https://lhbindustries.com/"/>
    <s v="Skilcraft, contract manufacturing, filling &amp; packaging"/>
    <s v="liquid and aerosol manufacturing and packaging"/>
    <s v="Lighthouse for the Blind is a 501(c)3 non-profit organization headquartered in St. Louis, MO. Our mission is to provide employment opportunities and services to individuals who are legally blind. We operate two plants – a liquid and aerosol manufacturing plant and a packaging and kitting facility where we manufacture, fill, assemble and package over 300 commercial and government products.  Our diverse capabilities include manufacturing, contract filling, packaging, and kitting."/>
    <n v="202"/>
    <n v="27.7"/>
    <s v="https://www.zoominfo.com/"/>
    <s v="Small"/>
    <m/>
    <x v="10"/>
    <s v="Skilcraft 134A POWER DUSTER II"/>
    <s v="https://store.lhbindustries.com/power-duster/134a-power-duster-ii-0894------011?returnurl=%2fpower-duster%2f"/>
    <n v="10"/>
    <n v="6.54"/>
    <s v="USA"/>
    <m/>
    <s v=" "/>
    <n v="0"/>
    <x v="2"/>
    <n v="0"/>
    <x v="5"/>
    <s v="case of 12"/>
  </r>
  <r>
    <n v="88"/>
    <d v="2023-03-02T00:00:00"/>
    <x v="19"/>
    <x v="19"/>
    <s v="https://www.uline.com/"/>
    <s v="Uline, Multitude of industrial suppliers"/>
    <s v="shipping, packaging, and industrial supplies"/>
    <s v="Our easy-to-use, 800+ page catalog contains over 40,000 packaging, shipping, industrial and janitorial products, ready to ship today. Uline brand products combine the best quality with the best value. Our buyers search worldwide for the finest products available at competitive prices."/>
    <n v="8000"/>
    <n v="8800"/>
    <s v="https://www.zoominfo.com/"/>
    <s v="Large"/>
    <m/>
    <x v="11"/>
    <s v="Uline Air In a Can"/>
    <s v="https://www.uline.com/Product/Detail/S-6771/Electronic-Cleaners/Air-In-A-Can"/>
    <n v="12"/>
    <n v="9.5"/>
    <s v="USA"/>
    <m/>
    <s v="Does not contain bittering agent. "/>
    <n v="0"/>
    <x v="1"/>
    <n v="0"/>
    <x v="4"/>
    <s v="minimum of 2"/>
  </r>
  <r>
    <n v="89"/>
    <d v="2023-03-22T00:00:00"/>
    <x v="20"/>
    <x v="20"/>
    <s v="http://www.gcelectronics.com/"/>
    <s v="Airjet, Contract Manufacturer"/>
    <s v="Custom manufacturer chemicals, cleaners &amp; dusters including aerosol dusters. Aerosol dusters are available with 12 oz. aerosol, dusting &amp; cleaning components, flow control trigger nozzles, ozone depletion chemicals &amp; anti-static formulations. Aerosol dusters are suitable for cleaning electronic equipment, computers, keyboards, type writers, fax machines &amp; audio/video equipment. RoHS compliant."/>
    <s v="GC Electronics has been the primary supplier of electronics to the electrical and electronic industry since 1930. In 1997, GC_x000a_upgraded its technology base to include the new environmental laws. GC has come up with a starting line-up of contact cleaners to_x000a_comply with these laws; Big Bath, and Big Bath ISO. Big Bath ISO is a new contact cleaner that is non-ozone depleting and can be_x000a_sold to anyone. Plus, it contains no CFC's or HCFCS and is safe on all plastics._x000a_GC offers a complete line of chemicals for use by electronics, electrical and industrial users. In addition to offering the most up-todate_x000a_line of aerosols, GC also supplies hard-to-find non-aerosols. GC also offers a broad range of adhesives, heat sink compounds,_x000a_lubricants and conformal coatings."/>
    <n v="79"/>
    <n v="16.899999999999999"/>
    <s v="https://www.owler.com/company/gcelectronics"/>
    <s v="Small"/>
    <m/>
    <x v="12"/>
    <s v="Air Jet duster"/>
    <s v="http://www.gcelectronics.com/order/catdisplay.asp?CatID=3"/>
    <n v="12"/>
    <m/>
    <s v="USA"/>
    <m/>
    <m/>
    <n v="0"/>
    <x v="2"/>
    <n v="1"/>
    <x v="6"/>
    <s v="no pricing given - call customer service - anti-static formulation minimizes the risk of electrostatic damage to sensitive components"/>
  </r>
  <r>
    <n v="90"/>
    <d v="2023-03-22T00:00:00"/>
    <x v="21"/>
    <x v="21"/>
    <s v="https://www.stonersolutions.com/"/>
    <s v="Electro Klene, Stoner"/>
    <s v="Manufacturer of household and automotive cleaning products. Products include glass cleaners, stain removers, upholstery and carpet cleaners, waxes, degreasers, and lubricants."/>
    <s v="Pursuing a mission to help customers &quot;save time, increase productivity, and improve the quality of their work&quot;. Stoner formulates more than 300 solutions that are packaged in aerosol cans and larger bulk-liquid containers. For example, Stoner is the largest supplier of anti-stick release agents for the plastic molding industry._x000a__x000a_+ Stoner specialty lubricants are used to manufacture military fighter jet engines, submarine components, and parts for the NASA space shuttle._x000a__x000a_+ Stoner electronic cleaners help maintain telecommunications equipment, computers, office equipment, and money handling machines._x000a__x000a_Professional auto detailers, collectors, and enthusiasts use Stoner car care products to clean, shine, and protect their favorite vehicles, from Fords to Ferraris. Several of these, including a no-streak glass cleaner called Invisible Glass, have recently gained national distribution through retail auto parts stores as well as the internet._x000a__x000a_Serving more than 6,000 manufacturers, service businesses, government agencies, and universities, Stoner supplies products across the United States and internationally through distributors as well as factory-direct._x000a__x000a_All products originate from the company's world headquarters, a single location in the rolling hills of Pennsylvania's Amish country. &quot;Although we ship products worldwide, our goal is to be geographically invisible to our customers&quot;"/>
    <s v="10-49"/>
    <s v="10-25"/>
    <s v="https://www.thomasnet.com/profile/00139101/stoner-inc.html?act=M&amp;cid=139101&amp;cov=NA&amp;heading=25131525&amp;searchpos=11"/>
    <s v="Small"/>
    <m/>
    <x v="1"/>
    <s v="GUST Spray Anyway 360 Duster"/>
    <s v="https://www.criticalcleaning.com/products/product?Category=dusters&amp;Item=94201"/>
    <n v="8"/>
    <n v="13.461666666666666"/>
    <m/>
    <m/>
    <m/>
    <n v="0"/>
    <x v="2"/>
    <n v="0"/>
    <x v="0"/>
    <s v="case with 12 units"/>
  </r>
  <r>
    <n v="91"/>
    <d v="2023-04-09T00:00:00"/>
    <x v="21"/>
    <x v="21"/>
    <s v="https://www.stonersolutions.com/"/>
    <s v="Electro Klene, Stoner"/>
    <s v="Manufacturer of household and automotive cleaning products. Products include glass cleaners, stain removers, upholstery and carpet cleaners, waxes, degreasers, and lubricants."/>
    <s v="Pursuing a mission to help customers &quot;save time, increase productivity, and improve the quality of their work&quot;. Stoner formulates more than 300 solutions that are packaged in aerosol cans and larger bulk-liquid containers. For example, Stoner is the largest supplier of anti-stick release agents for the plastic molding industry._x000a__x000a_+ Stoner specialty lubricants are used to manufacture military fighter jet engines, submarine components, and parts for the NASA space shuttle._x000a__x000a_+ Stoner electronic cleaners help maintain telecommunications equipment, computers, office equipment, and money handling machines._x000a__x000a_Professional auto detailers, collectors, and enthusiasts use Stoner car care products to clean, shine, and protect their favorite vehicles, from Fords to Ferraris. Several of these, including a no-streak glass cleaner called Invisible Glass, have recently gained national distribution through retail auto parts stores as well as the internet._x000a__x000a_Serving more than 6,000 manufacturers, service businesses, government agencies, and universities, Stoner supplies products across the United States and internationally through distributors as well as factory-direct._x000a__x000a_All products originate from the company's world headquarters, a single location in the rolling hills of Pennsylvania's Amish country. &quot;Although we ship products worldwide, our goal is to be geographically invisible to our customers&quot;"/>
    <s v="10-49"/>
    <s v="10-25"/>
    <s v="https://www.thomasnet.com/profile/00139101/stoner-inc.html?act=M&amp;cid=139101&amp;cov=NA&amp;heading=25131525&amp;searchpos=11"/>
    <s v="Small"/>
    <m/>
    <x v="1"/>
    <s v="Compact Size GUST Easy Duster"/>
    <s v="https://www.criticalcleaning.com/products/product?Category=dusters&amp;Item=94202"/>
    <n v="8"/>
    <n v="5.6291666666666664"/>
    <m/>
    <m/>
    <m/>
    <n v="0"/>
    <x v="2"/>
    <n v="0"/>
    <x v="0"/>
    <s v="case with 12 units"/>
  </r>
  <r>
    <n v="92"/>
    <d v="2023-04-09T00:00:00"/>
    <x v="21"/>
    <x v="21"/>
    <s v="https://www.stonersolutions.com/"/>
    <s v="Electro Klene, Stoner"/>
    <s v="Manufacturer of household and automotive cleaning products. Products include glass cleaners, stain removers, upholstery and carpet cleaners, waxes, degreasers, and lubricants."/>
    <s v="Pursuing a mission to help customers &quot;save time, increase productivity, and improve the quality of their work&quot;. Stoner formulates more than 300 solutions that are packaged in aerosol cans and larger bulk-liquid containers. For example, Stoner is the largest supplier of anti-stick release agents for the plastic molding industry._x000a__x000a_+ Stoner specialty lubricants are used to manufacture military fighter jet engines, submarine components, and parts for the NASA space shuttle._x000a__x000a_+ Stoner electronic cleaners help maintain telecommunications equipment, computers, office equipment, and money handling machines._x000a__x000a_Professional auto detailers, collectors, and enthusiasts use Stoner car care products to clean, shine, and protect their favorite vehicles, from Fords to Ferraris. Several of these, including a no-streak glass cleaner called Invisible Glass, have recently gained national distribution through retail auto parts stores as well as the internet._x000a__x000a_Serving more than 6,000 manufacturers, service businesses, government agencies, and universities, Stoner supplies products across the United States and internationally through distributors as well as factory-direct._x000a__x000a_All products originate from the company's world headquarters, a single location in the rolling hills of Pennsylvania's Amish country. &quot;Although we ship products worldwide, our goal is to be geographically invisible to our customers&quot;"/>
    <s v="10-49"/>
    <s v="10-25"/>
    <s v="https://www.thomasnet.com/profile/00139101/stoner-inc.html?act=M&amp;cid=139101&amp;cov=NA&amp;heading=25131525&amp;searchpos=11"/>
    <s v="Small"/>
    <m/>
    <x v="1"/>
    <s v="Time Saving GUST Easy Duster"/>
    <s v="https://www.criticalcleaning.com/products/product?Category=dusters&amp;Item=94203"/>
    <n v="12"/>
    <n v="6.5625"/>
    <m/>
    <m/>
    <m/>
    <n v="0"/>
    <x v="2"/>
    <n v="0"/>
    <x v="0"/>
    <s v="case with 12 units"/>
  </r>
  <r>
    <n v="93"/>
    <d v="2023-04-09T00:00:00"/>
    <x v="21"/>
    <x v="21"/>
    <s v="https://www.stonersolutions.com/"/>
    <s v="Electro Klene, Stoner"/>
    <s v="Manufacturer of household and automotive cleaning products. Products include glass cleaners, stain removers, upholstery and carpet cleaners, waxes, degreasers, and lubricants."/>
    <s v="Pursuing a mission to help customers &quot;save time, increase productivity, and improve the quality of their work&quot;. Stoner formulates more than 300 solutions that are packaged in aerosol cans and larger bulk-liquid containers. For example, Stoner is the largest supplier of anti-stick release agents for the plastic molding industry._x000a__x000a_+ Stoner specialty lubricants are used to manufacture military fighter jet engines, submarine components, and parts for the NASA space shuttle._x000a__x000a_+ Stoner electronic cleaners help maintain telecommunications equipment, computers, office equipment, and money handling machines._x000a__x000a_Professional auto detailers, collectors, and enthusiasts use Stoner car care products to clean, shine, and protect their favorite vehicles, from Fords to Ferraris. Several of these, including a no-streak glass cleaner called Invisible Glass, have recently gained national distribution through retail auto parts stores as well as the internet._x000a__x000a_Serving more than 6,000 manufacturers, service businesses, government agencies, and universities, Stoner supplies products across the United States and internationally through distributors as well as factory-direct._x000a__x000a_All products originate from the company's world headquarters, a single location in the rolling hills of Pennsylvania's Amish country. &quot;Although we ship products worldwide, our goal is to be geographically invisible to our customers&quot;"/>
    <s v="10-49"/>
    <s v="10-25"/>
    <s v="https://www.thomasnet.com/profile/00139101/stoner-inc.html?act=M&amp;cid=139101&amp;cov=NA&amp;heading=25131525&amp;searchpos=11"/>
    <s v="Small"/>
    <m/>
    <x v="1"/>
    <s v="Compact Size GUST Premium Duster"/>
    <s v="https://www.criticalcleaning.com/products/product?Category=dusters&amp;Item=94151"/>
    <n v="10"/>
    <n v="14.358333333333334"/>
    <m/>
    <m/>
    <m/>
    <n v="0"/>
    <x v="2"/>
    <n v="0"/>
    <x v="0"/>
    <s v="case with 12 units"/>
  </r>
  <r>
    <n v="94"/>
    <d v="2023-04-09T00:00:00"/>
    <x v="21"/>
    <x v="21"/>
    <s v="https://www.stonersolutions.com/"/>
    <s v="Electro Klene, Stoner"/>
    <s v="Manufacturer of household and automotive cleaning products. Products include glass cleaners, stain removers, upholstery and carpet cleaners, waxes, degreasers, and lubricants."/>
    <s v="Pursuing a mission to help customers &quot;save time, increase productivity, and improve the quality of their work&quot;. Stoner formulates more than 300 solutions that are packaged in aerosol cans and larger bulk-liquid containers. For example, Stoner is the largest supplier of anti-stick release agents for the plastic molding industry._x000a__x000a_+ Stoner specialty lubricants are used to manufacture military fighter jet engines, submarine components, and parts for the NASA space shuttle._x000a__x000a_+ Stoner electronic cleaners help maintain telecommunications equipment, computers, office equipment, and money handling machines._x000a__x000a_Professional auto detailers, collectors, and enthusiasts use Stoner car care products to clean, shine, and protect their favorite vehicles, from Fords to Ferraris. Several of these, including a no-streak glass cleaner called Invisible Glass, have recently gained national distribution through retail auto parts stores as well as the internet._x000a__x000a_Serving more than 6,000 manufacturers, service businesses, government agencies, and universities, Stoner supplies products across the United States and internationally through distributors as well as factory-direct._x000a__x000a_All products originate from the company's world headquarters, a single location in the rolling hills of Pennsylvania's Amish country. &quot;Although we ship products worldwide, our goal is to be geographically invisible to our customers&quot;"/>
    <s v="10-49"/>
    <s v="10-25"/>
    <s v="https://www.thomasnet.com/profile/00139101/stoner-inc.html?act=M&amp;cid=139101&amp;cov=NA&amp;heading=25131525&amp;searchpos=11"/>
    <s v="Small"/>
    <m/>
    <x v="1"/>
    <s v="Tall Size GUST Premium Duster"/>
    <s v="https://www.criticalcleaning.com/products/product?Category=dusters&amp;Item=94153"/>
    <n v="15"/>
    <n v="18.791666666666668"/>
    <m/>
    <m/>
    <m/>
    <n v="0"/>
    <x v="2"/>
    <n v="0"/>
    <x v="0"/>
    <s v="case with 12 units"/>
  </r>
  <r>
    <n v="95"/>
    <d v="2023-03-24T00:00:00"/>
    <x v="22"/>
    <x v="22"/>
    <s v="https://www.amazon.com/stores/page/F267880D-1848-4503-8922-5DB3AA06CD35?ingress=2&amp;visitId=c4fbb010-07eb-464e-ae02-690df4fe14c1&amp;ref_=ast_bln"/>
    <s v="iDuster, Zinshine"/>
    <s v="aerosol dusters and glass cleaners for Cleaning Professionals"/>
    <s v="A Trusted Household Cleaning Tools Brand. Strict manufactuing process. State of the art facilities. Satisfactory pre-sale and after-sale service. MSDS, High Quality Guaranteed, ISO 9001 Certified"/>
    <s v=" "/>
    <m/>
    <m/>
    <s v=" "/>
    <m/>
    <x v="13"/>
    <s v="iDuster Compressed Air Duster"/>
    <s v="https://www.amazon.com/iDuster-Disposable-Compressed-Computer-Keyboard/dp/B0978YT2G8?ref_=ast_sto_dp&amp;th=1"/>
    <n v="10"/>
    <n v="9.99"/>
    <m/>
    <m/>
    <s v="Bitterant added to help discourage inhalant abuse."/>
    <n v="1"/>
    <x v="1"/>
    <n v="1"/>
    <x v="0"/>
    <s v="no online presence except through online retailers, eg., Amazon"/>
  </r>
  <r>
    <n v="96"/>
    <d v="2023-03-24T00:00:00"/>
    <x v="22"/>
    <x v="22"/>
    <s v="https://www.amazon.com/stores/page/F267880D-1848-4503-8922-5DB3AA06CD35?ingress=2&amp;visitId=c4fbb010-07eb-464e-ae02-690df4fe14c1&amp;ref_=ast_bln"/>
    <s v="iDuster, Zinshine"/>
    <s v="aerosol dusters and glass cleaners for Cleaning Professionals"/>
    <s v="A Trusted Household Cleaning Tools Brand. Strict manufactuing process. State of the art facilities. Satisfactory pre-sale and after-sale service. MSDS, High Quality Guaranteed, ISO 9001 Certified"/>
    <s v=" "/>
    <m/>
    <m/>
    <s v=" "/>
    <m/>
    <x v="13"/>
    <s v="iDuster Compressed Air Duster 2-Pack"/>
    <s v="https://www.amazon.com/iDuster-Compressed-Duster-Disposable-Electronics/dp/B08H7YZ1YR?ref_=ast_sto_dp&amp;th=1&amp;psc=1"/>
    <n v="10"/>
    <n v="8.9949999999999992"/>
    <m/>
    <m/>
    <s v="Bitterant added to help discourage inhalant abuse."/>
    <n v="1"/>
    <x v="1"/>
    <n v="1"/>
    <x v="0"/>
    <s v="no online presence except through online retailers, eg., Amazon"/>
  </r>
  <r>
    <n v="97"/>
    <d v="2023-03-24T00:00:00"/>
    <x v="22"/>
    <x v="22"/>
    <s v="https://www.amazon.com/stores/page/F267880D-1848-4503-8922-5DB3AA06CD35?ingress=2&amp;visitId=c4fbb010-07eb-464e-ae02-690df4fe14c1&amp;ref_=ast_bln"/>
    <s v="iDuster, Zinshine"/>
    <s v="aerosol dusters and glass cleaners for Cleaning Professionals"/>
    <s v="A Trusted Household Cleaning Tools Brand. Strict manufactuing process. State of the art facilities. Satisfactory pre-sale and after-sale service. MSDS, High Quality Guaranteed, ISO 9001 Certified"/>
    <s v=" "/>
    <m/>
    <m/>
    <s v=" "/>
    <m/>
    <x v="13"/>
    <s v="iDuster Compressed Air Duster 3-Pack"/>
    <s v="https://www.amazon.com/iDuster-Compressed-Disposable-Electronics-36-Pack/dp/B08H8C485N?ref_=ast_sto_dp"/>
    <n v="10"/>
    <n v="6.6633333333333331"/>
    <m/>
    <m/>
    <s v="Bitterant added to help discourage inhalant abuse."/>
    <n v="1"/>
    <x v="1"/>
    <n v="1"/>
    <x v="0"/>
    <s v="no online presence except through online retailers, eg., Amazon"/>
  </r>
  <r>
    <n v="98"/>
    <d v="2023-03-24T00:00:00"/>
    <x v="22"/>
    <x v="22"/>
    <s v="https://www.amazon.com/stores/page/F267880D-1848-4503-8922-5DB3AA06CD35?ingress=2&amp;visitId=c4fbb010-07eb-464e-ae02-690df4fe14c1&amp;ref_=ast_bln"/>
    <s v="iDuster, Zinshine"/>
    <s v="aerosol dusters and glass cleaners for Cleaning Professionals"/>
    <s v="A Trusted Household Cleaning Tools Brand. Strict manufactuing process. State of the art facilities. Satisfactory pre-sale and after-sale service. MSDS, High Quality Guaranteed, ISO 9001 Certified"/>
    <s v=" "/>
    <m/>
    <m/>
    <s v=" "/>
    <m/>
    <x v="13"/>
    <s v="iDuster Compressed Air Duster 4-Pack"/>
    <s v="https://www.amazon.com/iDuster-Compressed-Duster-Disposable-Electronics/dp/B08H7ZHJ1C?ref_=ast_sto_dp&amp;th=1&amp;psc=1"/>
    <n v="10"/>
    <n v="6.7474999999999996"/>
    <m/>
    <m/>
    <s v="Bitterant added to help discourage inhalant abuse."/>
    <n v="1"/>
    <x v="1"/>
    <n v="1"/>
    <x v="0"/>
    <s v="no online presence except through online retailers, eg., Amazon"/>
  </r>
  <r>
    <n v="99"/>
    <d v="2023-05-03T00:00:00"/>
    <x v="23"/>
    <x v="23"/>
    <s v="https://www.aclstaticide.com/"/>
    <s v="ACL Staticide"/>
    <s v="anti-static coatings, electrostatic discharge (ESD) shields, static control flooring, static control instruments-wearables, printed circuit board cleaners (incl., dusters), contamination control"/>
    <s v="For more than 50 years, ACL, Inc. has been a trusted supplier to electronics manufacturers worldwide. Our specialized cleaning and static control products are used in diverse industries such as automotive, avionics, medical device, plastics, and telecommunications. The name Staticide® has become synonymous with quality, reliability, and cost-effective manufacturing solutions."/>
    <n v="18"/>
    <n v="7.2"/>
    <s v="https://www.datanyze.com/"/>
    <s v=" "/>
    <m/>
    <x v="14"/>
    <s v="ACL Turbo Blast Duster"/>
    <s v="https://www.aclstaticide.com/products/acl-turbo-blast"/>
    <n v="11"/>
    <m/>
    <m/>
    <s v="not stated"/>
    <m/>
    <n v="0"/>
    <x v="3"/>
    <n v="0"/>
    <x v="0"/>
    <s v="no pricing given - request quote online after registering - case of 12 units"/>
  </r>
  <r>
    <n v="100"/>
    <d v="2023-05-03T00:00:00"/>
    <x v="24"/>
    <x v="24"/>
    <s v="https://www.aervoe.com/"/>
    <s v="Toolmates"/>
    <s v="industrial, maintenance, construction, safety, traffic control, outdoor"/>
    <s v="Aervoe serves industrial and commercial trade professionals with quality products they can trust — period. We pledge to help you maintain equipment, protect surfaces from corrosion, identify hazards, keep work spaces clean, mark underground utilities, identify trees to cut, and so much more"/>
    <n v="85"/>
    <n v="23.3"/>
    <s v="https://www.zoominfo.com/"/>
    <s v=" "/>
    <m/>
    <x v="14"/>
    <s v="Aervoe Industries ToolMates Dust Air 420"/>
    <s v="n/a"/>
    <n v="10"/>
    <m/>
    <s v="USA"/>
    <m/>
    <m/>
    <n v="1"/>
    <x v="2"/>
    <n v="1"/>
    <x v="0"/>
    <s v="for industrial use only - product is not shown on corporations website"/>
  </r>
  <r>
    <n v="101"/>
    <d v="2023-05-03T00:00:00"/>
    <x v="25"/>
    <x v="25"/>
    <s v="https://albachem.com/"/>
    <s v="AlbaChem"/>
    <s v="industrial cleaning fluids for textile and related industries, household enthusiasts"/>
    <s v="In 1898 Albatross began by selling cleaning fluid to garment manufacturers in New York City. 120 years later, we service every phase and facet of the textile and related industries throughout the world. Apparel Manufacturing, Embroidery, Upholstery, Screen Printing, Graphic Arts, HTV, DTG are but a few of the areas in which Albatross has expanded._x000a__x000a_Producing chemical products that comply with today’s demanding health, safety and environmental restrictions that are cost and production effective is our trade mark. Research and foresight, knowing what will happen from regulatory and market trend standpoints has kept Albatross at the forefront of the industries we cater to. By working with our customers in true partnership our products will continue to evolve and improve."/>
    <n v="15"/>
    <n v="12.7"/>
    <s v="https://www.buzzfile.com/"/>
    <s v=" "/>
    <m/>
    <x v="9"/>
    <s v="AlbaChem®BIG SHOT Duster Spray"/>
    <s v="https://albachem.com/categories/industries/embroidery.html?page=3"/>
    <n v="10"/>
    <m/>
    <m/>
    <m/>
    <m/>
    <n v="0"/>
    <x v="1"/>
    <n v="1"/>
    <x v="0"/>
    <s v="no pricing given - no way to purchase indicated - cases of 12"/>
  </r>
  <r>
    <n v="102"/>
    <d v="2023-05-03T00:00:00"/>
    <x v="26"/>
    <x v="26"/>
    <s v="https://digitalinnovations.com/"/>
    <s v="Digital Innovations, CleanDr, Allsop"/>
    <s v="cleaning and repair, mobile accessories, PC accessories"/>
    <s v="At Digital Innovations, we believe in breakthrough innovation and best-in-class solutions. We have a passion for creating industry-leading, affordable consumer electronics care and maintenance products and a broad range of quality computer peripherals. In September 2015, DI was acquired by Allsop, Inc, a 50 year old recognized brand in the consumer electronic and computer accessory industry. Allsop shares our spirit of innovation and desire to manufacture consumer electronics accessories that make daily life easier, more productive and more enjoyable."/>
    <n v="34"/>
    <n v="7.4"/>
    <s v="https://www.zoominfo.com/"/>
    <s v=" "/>
    <m/>
    <x v="1"/>
    <s v="CleanDr Multi-Purpose Duster"/>
    <s v="https://digitalinnovations.com/products/cleandr-multi-purpose-duster"/>
    <n v="10"/>
    <n v="17.989999999999998"/>
    <s v="USA"/>
    <m/>
    <s v="Bitterant additive to discourage inhalant abuse"/>
    <n v="1"/>
    <x v="1"/>
    <n v="0"/>
    <x v="0"/>
    <m/>
  </r>
  <r>
    <n v="103"/>
    <d v="2023-05-03T00:00:00"/>
    <x v="27"/>
    <x v="27"/>
    <s v="https://www.belart.com/"/>
    <s v="Ableware, SP Bel-Art, FTS, Genevac, Hotpack, Hull, i-Dositecno, VirTis, and Wilmad-LabGlass"/>
    <s v="labware, glassware, pharma equipment, scientific equipment, freeze drying and lyophilizers, aseptic pharma, processing equipment, fill-finish"/>
    <s v="SP Industries, Inc. (SP – Scientific Products), is a leading global provider of state-of-the-art fill-finish drug manufacturing solutions, laboratory equipment, research, pilot and production freeze dryers, laboratory supplies and specialty glassware. SP’s products support research and production across diverse end user markets including pharmaceutical, scientific, industrial, food and beverage, aeronautic, semiconductor and healthcare. Our flagship ‘SP’ brands Ableware, Bel-Art, FTS, Genevac, Hotpack, Hull, i-Dositecno, VirTis, and Wilmad-LabGlass offer best in class product solutions that make a difference in people’s lives and together represent over 500 years of experience, quality and innovation. "/>
    <n v="208"/>
    <n v="214"/>
    <s v="https://rocketreach.co/"/>
    <s v=" "/>
    <m/>
    <x v="15"/>
    <s v="BLOW-HARD O.S. EXTRA DUST REMOVER"/>
    <s v="https://www.belart.com/blow-hard-o-s-extra-dust-remover.html"/>
    <n v="10"/>
    <n v="62.9"/>
    <s v="USA"/>
    <m/>
    <m/>
    <n v="0"/>
    <x v="2"/>
    <n v="1"/>
    <x v="0"/>
    <s v="for laboratory equipment"/>
  </r>
  <r>
    <n v="104"/>
    <d v="2023-05-09T00:00:00"/>
    <x v="28"/>
    <x v="28"/>
    <s v="https://www.belkin.com/"/>
    <s v="Belkin"/>
    <s v="Accessories, chargers, docks &amp; hubs, screen protectors, audio, cables, adapters"/>
    <s v="Today is where the future becomes reality, and that’s why we believe that every “today” should be extraordinary. People-centric design and an obsession with details are at the core of what we do at Belkin. We empower people to get more life out of every single day with our extensive range of products delivering power, protection, connectivity, audio and smart home solutions. From humble beginnings in a 1980s Southern California garage to celebrating 40 years as a market leader and innovator in 2023, our ethos has always been about connection. As a diverse, global technology company, Belkin is still inspired and driven by the connection between people and technology."/>
    <n v="1300"/>
    <n v="473"/>
    <s v="https://www.buzzfile.com/"/>
    <s v=" "/>
    <m/>
    <x v="16"/>
    <s v="Belkin Blaster"/>
    <s v="https://www.walmart.com/ip/Belkin-Blaster-Cleaning-Duster-12-oz/17765287"/>
    <n v="12"/>
    <n v="13.88"/>
    <s v="USA"/>
    <m/>
    <m/>
    <n v="1"/>
    <x v="2"/>
    <n v="1"/>
    <x v="0"/>
    <s v="not listed on corporate website, listed on Amazon.com &amp; Walmart.com as NOT AVAILABLE, old pricing. Product images are dated 2005."/>
  </r>
  <r>
    <n v="105"/>
    <d v="2023-05-09T00:00:00"/>
    <x v="29"/>
    <x v="29"/>
    <s v="https://caig.com/"/>
    <s v="DeoxIT, DustAll, DustAll ECO"/>
    <s v="cleaners, lubricants, enhancers, preservatives, and accessoires for electronic, electrical, and mechanical applications"/>
    <s v=" CAIG has manufactured the highest quality electronic chemicals since 1956 for use worldwide as companies, including OEM’s, rely on CAIG’s products in their manufacturing process and service departments. _x000a_To better serve you, CAIG now has Manufacturing and Warehousing in California, Texas and Pennsylvania"/>
    <n v="12"/>
    <n v="3.9"/>
    <s v="https://www.datanyze.com/"/>
    <s v=" "/>
    <m/>
    <x v="14"/>
    <s v="DustALL, CCS-2007, 152a, 7 oz./198g"/>
    <s v="https://caig.com/product/dustall-ccs-2007-152a-7-oz-198g/"/>
    <n v="7"/>
    <n v="6.99"/>
    <m/>
    <s v="not stated"/>
    <s v="This product contains a bitterant to help discourage inhaant abuse"/>
    <n v="1"/>
    <x v="1"/>
    <n v="0"/>
    <x v="0"/>
    <m/>
  </r>
  <r>
    <n v="106"/>
    <d v="2023-05-09T00:00:00"/>
    <x v="29"/>
    <x v="29"/>
    <s v="https://caig.com/"/>
    <s v="DeoxIT, DustAll, DustAll ECO"/>
    <s v="cleaners, lubricants, enhancers, preservatives, and accessoires for electronic, electrical, and mechanical applications"/>
    <s v=" CAIG has manufactured the highest quality electronic chemicals since 1956 for use worldwide as companies, including OEM’s, rely on CAIG’s products in their manufacturing process and service departments. _x000a_To better serve you, CAIG now has Manufacturing and Warehousing in California, Texas and Pennsylvania"/>
    <n v="12"/>
    <n v="3.9"/>
    <s v="https://www.datanyze.com/"/>
    <s v=" "/>
    <m/>
    <x v="14"/>
    <s v="DustALL, CCS-2005, 152a, 4.5 oz./127g"/>
    <s v="https://caig.com/product/dustall-ccs-2005-152a-4-5-oz-127g/"/>
    <n v="4.5"/>
    <n v="5.95"/>
    <m/>
    <s v="not stated"/>
    <s v="This product contains a bitterant to help discourage inhaant abuse"/>
    <n v="1"/>
    <x v="1"/>
    <n v="0"/>
    <x v="0"/>
    <m/>
  </r>
  <r>
    <n v="107"/>
    <d v="2023-05-09T00:00:00"/>
    <x v="29"/>
    <x v="29"/>
    <s v="https://caig.com/"/>
    <s v="DeoxIT, DustAll, DustAll ECO"/>
    <s v="cleaners, lubricants, enhancers, preservatives, and accessoires for electronic, electrical, and mechanical applications"/>
    <s v=" CAIG has manufactured the highest quality electronic chemicals since 1956 for use worldwide as companies, including OEM’s, rely on CAIG’s products in their manufacturing process and service departments. _x000a_To better serve you, CAIG now has Manufacturing and Warehousing in California, Texas and Pennsylvania"/>
    <n v="12"/>
    <n v="3.9"/>
    <s v="https://www.datanyze.com/"/>
    <s v=" "/>
    <m/>
    <x v="14"/>
    <s v="CAIG LABORATORIES CCS-2000 10 OZ. 152A DUST ALL DUSTER WITH BITTERENT (50 pieces)"/>
    <s v="https://www.amazon.com/CAIG-LABORATORIES-CCS-2000-DUSTER-BITTERENT/dp/B011NLWQW4"/>
    <n v="10"/>
    <n v="8.2127999999999997"/>
    <m/>
    <s v="not stated"/>
    <s v="with bitterant"/>
    <n v="0"/>
    <x v="1"/>
    <n v="0"/>
    <x v="0"/>
    <s v="not listed on corporate website, from Amazon.com. 50 pieces minimum"/>
  </r>
  <r>
    <n v="108"/>
    <d v="2023-05-09T00:00:00"/>
    <x v="30"/>
    <x v="30"/>
    <s v="https://www.fastenal.com/"/>
    <s v="Clean Choice, Multitude of industrial suppliers"/>
    <s v="fasteners, safety, janitorial and cleaning, tools and equipment, cutting tools and metalworking, material handling, lifting and rigging; abrasives, electrical, adhesives, sealants, and tape, pneumatics, plumbing, HVAC and refirgeration, hardware and building materials, lubricants, coolants, fluids, paint and paint supplies"/>
    <s v="Fastenal is many things to many different customers, an expert consultant, a logistics company, a technology provider, and more generally a distributor of wide-ranging industrial and construction products. These aspects of service share a common foundation: great people, close to our customers._x000a__x000a_Our service model centers on approximately 3,200 in-market locations (a combination of public branches and customer-specific onsites), each providing custom inventory and a dedicated sales team to support local customers. These locations are supported by our global distribution network, a closely-aligned supplier network, robust sourcing, quality and manufacturing resources, and multiple teams of subject matter experts and support personnel – all working toward Fastenal’s common goal of Growth Through Customer Service®."/>
    <n v="22400"/>
    <n v="6010"/>
    <s v="https://www.zoominfo.com/"/>
    <s v=" "/>
    <m/>
    <x v="17"/>
    <s v="Clean Choice® Air Duster"/>
    <s v="https://www.fastenal.com/product/details/0600966"/>
    <n v="10"/>
    <n v="19.329999999999998"/>
    <s v="USA"/>
    <m/>
    <m/>
    <n v="0"/>
    <x v="1"/>
    <n v="1"/>
    <x v="0"/>
    <m/>
  </r>
  <r>
    <n v="109"/>
    <d v="2023-05-09T00:00:00"/>
    <x v="31"/>
    <x v="31"/>
    <s v="https://zep.com/"/>
    <s v="Zep"/>
    <s v="hand and skin care, transportation and auto care, air care, food &amp; beverage, drain and septic, cleaners, disinfectants, specialty, pest control, lubricants, tool &amp; equipment"/>
    <s v="Zep is more than just another cleaning company. We are a passionate group who have been perfecting cleaning formulas for over 85 years with one purpose: Make the planet cleaner, safer, and more productive. Zep products are all formulated with a dedicated R&amp;D team who knows the science of cleaning everything safely and effectively, from a small stain on a carpet to some of the toughest messes on Earth. At Zep, we care about cleaning because that is all we do. Upgrade your clean and experience the Zep difference!"/>
    <n v="2800"/>
    <n v="1300"/>
    <s v="https://www.zoominfo.com/"/>
    <s v=" "/>
    <m/>
    <x v="18"/>
    <s v="Zep Blow Off Forced Air Duster"/>
    <s v="https://zep.com/products/blow-off-486201?_pos=1&amp;_psq=zep%20blow%20off&amp;_ss=e&amp;_v=1.0"/>
    <n v="8"/>
    <n v="27.37"/>
    <m/>
    <s v="not stated"/>
    <m/>
    <n v="0"/>
    <x v="2"/>
    <n v="1"/>
    <x v="0"/>
    <s v="for industrial and business use only, prohibited in California"/>
  </r>
  <r>
    <n v="110"/>
    <d v="2023-05-09T00:00:00"/>
    <x v="32"/>
    <x v="32"/>
    <s v="https://www.fellowes.com/row/en/pages/default.aspx"/>
    <s v="Fellowes, Bankers Box, Aero Max, Optrix"/>
    <s v="business machines, workplace solutions, storage and organization"/>
    <s v="Fellowes is a global manufacturer and marketer of business machines, records storage and office accessories. All our products are designed and developed to enhance the quality, efficiency and productivity of the workplace."/>
    <n v="2750"/>
    <n v="700"/>
    <s v="https://www.zoominfo.com/"/>
    <s v=" "/>
    <m/>
    <x v="19"/>
    <s v="Fellowes Invertible Air Duster 360 degree use angle"/>
    <s v="https://www.fellowes.com/row/en/products/pages/product-details.aspx?prod=FT-9974805&amp;cat=cat=WORKSPACE-MANAGEMENT&amp;subcat=TECHNOLOGY-CLEANING&amp;tercat=PRESSURISED-DUSTERS&amp;subcat={2}&amp;tercat={3}"/>
    <n v="7"/>
    <m/>
    <s v="USA"/>
    <s v="not stated"/>
    <m/>
    <n v="0"/>
    <x v="1"/>
    <n v="1"/>
    <x v="0"/>
    <s v="ozone friendly, flammable"/>
  </r>
  <r>
    <n v="111"/>
    <d v="2023-05-09T00:00:00"/>
    <x v="32"/>
    <x v="32"/>
    <s v="https://www.fellowes.com/row/en/pages/default.aspx"/>
    <s v="Fellowes, Bankers Box, Aero Max, Optrix"/>
    <s v="business machines, workplace solutions, storage and organization"/>
    <s v="Fellowes is a global manufacturer and marketer of business machines, records storage and office accessories. All our products are designed and developed to enhance the quality, efficiency and productivity of the workplace."/>
    <n v="2750"/>
    <n v="700"/>
    <s v="https://www.zoominfo.com/"/>
    <s v=" "/>
    <m/>
    <x v="19"/>
    <s v="Fellowes Air Duster"/>
    <s v="https://www.fellowes.com/row/en/products/pages/product-details.aspx?prod=FT-9977804&amp;cat=cat=WORKSPACE-MANAGEMENT&amp;subcat=TECHNOLOGY-CLEANING&amp;tercat=PRESSURISED-DUSTERS&amp;subcat={2}&amp;tercat={3}"/>
    <n v="13"/>
    <m/>
    <s v="USA"/>
    <s v="not stated"/>
    <m/>
    <n v="0"/>
    <x v="1"/>
    <n v="1"/>
    <x v="0"/>
    <s v="ozone friendly, flammable"/>
  </r>
  <r>
    <n v="112"/>
    <d v="2023-05-09T00:00:00"/>
    <x v="33"/>
    <x v="33"/>
    <s v="https://www.hornady.com/"/>
    <s v="One Shot Gun products"/>
    <s v="ammunition, bullets, muzzleloading, reloading security"/>
    <s v="Hornady Manufacturing has gone from a start-up in a small Grand Island former auto body shop to become the largest independently owned maker of bullets, ammunition, and tools in the world. That’s quite an accomplishment. It demonstrates that a great many things have been done right throughout the company’s history. It suggests as well that the future may prove just as promising."/>
    <n v="700"/>
    <n v="270"/>
    <s v="https://www.zoominfo.com/"/>
    <s v=" "/>
    <m/>
    <x v="20"/>
    <s v="Hornady One Shot Canned Air"/>
    <s v="https://www.hornady.com/reloading/case-care/lubes-and-cleaners/one-shot-cleaners"/>
    <s v=" "/>
    <m/>
    <m/>
    <s v="not stated"/>
    <m/>
    <n v="0"/>
    <x v="0"/>
    <n v="1"/>
    <x v="0"/>
    <s v="Dusts reloading tables, removes metal shavings from your press, and aids in cleaning rifle and pistol actions. Contains no CFCs."/>
  </r>
  <r>
    <n v="113"/>
    <d v="2023-05-09T00:00:00"/>
    <x v="34"/>
    <x v="23"/>
    <s v="https://www.newark.com/"/>
    <s v="Multicomp (private label)"/>
    <s v="industrial and professional supply, electronic components"/>
    <s v="Newark is a high-service distributor of technology products, services and solutions for electronic system design, maintenance and repair."/>
    <n v="2550"/>
    <n v="1600"/>
    <s v="https://www.zoominfo.com/"/>
    <s v=" "/>
    <m/>
    <x v="21"/>
    <s v="Multicomp Air Duster Aerosol"/>
    <s v="https://www.newark.com/multicomp/spc12778/air-duster-aerosol-10oz/dp/78H4044?ICID=I-RP-STM7REC-0"/>
    <n v="10"/>
    <n v="20.62"/>
    <s v="UK"/>
    <m/>
    <m/>
    <n v="0"/>
    <x v="2"/>
    <n v="1"/>
    <x v="7"/>
    <s v="nonflammable"/>
  </r>
  <r>
    <n v="114"/>
    <d v="2023-05-09T00:00:00"/>
    <x v="35"/>
    <x v="34"/>
    <s v="http://www.natrading.com/"/>
    <s v="NA Trading and Technology"/>
    <s v="printer and copier office supplies"/>
    <s v="NA Trading and Technology is a manufacturer and distributor of OEM-compatible, high-performance parts, and supplies for today's most popular copiers and multifunctional printers"/>
    <n v="20"/>
    <n v="5.9"/>
    <s v="https://www.zoominfo.com/"/>
    <s v=" "/>
    <m/>
    <x v="22"/>
    <s v="Premium Canned Air"/>
    <s v="http://www.natrading.com/search/product?brn_brand_pk=47"/>
    <n v="10"/>
    <m/>
    <m/>
    <m/>
    <m/>
    <n v="0"/>
    <x v="0"/>
    <n v="1"/>
    <x v="0"/>
    <s v="must register to view product, case of 12 only"/>
  </r>
  <r>
    <n v="115"/>
    <d v="2023-05-09T00:00:00"/>
    <x v="36"/>
    <x v="35"/>
    <s v="https://www.noblechemical.com/"/>
    <s v="Dust-B-Gone"/>
    <s v="hospitality, restaurant, healthcare cleaning supplies"/>
    <s v="Noble Chemical brand supplies are a smart addition to any restaurant, hotel, or healthcare facility, and this handy cleaner will keep your floors looking good as new. Our selection of Noble Chemical products includes a variety of institutional and industrial supplies, like cleaning chemicals, insect control solutions, disinfectants, and other products, all of which are available at competitive prices. Plus, these chemicals come packaged in simple jugs and containers that are versatile enough for nearly any job in a business."/>
    <n v="16"/>
    <n v="5.6"/>
    <s v="https://www.datanyze.com/"/>
    <s v=" "/>
    <m/>
    <x v="23"/>
    <s v="Dust-B-Gone Compressed Air Duster"/>
    <s v="https://www.noblechemical.com/product/148DUSTBGONE/"/>
    <n v="7"/>
    <m/>
    <m/>
    <s v="not stated"/>
    <m/>
    <n v="0"/>
    <x v="5"/>
    <n v="1"/>
    <x v="0"/>
    <s v="Propane/n-Butane propellant. not sold directly, contact distributor, WebstaurantStore, The Restaurant Store"/>
  </r>
  <r>
    <n v="116"/>
    <d v="2023-05-09T00:00:00"/>
    <x v="37"/>
    <x v="36"/>
    <s v="https://www.nxttech.com/"/>
    <s v="NXT"/>
    <s v="connectiity and productivity products"/>
    <s v="Tech products to keep your teams connected and productive, wherever work takes them — to the office, airport, kitchen table or couch."/>
    <n v="30"/>
    <n v="6.4"/>
    <s v="https://www.zoominfo.com/"/>
    <s v=" "/>
    <m/>
    <x v="24"/>
    <s v="NXT Technologies™ Electronics Air Duster, 10 Oz. (NX57524)"/>
    <s v="https://www.staples.com/nxt-technologies-electronics-air-duster-10-oz-nx57524/product_24401448"/>
    <n v="10"/>
    <n v="5.69"/>
    <m/>
    <s v="not stated"/>
    <s v="Contains a bitterant to help discourage inhalant abuse."/>
    <n v="1"/>
    <x v="0"/>
    <n v="1"/>
    <x v="0"/>
    <m/>
  </r>
  <r>
    <n v="117"/>
    <d v="2023-05-09T00:00:00"/>
    <x v="38"/>
    <x v="37"/>
    <s v="https://www.questspecialty.com/index.html"/>
    <s v="Dust-B-Gone"/>
    <s v="commercial &amp; industrial cleaning, disinfecting, housekeeping"/>
    <s v="serving automotive, foodservice, janitorial, industrial, safety, restaurant, grounds maintenance industries"/>
    <n v="338"/>
    <n v="128"/>
    <s v="https://www.zoominfo.com/"/>
    <s v=" "/>
    <m/>
    <x v="23"/>
    <s v="Dust-B-Gone Compressed Air Duster"/>
    <s v="https://www.questspecialty.com/products/2500-Dust-B-Gone-Air-Duster.html"/>
    <n v="7"/>
    <m/>
    <m/>
    <s v="not stated"/>
    <m/>
    <n v="0"/>
    <x v="5"/>
    <n v="1"/>
    <x v="0"/>
    <s v="Propane/n-Butane propellant. not sold directly, contact distributor, WebstaurantStore, The Restaurant Store"/>
  </r>
  <r>
    <n v="118"/>
    <d v="2023-05-09T00:00:00"/>
    <x v="39"/>
    <x v="38"/>
    <s v="https://www.businesssourceproducts.com/"/>
    <s v="Business Source"/>
    <s v="office supplies, facilities supplies, personal protective equipment, furniture, computer accessories and peripheals, printing supplies"/>
    <s v="Office Supply Inc, a privately owned reseller of office supplies and furniture."/>
    <s v=" "/>
    <m/>
    <m/>
    <s v=" "/>
    <m/>
    <x v="25"/>
    <s v="Business Source Power Duster"/>
    <s v="https://www.businesssourceproducts.com/business-source-power-duster-moisture-free-ozone-safe-each-multi/bsn24305/product103488.html"/>
    <n v="10"/>
    <n v="7.05"/>
    <m/>
    <s v="not stated"/>
    <s v="Included bitterant discourages inhalant abuse to prevent improper use"/>
    <n v="1"/>
    <x v="0"/>
    <n v="1"/>
    <x v="0"/>
    <m/>
  </r>
  <r>
    <n v="119"/>
    <d v="2023-05-09T00:00:00"/>
    <x v="40"/>
    <x v="39"/>
    <s v="https://wechem.com/"/>
    <s v="Wechem"/>
    <s v="adhesives, sealants, aerosols, carpet care, coatings, strippers, computer care, doedorants, disinfecants, drain/sewer solvents, dust control, equipment, floor care, hand &amp; body cleansers, herbicides, housekeeping, industrial, lubricants and conditioners, pesticides, solvent cleaners, vehicle care"/>
    <s v="WECHEM, Inc. is a specialty chemical manufacturer based out of New Orleans, Louisiana. Owned by the Wisecarver family, WECHEM was started in 1972 by Earl Wisecarver, Sr. Today the company continues its family business tradition with a strong management presence from the Wisecarver family._x000a__x000a_WECHEM has distribution capabilities throughout the United States, with a strong presence in the southern region. Local sales representation can be found throughout its core markets. Additionally, WECHEM, Inc. has a growing presence in the international marketplace._x000a__x000a_Facility Capabilities_x000a__x000a_EPA Licensed Manufacturing Facility_x000a_High Capacity Blending Production of approximately 7,000 gallons per/shift_x000a_Fully Automated High-Speed Fill Line capable of 6,000 units/shift_x000a_In-house Research &amp; Development, as well as Quality Control &amp; Regulatory Departments"/>
    <n v="26"/>
    <n v="20"/>
    <s v="https://www.zoominfo.com/"/>
    <s v=" "/>
    <m/>
    <x v="26"/>
    <s v="Wechem Electronics Duster"/>
    <s v="https://wechem.com/product/blast-aerosol/"/>
    <n v="10"/>
    <m/>
    <s v="USA"/>
    <m/>
    <m/>
    <m/>
    <x v="2"/>
    <n v="0"/>
    <x v="0"/>
    <s v="nonflammable - for professional or industrial use only - must register to request a quote or sample"/>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1">
  <r>
    <s v="  "/>
    <s v="  "/>
    <m/>
    <m/>
    <x v="0"/>
    <x v="0"/>
    <x v="0"/>
    <m/>
    <x v="0"/>
    <x v="0"/>
    <m/>
    <m/>
    <m/>
    <m/>
    <x v="0"/>
    <m/>
    <x v="0"/>
    <x v="0"/>
    <x v="0"/>
  </r>
  <r>
    <n v="1"/>
    <n v="1"/>
    <n v="18"/>
    <d v="2023-03-09T00:00:00"/>
    <x v="1"/>
    <x v="1"/>
    <x v="1"/>
    <s v="www.AceHardware.com"/>
    <x v="1"/>
    <x v="1"/>
    <s v="USA"/>
    <s v="Falcon Safety Products, Inc. "/>
    <n v="12.99"/>
    <n v="6.4950000000000001"/>
    <x v="1"/>
    <n v="2"/>
    <x v="1"/>
    <x v="1"/>
    <x v="1"/>
  </r>
  <r>
    <n v="2"/>
    <n v="2"/>
    <n v="18"/>
    <d v="2023-03-09T00:00:00"/>
    <x v="1"/>
    <x v="1"/>
    <x v="1"/>
    <s v="www.AceHardware.com"/>
    <x v="2"/>
    <x v="2"/>
    <s v="USA"/>
    <s v="AVW Inc, dba Max Pro"/>
    <n v="9.99"/>
    <n v="9.99"/>
    <x v="2"/>
    <n v="1"/>
    <x v="2"/>
    <x v="2"/>
    <x v="1"/>
  </r>
  <r>
    <n v="3"/>
    <n v="3"/>
    <n v="18"/>
    <d v="2023-03-09T00:00:00"/>
    <x v="1"/>
    <x v="1"/>
    <x v="1"/>
    <s v="www.AceHardware.com"/>
    <x v="2"/>
    <x v="2"/>
    <s v="USA"/>
    <s v="AVW Inc, dba Max Pro"/>
    <n v="13.99"/>
    <n v="6.9950000000000001"/>
    <x v="3"/>
    <n v="2"/>
    <x v="1"/>
    <x v="1"/>
    <x v="1"/>
  </r>
  <r>
    <n v="4"/>
    <n v="4"/>
    <n v="18"/>
    <d v="2023-03-09T00:00:00"/>
    <x v="1"/>
    <x v="1"/>
    <x v="1"/>
    <s v="www.AceHardware.com"/>
    <x v="2"/>
    <x v="2"/>
    <s v="USA"/>
    <s v="AVW Inc, dba Max Pro"/>
    <n v="19.989999999999998"/>
    <n v="19.989999999999998"/>
    <x v="4"/>
    <n v="1"/>
    <x v="2"/>
    <x v="2"/>
    <x v="1"/>
  </r>
  <r>
    <n v="5"/>
    <n v="5"/>
    <s v="#"/>
    <d v="2023-04-07T00:00:00"/>
    <x v="2"/>
    <x v="1"/>
    <x v="1"/>
    <s v="www.Adorama.com"/>
    <x v="1"/>
    <x v="3"/>
    <s v="USA"/>
    <s v="Falcon Safety Products, Inc. "/>
    <n v="15.99"/>
    <n v="15.99"/>
    <x v="5"/>
    <n v="1"/>
    <x v="2"/>
    <x v="1"/>
    <x v="0"/>
  </r>
  <r>
    <n v="6"/>
    <n v="6"/>
    <n v="1"/>
    <d v="2023-03-03T00:00:00"/>
    <x v="3"/>
    <x v="1"/>
    <x v="2"/>
    <s v="www.Amazon.com"/>
    <x v="3"/>
    <x v="4"/>
    <s v=" "/>
    <m/>
    <n v="32.700000000000003"/>
    <n v="10.9"/>
    <x v="6"/>
    <n v="3"/>
    <x v="3"/>
    <x v="3"/>
    <x v="0"/>
  </r>
  <r>
    <n v="7"/>
    <n v="7"/>
    <n v="1"/>
    <d v="2023-03-03T00:00:00"/>
    <x v="3"/>
    <x v="1"/>
    <x v="2"/>
    <s v="www.Amazon.com"/>
    <x v="3"/>
    <x v="2"/>
    <s v="USA"/>
    <s v="AVW Inc, dba Max Pro"/>
    <n v="2.99"/>
    <n v="2.99"/>
    <x v="7"/>
    <n v="1"/>
    <x v="2"/>
    <x v="3"/>
    <x v="1"/>
  </r>
  <r>
    <n v="8"/>
    <n v="8"/>
    <n v="1"/>
    <d v="2023-03-03T00:00:00"/>
    <x v="3"/>
    <x v="1"/>
    <x v="2"/>
    <s v="www.Amazon.com"/>
    <x v="3"/>
    <x v="2"/>
    <s v="USA"/>
    <s v="AVW Inc, dba Max Pro"/>
    <n v="4.99"/>
    <n v="4.99"/>
    <x v="8"/>
    <n v="1"/>
    <x v="2"/>
    <x v="3"/>
    <x v="1"/>
  </r>
  <r>
    <n v="9"/>
    <n v="9"/>
    <n v="1"/>
    <d v="2023-03-03T00:00:00"/>
    <x v="3"/>
    <x v="1"/>
    <x v="2"/>
    <s v="www.Amazon.com"/>
    <x v="3"/>
    <x v="2"/>
    <s v="USA"/>
    <s v="AVW Inc, dba Max Pro"/>
    <n v="15.99"/>
    <n v="15.99"/>
    <x v="5"/>
    <n v="1"/>
    <x v="2"/>
    <x v="1"/>
    <x v="1"/>
  </r>
  <r>
    <n v="10"/>
    <n v="10"/>
    <n v="1"/>
    <d v="2023-03-03T00:00:00"/>
    <x v="3"/>
    <x v="1"/>
    <x v="2"/>
    <s v="www.Amazon.com"/>
    <x v="4"/>
    <x v="5"/>
    <s v=" "/>
    <m/>
    <n v="6.75"/>
    <n v="6.75"/>
    <x v="9"/>
    <n v="1"/>
    <x v="2"/>
    <x v="1"/>
    <x v="0"/>
  </r>
  <r>
    <n v="11"/>
    <n v="11"/>
    <n v="1"/>
    <d v="2023-03-03T00:00:00"/>
    <x v="3"/>
    <x v="1"/>
    <x v="2"/>
    <s v="www.Amazon.com"/>
    <x v="5"/>
    <x v="6"/>
    <s v="China"/>
    <s v="AW Distributing- SHANGHAI AW CUSTOM MANUFACTURING &amp; AEROSOL PROPELLANT CO., LTD."/>
    <n v="49.9"/>
    <n v="8.3166666666666664"/>
    <x v="10"/>
    <n v="6"/>
    <x v="4"/>
    <x v="1"/>
    <x v="1"/>
  </r>
  <r>
    <n v="12"/>
    <n v="12"/>
    <n v="1"/>
    <d v="2023-03-03T00:00:00"/>
    <x v="3"/>
    <x v="1"/>
    <x v="2"/>
    <s v="www.Amazon.com"/>
    <x v="5"/>
    <x v="6"/>
    <s v="China"/>
    <s v="AW Distributing- SHANGHAI AW CUSTOM MANUFACTURING &amp; AEROSOL PROPELLANT CO., LTD."/>
    <n v="39.9"/>
    <n v="9.9749999999999996"/>
    <x v="11"/>
    <n v="4"/>
    <x v="5"/>
    <x v="1"/>
    <x v="1"/>
  </r>
  <r>
    <n v="13"/>
    <n v="13"/>
    <n v="1"/>
    <d v="2023-03-03T00:00:00"/>
    <x v="3"/>
    <x v="1"/>
    <x v="2"/>
    <s v="www.Amazon.com"/>
    <x v="6"/>
    <x v="7"/>
    <s v="USA"/>
    <s v="CRC Industries Americas"/>
    <n v="96"/>
    <n v="16"/>
    <x v="12"/>
    <n v="6"/>
    <x v="4"/>
    <x v="2"/>
    <x v="0"/>
  </r>
  <r>
    <n v="14"/>
    <n v="14"/>
    <n v="1"/>
    <d v="2023-03-03T00:00:00"/>
    <x v="3"/>
    <x v="1"/>
    <x v="2"/>
    <s v="www.Amazon.com"/>
    <x v="6"/>
    <x v="7"/>
    <s v="USA"/>
    <s v="CRC Industries Americas"/>
    <s v="NA"/>
    <s v="-"/>
    <x v="13"/>
    <n v="8"/>
    <x v="2"/>
    <x v="2"/>
    <x v="0"/>
  </r>
  <r>
    <n v="15"/>
    <n v="15"/>
    <n v="1"/>
    <d v="2023-03-03T00:00:00"/>
    <x v="3"/>
    <x v="1"/>
    <x v="2"/>
    <s v="www.Amazon.com"/>
    <x v="6"/>
    <x v="7"/>
    <s v="USA"/>
    <s v="CRC Industries Americas"/>
    <n v="44"/>
    <n v="44"/>
    <x v="14"/>
    <n v="1"/>
    <x v="2"/>
    <x v="2"/>
    <x v="0"/>
  </r>
  <r>
    <n v="16"/>
    <n v="16"/>
    <n v="1"/>
    <d v="2023-03-03T00:00:00"/>
    <x v="3"/>
    <x v="1"/>
    <x v="2"/>
    <s v="www.Amazon.com"/>
    <x v="7"/>
    <x v="8"/>
    <s v=" "/>
    <s v="Empack Spraytech Inc. "/>
    <s v="NA"/>
    <s v="-"/>
    <x v="13"/>
    <n v="1"/>
    <x v="2"/>
    <x v="1"/>
    <x v="0"/>
  </r>
  <r>
    <n v="17"/>
    <n v="17"/>
    <n v="1"/>
    <d v="2023-03-03T00:00:00"/>
    <x v="3"/>
    <x v="1"/>
    <x v="2"/>
    <s v="www.Amazon.com"/>
    <x v="1"/>
    <x v="1"/>
    <s v="USA"/>
    <s v="Falcon Safety Products, Inc. "/>
    <n v="7.39"/>
    <n v="7.39"/>
    <x v="15"/>
    <n v="1"/>
    <x v="2"/>
    <x v="3"/>
    <x v="1"/>
  </r>
  <r>
    <n v="18"/>
    <n v="18"/>
    <n v="1"/>
    <d v="2023-03-03T00:00:00"/>
    <x v="3"/>
    <x v="1"/>
    <x v="2"/>
    <s v="www.Amazon.com"/>
    <x v="1"/>
    <x v="1"/>
    <s v="USA"/>
    <s v="Falcon Safety Products, Inc. "/>
    <n v="32.9"/>
    <n v="5.4833333333333334"/>
    <x v="16"/>
    <n v="6"/>
    <x v="4"/>
    <x v="1"/>
    <x v="1"/>
  </r>
  <r>
    <n v="19"/>
    <n v="19"/>
    <n v="1"/>
    <d v="2023-03-03T00:00:00"/>
    <x v="3"/>
    <x v="1"/>
    <x v="2"/>
    <s v="www.Amazon.com"/>
    <x v="1"/>
    <x v="1"/>
    <s v="USA"/>
    <s v="Falcon Safety Products, Inc. "/>
    <n v="12.52"/>
    <n v="6.26"/>
    <x v="17"/>
    <n v="2"/>
    <x v="1"/>
    <x v="1"/>
    <x v="1"/>
  </r>
  <r>
    <n v="20"/>
    <n v="20"/>
    <n v="1"/>
    <d v="2023-03-03T00:00:00"/>
    <x v="3"/>
    <x v="1"/>
    <x v="2"/>
    <s v="www.Amazon.com"/>
    <x v="1"/>
    <x v="1"/>
    <s v="USA"/>
    <s v="Falcon Safety Products, Inc. "/>
    <n v="22.78"/>
    <n v="7.5933333333333337"/>
    <x v="18"/>
    <n v="3"/>
    <x v="3"/>
    <x v="1"/>
    <x v="1"/>
  </r>
  <r>
    <n v="21"/>
    <n v="21"/>
    <n v="1"/>
    <d v="2023-03-03T00:00:00"/>
    <x v="3"/>
    <x v="1"/>
    <x v="2"/>
    <s v="www.Amazon.com"/>
    <x v="1"/>
    <x v="1"/>
    <s v="USA"/>
    <s v="Falcon Safety Products, Inc. "/>
    <n v="54.09"/>
    <n v="4.5075000000000003"/>
    <x v="19"/>
    <n v="12"/>
    <x v="6"/>
    <x v="1"/>
    <x v="1"/>
  </r>
  <r>
    <n v="22"/>
    <n v="22"/>
    <n v="1"/>
    <d v="2023-03-03T00:00:00"/>
    <x v="3"/>
    <x v="1"/>
    <x v="2"/>
    <s v="www.Amazon.com"/>
    <x v="1"/>
    <x v="1"/>
    <s v="USA"/>
    <s v="Falcon Safety Products, Inc. "/>
    <n v="12.04"/>
    <n v="6.02"/>
    <x v="20"/>
    <n v="2"/>
    <x v="1"/>
    <x v="1"/>
    <x v="1"/>
  </r>
  <r>
    <n v="23"/>
    <n v="23"/>
    <n v="1"/>
    <d v="2023-03-03T00:00:00"/>
    <x v="3"/>
    <x v="1"/>
    <x v="2"/>
    <s v="www.Amazon.com"/>
    <x v="1"/>
    <x v="1"/>
    <s v="USA"/>
    <s v="Falcon Safety Products, Inc. "/>
    <n v="42.99"/>
    <n v="7.165"/>
    <x v="21"/>
    <n v="6"/>
    <x v="4"/>
    <x v="4"/>
    <x v="1"/>
  </r>
  <r>
    <n v="24"/>
    <n v="24"/>
    <n v="1"/>
    <d v="2023-03-03T00:00:00"/>
    <x v="3"/>
    <x v="1"/>
    <x v="2"/>
    <s v="www.Amazon.com"/>
    <x v="1"/>
    <x v="1"/>
    <s v="USA"/>
    <s v="Falcon Safety Products, Inc. "/>
    <n v="26.09"/>
    <n v="8.6966666666666672"/>
    <x v="22"/>
    <n v="3"/>
    <x v="3"/>
    <x v="4"/>
    <x v="1"/>
  </r>
  <r>
    <n v="25"/>
    <n v="25"/>
    <n v="1"/>
    <d v="2023-03-03T00:00:00"/>
    <x v="3"/>
    <x v="1"/>
    <x v="2"/>
    <s v="www.Amazon.com"/>
    <x v="8"/>
    <x v="9"/>
    <s v="USA"/>
    <s v="GC Electronics, Inc."/>
    <n v="45.52"/>
    <n v="45.52"/>
    <x v="23"/>
    <n v="1"/>
    <x v="2"/>
    <x v="4"/>
    <x v="2"/>
  </r>
  <r>
    <n v="26"/>
    <n v="26"/>
    <n v="1"/>
    <d v="2023-03-03T00:00:00"/>
    <x v="3"/>
    <x v="1"/>
    <x v="2"/>
    <s v="www.Amazon.com"/>
    <x v="9"/>
    <x v="10"/>
    <s v=" "/>
    <s v="iDuster Cleaner Company"/>
    <n v="26.99"/>
    <n v="6.7474999999999996"/>
    <x v="24"/>
    <n v="4"/>
    <x v="5"/>
    <x v="1"/>
    <x v="1"/>
  </r>
  <r>
    <n v="27"/>
    <n v="27"/>
    <n v="1"/>
    <d v="2023-03-03T00:00:00"/>
    <x v="3"/>
    <x v="1"/>
    <x v="2"/>
    <s v="www.Amazon.com"/>
    <x v="9"/>
    <x v="10"/>
    <s v=" "/>
    <s v="iDuster Cleaner Company"/>
    <n v="17.989999999999998"/>
    <n v="8.9949999999999992"/>
    <x v="25"/>
    <n v="2"/>
    <x v="1"/>
    <x v="1"/>
    <x v="1"/>
  </r>
  <r>
    <n v="28"/>
    <n v="28"/>
    <n v="1"/>
    <d v="2023-03-03T00:00:00"/>
    <x v="3"/>
    <x v="1"/>
    <x v="2"/>
    <s v="www.Amazon.com"/>
    <x v="9"/>
    <x v="10"/>
    <s v=" "/>
    <s v="iDuster Cleaner Company"/>
    <n v="17.89"/>
    <n v="8.9450000000000003"/>
    <x v="26"/>
    <n v="2"/>
    <x v="1"/>
    <x v="1"/>
    <x v="1"/>
  </r>
  <r>
    <n v="29"/>
    <n v="29"/>
    <n v="1"/>
    <d v="2023-03-03T00:00:00"/>
    <x v="3"/>
    <x v="1"/>
    <x v="2"/>
    <s v="www.Amazon.com"/>
    <x v="10"/>
    <x v="11"/>
    <s v="China"/>
    <s v="AW Distributing- SHANGHAI AW CUSTOM MANUFACTURING &amp; AEROSOL PROPELLANT CO., LTD."/>
    <n v="16.16"/>
    <n v="8.08"/>
    <x v="27"/>
    <n v="2"/>
    <x v="1"/>
    <x v="1"/>
    <x v="1"/>
  </r>
  <r>
    <n v="30"/>
    <n v="30"/>
    <n v="1"/>
    <d v="2023-03-03T00:00:00"/>
    <x v="3"/>
    <x v="1"/>
    <x v="2"/>
    <s v="www.Amazon.com"/>
    <x v="10"/>
    <x v="11"/>
    <s v="China"/>
    <s v="AW Distributing- SHANGHAI AW CUSTOM MANUFACTURING &amp; AEROSOL PROPELLANT CO., LTD."/>
    <n v="37.200000000000003"/>
    <n v="6.2"/>
    <x v="28"/>
    <n v="6"/>
    <x v="4"/>
    <x v="1"/>
    <x v="1"/>
  </r>
  <r>
    <n v="31"/>
    <n v="31"/>
    <n v="1"/>
    <d v="2023-03-03T00:00:00"/>
    <x v="3"/>
    <x v="1"/>
    <x v="2"/>
    <s v="www.Amazon.com"/>
    <x v="10"/>
    <x v="11"/>
    <s v="China"/>
    <s v="AW Distributing- SHANGHAI AW CUSTOM MANUFACTURING &amp; AEROSOL PROPELLANT CO., LTD."/>
    <n v="10.8"/>
    <n v="10.8"/>
    <x v="29"/>
    <n v="1"/>
    <x v="2"/>
    <x v="1"/>
    <x v="1"/>
  </r>
  <r>
    <n v="32"/>
    <n v="32"/>
    <n v="1"/>
    <d v="2023-03-03T00:00:00"/>
    <x v="3"/>
    <x v="1"/>
    <x v="2"/>
    <s v="www.Amazon.com"/>
    <x v="10"/>
    <x v="11"/>
    <s v="China"/>
    <s v="AW Distributing- SHANGHAI AW CUSTOM MANUFACTURING &amp; AEROSOL PROPELLANT CO., LTD."/>
    <n v="16.16"/>
    <n v="8.08"/>
    <x v="27"/>
    <n v="2"/>
    <x v="1"/>
    <x v="1"/>
    <x v="1"/>
  </r>
  <r>
    <n v="33"/>
    <n v="33"/>
    <n v="1"/>
    <d v="2023-03-03T00:00:00"/>
    <x v="3"/>
    <x v="1"/>
    <x v="2"/>
    <s v="www.Amazon.com"/>
    <x v="11"/>
    <x v="12"/>
    <s v="USA"/>
    <s v="ITW Contamination Control Electronics"/>
    <n v="13.13"/>
    <n v="13.13"/>
    <x v="30"/>
    <n v="1"/>
    <x v="2"/>
    <x v="1"/>
    <x v="1"/>
  </r>
  <r>
    <n v="34"/>
    <n v="34"/>
    <n v="1"/>
    <d v="2023-03-03T00:00:00"/>
    <x v="3"/>
    <x v="1"/>
    <x v="2"/>
    <s v="www.Amazon.com"/>
    <x v="11"/>
    <x v="13"/>
    <s v="USA"/>
    <s v="ITW Contamination Control Electronics"/>
    <n v="28.4"/>
    <n v="28.4"/>
    <x v="31"/>
    <n v="1"/>
    <x v="2"/>
    <x v="1"/>
    <x v="2"/>
  </r>
  <r>
    <n v="35"/>
    <n v="35"/>
    <n v="1"/>
    <d v="2023-03-03T00:00:00"/>
    <x v="3"/>
    <x v="1"/>
    <x v="2"/>
    <s v="www.Amazon.com"/>
    <x v="11"/>
    <x v="14"/>
    <s v="USA"/>
    <s v="ITW Contamination Control Electronics"/>
    <n v="34.65"/>
    <n v="34.65"/>
    <x v="32"/>
    <n v="1"/>
    <x v="2"/>
    <x v="2"/>
    <x v="2"/>
  </r>
  <r>
    <n v="36"/>
    <n v="36"/>
    <n v="1"/>
    <d v="2023-03-03T00:00:00"/>
    <x v="3"/>
    <x v="1"/>
    <x v="2"/>
    <s v="www.Amazon.com"/>
    <x v="11"/>
    <x v="15"/>
    <s v="USA"/>
    <s v="ITW Contamination Control Electronics"/>
    <n v="22.97"/>
    <n v="22.97"/>
    <x v="33"/>
    <n v="1"/>
    <x v="2"/>
    <x v="1"/>
    <x v="2"/>
  </r>
  <r>
    <n v="37"/>
    <n v="37"/>
    <n v="1"/>
    <d v="2023-03-03T00:00:00"/>
    <x v="3"/>
    <x v="1"/>
    <x v="2"/>
    <s v="www.Amazon.com"/>
    <x v="11"/>
    <x v="15"/>
    <s v="USA"/>
    <s v="ITW Contamination Control Electronics"/>
    <n v="39.630000000000003"/>
    <n v="39.630000000000003"/>
    <x v="34"/>
    <n v="1"/>
    <x v="2"/>
    <x v="5"/>
    <x v="2"/>
  </r>
  <r>
    <n v="38"/>
    <n v="38"/>
    <n v="1"/>
    <d v="2023-03-03T00:00:00"/>
    <x v="3"/>
    <x v="1"/>
    <x v="2"/>
    <s v="www.Amazon.com"/>
    <x v="11"/>
    <x v="16"/>
    <s v="USA"/>
    <s v="ITW Contamination Control Electronics"/>
    <n v="54.4"/>
    <n v="10.879999999999999"/>
    <x v="35"/>
    <n v="5"/>
    <x v="7"/>
    <x v="1"/>
    <x v="1"/>
  </r>
  <r>
    <n v="39"/>
    <n v="39"/>
    <n v="1"/>
    <d v="2023-03-03T00:00:00"/>
    <x v="3"/>
    <x v="1"/>
    <x v="2"/>
    <s v="www.Amazon.com"/>
    <x v="11"/>
    <x v="17"/>
    <s v="USA"/>
    <s v="ITW Contamination Control Electronics"/>
    <s v="NA"/>
    <s v="-"/>
    <x v="13"/>
    <n v="1"/>
    <x v="2"/>
    <x v="2"/>
    <x v="2"/>
  </r>
  <r>
    <n v="40"/>
    <n v="40"/>
    <n v="1"/>
    <d v="2023-03-03T00:00:00"/>
    <x v="3"/>
    <x v="1"/>
    <x v="2"/>
    <s v="www.Amazon.com"/>
    <x v="2"/>
    <x v="2"/>
    <s v="USA"/>
    <s v="AVW Inc, dba Max Pro"/>
    <n v="96.05"/>
    <n v="8.0041666666666664"/>
    <x v="36"/>
    <n v="12"/>
    <x v="6"/>
    <x v="1"/>
    <x v="1"/>
  </r>
  <r>
    <n v="41"/>
    <n v="41"/>
    <n v="1"/>
    <d v="2023-03-03T00:00:00"/>
    <x v="3"/>
    <x v="1"/>
    <x v="2"/>
    <s v="www.Amazon.com"/>
    <x v="12"/>
    <x v="18"/>
    <s v="USA"/>
    <s v="Falcon Safety Products"/>
    <n v="13.98"/>
    <n v="13.98"/>
    <x v="37"/>
    <n v="1"/>
    <x v="2"/>
    <x v="1"/>
    <x v="2"/>
  </r>
  <r>
    <n v="42"/>
    <n v="42"/>
    <n v="1"/>
    <d v="2023-03-03T00:00:00"/>
    <x v="3"/>
    <x v="1"/>
    <x v="2"/>
    <s v="www.Amazon.com"/>
    <x v="13"/>
    <x v="19"/>
    <s v=" "/>
    <m/>
    <n v="30.29"/>
    <n v="30.29"/>
    <x v="38"/>
    <n v="1"/>
    <x v="2"/>
    <x v="6"/>
    <x v="2"/>
  </r>
  <r>
    <n v="43"/>
    <n v="43"/>
    <n v="1"/>
    <d v="2023-03-03T00:00:00"/>
    <x v="3"/>
    <x v="1"/>
    <x v="2"/>
    <s v="www.Amazon.com"/>
    <x v="14"/>
    <x v="20"/>
    <s v=" "/>
    <m/>
    <n v="28.28"/>
    <n v="28.28"/>
    <x v="39"/>
    <n v="1"/>
    <x v="2"/>
    <x v="1"/>
    <x v="0"/>
  </r>
  <r>
    <n v="44"/>
    <n v="44"/>
    <n v="1"/>
    <d v="2023-03-03T00:00:00"/>
    <x v="3"/>
    <x v="1"/>
    <x v="2"/>
    <s v="www.Amazon.com"/>
    <x v="15"/>
    <x v="21"/>
    <s v=" "/>
    <s v="MyOfficeInnovations.com"/>
    <n v="18.059999999999999"/>
    <n v="4.5149999999999997"/>
    <x v="40"/>
    <n v="4"/>
    <x v="5"/>
    <x v="1"/>
    <x v="0"/>
  </r>
  <r>
    <n v="45"/>
    <n v="45"/>
    <n v="1"/>
    <d v="2023-03-03T00:00:00"/>
    <x v="3"/>
    <x v="1"/>
    <x v="2"/>
    <s v="www.Amazon.com"/>
    <x v="16"/>
    <x v="22"/>
    <s v="USA"/>
    <s v="Norazza, Inc."/>
    <n v="12.82"/>
    <n v="12.82"/>
    <x v="41"/>
    <n v="1"/>
    <x v="2"/>
    <x v="1"/>
    <x v="1"/>
  </r>
  <r>
    <n v="46"/>
    <n v="46"/>
    <n v="1"/>
    <d v="2023-03-03T00:00:00"/>
    <x v="3"/>
    <x v="1"/>
    <x v="2"/>
    <s v="www.Amazon.com"/>
    <x v="16"/>
    <x v="22"/>
    <s v="USA"/>
    <s v="Norazza, Inc."/>
    <n v="17.47"/>
    <n v="8.7349999999999994"/>
    <x v="42"/>
    <n v="2"/>
    <x v="1"/>
    <x v="1"/>
    <x v="1"/>
  </r>
  <r>
    <n v="47"/>
    <n v="47"/>
    <n v="1"/>
    <d v="2023-03-03T00:00:00"/>
    <x v="3"/>
    <x v="1"/>
    <x v="2"/>
    <s v="www.Amazon.com"/>
    <x v="17"/>
    <x v="23"/>
    <s v=" "/>
    <s v="Office Depot OfficeMax, Inc."/>
    <n v="48.41"/>
    <n v="4.0341666666666667"/>
    <x v="43"/>
    <n v="12"/>
    <x v="6"/>
    <x v="1"/>
    <x v="0"/>
  </r>
  <r>
    <n v="48"/>
    <n v="48"/>
    <n v="1"/>
    <d v="2023-03-03T00:00:00"/>
    <x v="3"/>
    <x v="1"/>
    <x v="2"/>
    <s v="www.Amazon.com"/>
    <x v="17"/>
    <x v="23"/>
    <s v=" "/>
    <s v="Office Depot OfficeMax, Inc."/>
    <n v="20.89"/>
    <n v="6.9633333333333338"/>
    <x v="44"/>
    <n v="3"/>
    <x v="3"/>
    <x v="1"/>
    <x v="0"/>
  </r>
  <r>
    <n v="49"/>
    <n v="49"/>
    <n v="1"/>
    <d v="2023-03-03T00:00:00"/>
    <x v="3"/>
    <x v="1"/>
    <x v="2"/>
    <s v="www.Amazon.com"/>
    <x v="18"/>
    <x v="24"/>
    <s v=" "/>
    <m/>
    <n v="53.92"/>
    <n v="8.9866666666666664"/>
    <x v="45"/>
    <n v="6"/>
    <x v="4"/>
    <x v="1"/>
    <x v="0"/>
  </r>
  <r>
    <n v="50"/>
    <n v="50"/>
    <n v="1"/>
    <d v="2023-03-03T00:00:00"/>
    <x v="3"/>
    <x v="1"/>
    <x v="2"/>
    <s v="www.Amazon.com"/>
    <x v="19"/>
    <x v="25"/>
    <s v=" "/>
    <s v="Stoner, Inc."/>
    <n v="17.5"/>
    <n v="17.5"/>
    <x v="46"/>
    <n v="1"/>
    <x v="2"/>
    <x v="4"/>
    <x v="2"/>
  </r>
  <r>
    <n v="51"/>
    <n v="51"/>
    <n v="42"/>
    <d v="2023-03-16T00:00:00"/>
    <x v="4"/>
    <x v="1"/>
    <x v="1"/>
    <s v="www.BedBathandBeyond.com"/>
    <x v="0"/>
    <x v="26"/>
    <s v=" "/>
    <m/>
    <m/>
    <s v="-"/>
    <x v="13"/>
    <m/>
    <x v="8"/>
    <x v="0"/>
    <x v="0"/>
  </r>
  <r>
    <n v="52"/>
    <n v="52"/>
    <n v="23"/>
    <d v="2023-04-07T00:00:00"/>
    <x v="5"/>
    <x v="1"/>
    <x v="1"/>
    <s v="www.BestBuy.com"/>
    <x v="1"/>
    <x v="3"/>
    <s v="USA"/>
    <s v="Falcon Safety Products, Inc. "/>
    <n v="2.99"/>
    <n v="2.99"/>
    <x v="47"/>
    <n v="1"/>
    <x v="2"/>
    <x v="1"/>
    <x v="0"/>
  </r>
  <r>
    <n v="53"/>
    <n v="53"/>
    <n v="23"/>
    <d v="2023-03-06T00:00:00"/>
    <x v="5"/>
    <x v="1"/>
    <x v="1"/>
    <s v="www.BestBuy.com"/>
    <x v="20"/>
    <x v="27"/>
    <s v=" "/>
    <m/>
    <n v="14.99"/>
    <n v="7.4950000000000001"/>
    <x v="48"/>
    <n v="2"/>
    <x v="1"/>
    <x v="2"/>
    <x v="0"/>
  </r>
  <r>
    <n v="54"/>
    <n v="54"/>
    <n v="23"/>
    <d v="2023-03-06T00:00:00"/>
    <x v="5"/>
    <x v="1"/>
    <x v="1"/>
    <s v="www.BestBuy.com"/>
    <x v="16"/>
    <x v="22"/>
    <s v="USA"/>
    <s v="Norazza, Inc."/>
    <n v="17.989999999999998"/>
    <n v="8.9949999999999992"/>
    <x v="25"/>
    <n v="2"/>
    <x v="1"/>
    <x v="1"/>
    <x v="1"/>
  </r>
  <r>
    <n v="55"/>
    <n v="55"/>
    <n v="16"/>
    <d v="2023-03-16T00:00:00"/>
    <x v="6"/>
    <x v="1"/>
    <x v="1"/>
    <s v="www.BigLots.com"/>
    <x v="21"/>
    <x v="28"/>
    <s v=" "/>
    <s v="Big Lots"/>
    <n v="14.99"/>
    <n v="4.996666666666667"/>
    <x v="49"/>
    <n v="3"/>
    <x v="3"/>
    <x v="1"/>
    <x v="0"/>
  </r>
  <r>
    <n v="56"/>
    <n v="56"/>
    <n v="16"/>
    <d v="2023-03-16T00:00:00"/>
    <x v="6"/>
    <x v="1"/>
    <x v="1"/>
    <s v="www.BigLots.com"/>
    <x v="21"/>
    <x v="28"/>
    <s v=" "/>
    <s v="Big Lots"/>
    <n v="5.99"/>
    <n v="5.99"/>
    <x v="50"/>
    <n v="1"/>
    <x v="2"/>
    <x v="1"/>
    <x v="0"/>
  </r>
  <r>
    <n v="57"/>
    <n v="57"/>
    <n v="25"/>
    <d v="2023-03-09T00:00:00"/>
    <x v="7"/>
    <x v="1"/>
    <x v="1"/>
    <s v="www.BJs.com"/>
    <x v="1"/>
    <x v="1"/>
    <s v="USA"/>
    <s v="Falcon Safety Products, Inc. "/>
    <n v="14.99"/>
    <n v="3.7475000000000001"/>
    <x v="51"/>
    <n v="4"/>
    <x v="5"/>
    <x v="1"/>
    <x v="1"/>
  </r>
  <r>
    <n v="58"/>
    <n v="58"/>
    <n v="25"/>
    <d v="2023-03-09T00:00:00"/>
    <x v="7"/>
    <x v="1"/>
    <x v="1"/>
    <s v="www.BJs.com"/>
    <x v="1"/>
    <x v="1"/>
    <s v="USA"/>
    <s v="Falcon Safety Products, Inc. "/>
    <n v="19.98"/>
    <n v="1.665"/>
    <x v="52"/>
    <n v="12"/>
    <x v="6"/>
    <x v="1"/>
    <x v="1"/>
  </r>
  <r>
    <n v="59"/>
    <n v="59"/>
    <n v="45"/>
    <d v="2023-03-07T00:00:00"/>
    <x v="8"/>
    <x v="1"/>
    <x v="1"/>
    <s v="www.Cabelas.com/ www.BassPro.com"/>
    <x v="0"/>
    <x v="26"/>
    <s v=" "/>
    <m/>
    <m/>
    <s v="-"/>
    <x v="13"/>
    <m/>
    <x v="0"/>
    <x v="0"/>
    <x v="0"/>
  </r>
  <r>
    <n v="60"/>
    <n v="60"/>
    <n v="35"/>
    <d v="2023-03-16T00:00:00"/>
    <x v="9"/>
    <x v="1"/>
    <x v="1"/>
    <s v="www.Costco.com"/>
    <x v="0"/>
    <x v="26"/>
    <s v=" "/>
    <m/>
    <m/>
    <s v="-"/>
    <x v="13"/>
    <m/>
    <x v="8"/>
    <x v="0"/>
    <x v="0"/>
  </r>
  <r>
    <n v="61"/>
    <n v="61"/>
    <n v="31"/>
    <d v="2023-03-16T00:00:00"/>
    <x v="10"/>
    <x v="1"/>
    <x v="1"/>
    <s v="www.CVS.com"/>
    <x v="1"/>
    <x v="1"/>
    <s v="USA"/>
    <s v="Falcon Safety Products, Inc. "/>
    <n v="9.7899999999999991"/>
    <n v="9.7899999999999991"/>
    <x v="53"/>
    <n v="1"/>
    <x v="2"/>
    <x v="7"/>
    <x v="1"/>
  </r>
  <r>
    <n v="62"/>
    <n v="62"/>
    <n v="46"/>
    <d v="2023-03-08T00:00:00"/>
    <x v="11"/>
    <x v="1"/>
    <x v="1"/>
    <s v="www.DicksSportingGoods.com"/>
    <x v="0"/>
    <x v="26"/>
    <s v=" "/>
    <m/>
    <m/>
    <s v="-"/>
    <x v="13"/>
    <m/>
    <x v="0"/>
    <x v="0"/>
    <x v="0"/>
  </r>
  <r>
    <n v="63"/>
    <n v="63"/>
    <n v="40"/>
    <d v="2023-03-16T00:00:00"/>
    <x v="12"/>
    <x v="1"/>
    <x v="1"/>
    <s v="www.DollarGeneral.com"/>
    <x v="0"/>
    <x v="26"/>
    <s v=" "/>
    <m/>
    <m/>
    <s v="-"/>
    <x v="13"/>
    <m/>
    <x v="8"/>
    <x v="0"/>
    <x v="0"/>
  </r>
  <r>
    <n v="64"/>
    <n v="64"/>
    <n v="44"/>
    <d v="2023-03-16T00:00:00"/>
    <x v="13"/>
    <x v="1"/>
    <x v="1"/>
    <s v="www.DollarTree.com"/>
    <x v="0"/>
    <x v="26"/>
    <s v=" "/>
    <m/>
    <m/>
    <s v="-"/>
    <x v="13"/>
    <m/>
    <x v="8"/>
    <x v="0"/>
    <x v="0"/>
  </r>
  <r>
    <n v="65"/>
    <n v="65"/>
    <n v="36"/>
    <d v="2023-03-08T00:00:00"/>
    <x v="14"/>
    <x v="1"/>
    <x v="1"/>
    <s v="www.FredMeyer.com"/>
    <x v="22"/>
    <x v="29"/>
    <s v=" "/>
    <m/>
    <n v="16.989999999999998"/>
    <n v="8.4949999999999992"/>
    <x v="54"/>
    <n v="2"/>
    <x v="1"/>
    <x v="1"/>
    <x v="0"/>
  </r>
  <r>
    <n v="66"/>
    <n v="66"/>
    <n v="5"/>
    <d v="2023-03-08T00:00:00"/>
    <x v="15"/>
    <x v="1"/>
    <x v="3"/>
    <s v="www.Grainger.com"/>
    <x v="6"/>
    <x v="7"/>
    <s v="USA"/>
    <s v="CRC Industries Americas"/>
    <n v="244.2"/>
    <n v="20.349999999999998"/>
    <x v="55"/>
    <n v="12"/>
    <x v="6"/>
    <x v="2"/>
    <x v="0"/>
  </r>
  <r>
    <n v="67"/>
    <n v="67"/>
    <n v="5"/>
    <d v="2023-03-08T00:00:00"/>
    <x v="15"/>
    <x v="1"/>
    <x v="3"/>
    <s v="www.Grainger.com"/>
    <x v="1"/>
    <x v="1"/>
    <s v="USA"/>
    <s v="Falcon Safety Products, Inc. "/>
    <n v="17.27"/>
    <n v="8.6349999999999998"/>
    <x v="56"/>
    <n v="2"/>
    <x v="1"/>
    <x v="1"/>
    <x v="1"/>
  </r>
  <r>
    <n v="68"/>
    <n v="68"/>
    <n v="5"/>
    <d v="2023-03-08T00:00:00"/>
    <x v="15"/>
    <x v="1"/>
    <x v="3"/>
    <s v="www.Grainger.com"/>
    <x v="1"/>
    <x v="1"/>
    <s v="USA"/>
    <s v="Falcon Safety Products, Inc. "/>
    <n v="33.43"/>
    <n v="16.715"/>
    <x v="57"/>
    <n v="2"/>
    <x v="1"/>
    <x v="8"/>
    <x v="1"/>
  </r>
  <r>
    <n v="69"/>
    <n v="69"/>
    <n v="5"/>
    <d v="2023-03-08T00:00:00"/>
    <x v="15"/>
    <x v="1"/>
    <x v="3"/>
    <s v="www.Grainger.com"/>
    <x v="1"/>
    <x v="1"/>
    <s v="USA"/>
    <s v="Falcon Safety Products, Inc. "/>
    <n v="11.44"/>
    <n v="11.44"/>
    <x v="58"/>
    <n v="1"/>
    <x v="2"/>
    <x v="1"/>
    <x v="1"/>
  </r>
  <r>
    <n v="70"/>
    <n v="70"/>
    <n v="5"/>
    <d v="2023-03-08T00:00:00"/>
    <x v="15"/>
    <x v="1"/>
    <x v="3"/>
    <s v="www.Grainger.com"/>
    <x v="1"/>
    <x v="1"/>
    <s v="USA"/>
    <s v="Falcon Safety Products, Inc. "/>
    <n v="16.78"/>
    <n v="16.78"/>
    <x v="59"/>
    <n v="1"/>
    <x v="2"/>
    <x v="8"/>
    <x v="1"/>
  </r>
  <r>
    <n v="71"/>
    <n v="71"/>
    <n v="5"/>
    <d v="2023-03-08T00:00:00"/>
    <x v="15"/>
    <x v="1"/>
    <x v="3"/>
    <s v="www.Grainger.com"/>
    <x v="23"/>
    <x v="30"/>
    <s v="USA"/>
    <s v="Fellowes, Inc."/>
    <n v="66.3"/>
    <n v="11.049999999999999"/>
    <x v="60"/>
    <n v="6"/>
    <x v="4"/>
    <x v="1"/>
    <x v="1"/>
  </r>
  <r>
    <n v="72"/>
    <n v="72"/>
    <n v="5"/>
    <d v="2023-03-08T00:00:00"/>
    <x v="15"/>
    <x v="1"/>
    <x v="3"/>
    <s v="www.Grainger.com"/>
    <x v="11"/>
    <x v="31"/>
    <s v="USA"/>
    <s v="ITW Contamination Control Electronics"/>
    <n v="40.19"/>
    <n v="40.19"/>
    <x v="61"/>
    <n v="1"/>
    <x v="2"/>
    <x v="1"/>
    <x v="3"/>
  </r>
  <r>
    <n v="73"/>
    <n v="73"/>
    <n v="5"/>
    <d v="2023-03-08T00:00:00"/>
    <x v="15"/>
    <x v="1"/>
    <x v="3"/>
    <s v="www.Grainger.com"/>
    <x v="11"/>
    <x v="32"/>
    <s v="USA"/>
    <s v="ITW Contamination Control Electronics"/>
    <n v="42.96"/>
    <n v="42.96"/>
    <x v="62"/>
    <n v="1"/>
    <x v="2"/>
    <x v="1"/>
    <x v="2"/>
  </r>
  <r>
    <n v="74"/>
    <n v="74"/>
    <n v="5"/>
    <d v="2023-03-08T00:00:00"/>
    <x v="15"/>
    <x v="1"/>
    <x v="3"/>
    <s v="www.Grainger.com"/>
    <x v="11"/>
    <x v="33"/>
    <s v="USA"/>
    <s v="ITW Contamination Control Electronics"/>
    <n v="40.869999999999997"/>
    <n v="40.869999999999997"/>
    <x v="63"/>
    <n v="1"/>
    <x v="2"/>
    <x v="1"/>
    <x v="2"/>
  </r>
  <r>
    <n v="75"/>
    <n v="75"/>
    <n v="5"/>
    <d v="2023-03-08T00:00:00"/>
    <x v="15"/>
    <x v="1"/>
    <x v="3"/>
    <s v="www.Grainger.com"/>
    <x v="11"/>
    <x v="34"/>
    <s v="USA"/>
    <s v="ITW Contamination Control Electronics"/>
    <n v="96.27"/>
    <n v="96.27"/>
    <x v="64"/>
    <n v="1"/>
    <x v="2"/>
    <x v="1"/>
    <x v="2"/>
  </r>
  <r>
    <n v="76"/>
    <n v="76"/>
    <n v="5"/>
    <d v="2023-03-08T00:00:00"/>
    <x v="15"/>
    <x v="1"/>
    <x v="3"/>
    <s v="www.Grainger.com"/>
    <x v="11"/>
    <x v="16"/>
    <s v="USA"/>
    <s v="ITW Contamination Control Electronics"/>
    <n v="13.24"/>
    <n v="13.24"/>
    <x v="65"/>
    <n v="1"/>
    <x v="2"/>
    <x v="1"/>
    <x v="1"/>
  </r>
  <r>
    <n v="77"/>
    <n v="77"/>
    <n v="5"/>
    <d v="2023-03-08T00:00:00"/>
    <x v="15"/>
    <x v="1"/>
    <x v="3"/>
    <s v="www.Grainger.com"/>
    <x v="11"/>
    <x v="35"/>
    <s v="USA"/>
    <s v="ITW Contamination Control Electronics"/>
    <n v="17.38"/>
    <n v="17.38"/>
    <x v="66"/>
    <n v="1"/>
    <x v="2"/>
    <x v="2"/>
    <x v="2"/>
  </r>
  <r>
    <n v="78"/>
    <n v="78"/>
    <n v="5"/>
    <d v="2023-03-08T00:00:00"/>
    <x v="15"/>
    <x v="1"/>
    <x v="3"/>
    <s v="www.Grainger.com"/>
    <x v="11"/>
    <x v="36"/>
    <s v="USA"/>
    <s v="ITW Contamination Control Electronics"/>
    <n v="21.65"/>
    <n v="21.65"/>
    <x v="67"/>
    <n v="1"/>
    <x v="2"/>
    <x v="1"/>
    <x v="2"/>
  </r>
  <r>
    <n v="79"/>
    <n v="79"/>
    <n v="5"/>
    <d v="2023-03-08T00:00:00"/>
    <x v="15"/>
    <x v="1"/>
    <x v="3"/>
    <s v="www.Grainger.com"/>
    <x v="24"/>
    <x v="37"/>
    <s v="USA"/>
    <s v="LHB Industries"/>
    <n v="10.07"/>
    <n v="10.07"/>
    <x v="68"/>
    <n v="1"/>
    <x v="2"/>
    <x v="6"/>
    <x v="1"/>
  </r>
  <r>
    <n v="80"/>
    <n v="80"/>
    <n v="5"/>
    <d v="2023-03-08T00:00:00"/>
    <x v="15"/>
    <x v="1"/>
    <x v="3"/>
    <s v="www.Grainger.com"/>
    <x v="24"/>
    <x v="38"/>
    <s v="USA"/>
    <s v="LHB Industries"/>
    <n v="15.89"/>
    <n v="15.89"/>
    <x v="69"/>
    <n v="1"/>
    <x v="2"/>
    <x v="1"/>
    <x v="2"/>
  </r>
  <r>
    <n v="81"/>
    <n v="81"/>
    <n v="5"/>
    <d v="2023-03-08T00:00:00"/>
    <x v="15"/>
    <x v="1"/>
    <x v="3"/>
    <s v="www.Grainger.com"/>
    <x v="25"/>
    <x v="39"/>
    <s v="USA"/>
    <s v="Bel-Art Products"/>
    <n v="80.75"/>
    <n v="80.75"/>
    <x v="70"/>
    <n v="1"/>
    <x v="2"/>
    <x v="1"/>
    <x v="2"/>
  </r>
  <r>
    <n v="82"/>
    <n v="82"/>
    <n v="5"/>
    <d v="2023-03-08T00:00:00"/>
    <x v="15"/>
    <x v="1"/>
    <x v="3"/>
    <s v="www.Grainger.com"/>
    <x v="26"/>
    <x v="40"/>
    <s v="USA"/>
    <s v="PLZ Corp."/>
    <n v="20.91"/>
    <n v="20.91"/>
    <x v="71"/>
    <n v="1"/>
    <x v="2"/>
    <x v="1"/>
    <x v="2"/>
  </r>
  <r>
    <n v="83"/>
    <n v="83"/>
    <n v="27"/>
    <d v="2023-03-08T00:00:00"/>
    <x v="16"/>
    <x v="1"/>
    <x v="1"/>
    <s v="www.HarrisTeeter.com"/>
    <x v="27"/>
    <x v="41"/>
    <s v=" "/>
    <m/>
    <n v="54.49"/>
    <n v="9.081666666666667"/>
    <x v="72"/>
    <n v="6"/>
    <x v="4"/>
    <x v="3"/>
    <x v="0"/>
  </r>
  <r>
    <n v="84"/>
    <n v="84"/>
    <n v="27"/>
    <d v="2023-03-08T00:00:00"/>
    <x v="16"/>
    <x v="1"/>
    <x v="1"/>
    <s v="www.HarrisTeeter.com"/>
    <x v="2"/>
    <x v="2"/>
    <s v="USA"/>
    <s v="AVW Inc, dba Max Pro"/>
    <n v="10.99"/>
    <n v="10.99"/>
    <x v="73"/>
    <n v="1"/>
    <x v="2"/>
    <x v="1"/>
    <x v="1"/>
  </r>
  <r>
    <n v="85"/>
    <n v="85"/>
    <n v="11"/>
    <d v="2023-03-16T00:00:00"/>
    <x v="17"/>
    <x v="1"/>
    <x v="1"/>
    <s v="www.HomeDepot.com"/>
    <x v="6"/>
    <x v="7"/>
    <s v="USA"/>
    <s v="CRC Industries Americas"/>
    <n v="6.58"/>
    <n v="6.58"/>
    <x v="74"/>
    <n v="1"/>
    <x v="2"/>
    <x v="2"/>
    <x v="1"/>
  </r>
  <r>
    <n v="86"/>
    <n v="86"/>
    <n v="11"/>
    <d v="2023-03-16T00:00:00"/>
    <x v="17"/>
    <x v="1"/>
    <x v="1"/>
    <s v="www.HomeDepot.com"/>
    <x v="1"/>
    <x v="1"/>
    <s v="USA"/>
    <s v="Falcon Safety Products, Inc. "/>
    <n v="14.11"/>
    <n v="7.0549999999999997"/>
    <x v="75"/>
    <n v="2"/>
    <x v="1"/>
    <x v="1"/>
    <x v="1"/>
  </r>
  <r>
    <n v="87"/>
    <n v="87"/>
    <n v="11"/>
    <d v="2023-03-16T00:00:00"/>
    <x v="17"/>
    <x v="1"/>
    <x v="1"/>
    <s v="www.HomeDepot.com"/>
    <x v="1"/>
    <x v="1"/>
    <s v="USA"/>
    <s v="Falcon Safety Products, Inc. "/>
    <n v="27.81"/>
    <n v="4.6349999999999998"/>
    <x v="76"/>
    <n v="6"/>
    <x v="4"/>
    <x v="7"/>
    <x v="1"/>
  </r>
  <r>
    <n v="88"/>
    <n v="88"/>
    <n v="11"/>
    <d v="2023-03-16T00:00:00"/>
    <x v="17"/>
    <x v="1"/>
    <x v="1"/>
    <s v="www.HomeDepot.com"/>
    <x v="2"/>
    <x v="2"/>
    <s v="USA"/>
    <s v="AVW Inc, dba Max Pro"/>
    <n v="11.98"/>
    <n v="5.99"/>
    <x v="50"/>
    <n v="2"/>
    <x v="1"/>
    <x v="1"/>
    <x v="1"/>
  </r>
  <r>
    <n v="89"/>
    <n v="89"/>
    <n v="11"/>
    <d v="2023-03-16T00:00:00"/>
    <x v="17"/>
    <x v="1"/>
    <x v="1"/>
    <s v="www.HomeDepot.com"/>
    <x v="2"/>
    <x v="2"/>
    <s v="USA"/>
    <s v="AVW Inc, dba Max Pro"/>
    <n v="6.58"/>
    <n v="6.58"/>
    <x v="74"/>
    <n v="1"/>
    <x v="2"/>
    <x v="2"/>
    <x v="1"/>
  </r>
  <r>
    <n v="90"/>
    <n v="90"/>
    <n v="11"/>
    <d v="2023-03-16T00:00:00"/>
    <x v="17"/>
    <x v="1"/>
    <x v="1"/>
    <s v="www.HomeDepot.com"/>
    <x v="28"/>
    <x v="42"/>
    <s v="USA"/>
    <s v="Unbranded"/>
    <n v="6.58"/>
    <n v="6.58"/>
    <x v="77"/>
    <n v="1"/>
    <x v="2"/>
    <x v="1"/>
    <x v="0"/>
  </r>
  <r>
    <n v="91"/>
    <n v="91"/>
    <n v="10"/>
    <d v="2023-03-09T00:00:00"/>
    <x v="18"/>
    <x v="1"/>
    <x v="1"/>
    <s v="www.Instacart.com"/>
    <x v="21"/>
    <x v="43"/>
    <s v=" "/>
    <s v="Big Lots"/>
    <n v="6.59"/>
    <n v="6.59"/>
    <x v="78"/>
    <n v="1"/>
    <x v="2"/>
    <x v="1"/>
    <x v="0"/>
  </r>
  <r>
    <n v="92"/>
    <n v="92"/>
    <n v="10"/>
    <d v="2023-03-09T00:00:00"/>
    <x v="19"/>
    <x v="1"/>
    <x v="1"/>
    <s v="www.Instacart.com"/>
    <x v="1"/>
    <x v="1"/>
    <s v="USA"/>
    <s v="Falcon Safety Products"/>
    <n v="29.84"/>
    <n v="4.9733333333333336"/>
    <x v="79"/>
    <n v="6"/>
    <x v="4"/>
    <x v="4"/>
    <x v="1"/>
  </r>
  <r>
    <n v="93"/>
    <n v="93"/>
    <n v="10"/>
    <d v="2023-03-09T00:00:00"/>
    <x v="20"/>
    <x v="1"/>
    <x v="1"/>
    <s v="www.Instacart.com"/>
    <x v="29"/>
    <x v="44"/>
    <s v=" "/>
    <m/>
    <n v="1.25"/>
    <n v="1.25"/>
    <x v="80"/>
    <n v="1"/>
    <x v="2"/>
    <x v="9"/>
    <x v="0"/>
  </r>
  <r>
    <n v="94"/>
    <n v="94"/>
    <n v="10"/>
    <d v="2023-03-09T00:00:00"/>
    <x v="21"/>
    <x v="1"/>
    <x v="1"/>
    <s v="www.Instacart.com"/>
    <x v="30"/>
    <x v="45"/>
    <s v="USA"/>
    <s v="VOXX Accessories Corp."/>
    <n v="10.69"/>
    <n v="10.69"/>
    <x v="81"/>
    <n v="1"/>
    <x v="2"/>
    <x v="1"/>
    <x v="1"/>
  </r>
  <r>
    <n v="95"/>
    <n v="95"/>
    <n v="10"/>
    <d v="2023-03-09T00:00:00"/>
    <x v="22"/>
    <x v="1"/>
    <x v="1"/>
    <s v="www.Instacart.com"/>
    <x v="1"/>
    <x v="1"/>
    <s v="USA"/>
    <s v="Falcon Safety Products"/>
    <n v="4.21"/>
    <n v="4.21"/>
    <x v="82"/>
    <n v="1"/>
    <x v="2"/>
    <x v="7"/>
    <x v="1"/>
  </r>
  <r>
    <n v="96"/>
    <n v="96"/>
    <n v="10"/>
    <d v="2023-03-09T00:00:00"/>
    <x v="23"/>
    <x v="1"/>
    <x v="1"/>
    <s v="www.Instacart.com"/>
    <x v="1"/>
    <x v="1"/>
    <s v="USA"/>
    <s v="Falcon Safety Products"/>
    <n v="21.99"/>
    <n v="21.99"/>
    <x v="83"/>
    <n v="1"/>
    <x v="2"/>
    <x v="3"/>
    <x v="1"/>
  </r>
  <r>
    <n v="97"/>
    <n v="97"/>
    <n v="10"/>
    <d v="2023-03-09T00:00:00"/>
    <x v="23"/>
    <x v="1"/>
    <x v="1"/>
    <s v="www.Instacart.com"/>
    <x v="1"/>
    <x v="1"/>
    <s v="USA"/>
    <s v="Falcon Safety Products"/>
    <n v="19.989999999999998"/>
    <n v="19.989999999999998"/>
    <x v="84"/>
    <n v="1"/>
    <x v="2"/>
    <x v="1"/>
    <x v="1"/>
  </r>
  <r>
    <n v="98"/>
    <n v="98"/>
    <n v="10"/>
    <d v="2023-03-09T00:00:00"/>
    <x v="23"/>
    <x v="1"/>
    <x v="1"/>
    <s v="www.Instacart.com"/>
    <x v="31"/>
    <x v="46"/>
    <s v="USA"/>
    <s v="Staples the Office Superstore, LLC"/>
    <n v="12.99"/>
    <n v="12.99"/>
    <x v="85"/>
    <n v="1"/>
    <x v="2"/>
    <x v="1"/>
    <x v="1"/>
  </r>
  <r>
    <n v="99"/>
    <n v="99"/>
    <n v="15"/>
    <d v="2023-03-08T00:00:00"/>
    <x v="24"/>
    <x v="1"/>
    <x v="3"/>
    <s v="www.KimballMidwest.com"/>
    <x v="32"/>
    <x v="47"/>
    <s v=" "/>
    <m/>
    <s v="NA"/>
    <s v="-"/>
    <x v="13"/>
    <n v="1"/>
    <x v="2"/>
    <x v="2"/>
    <x v="1"/>
  </r>
  <r>
    <n v="100"/>
    <n v="100"/>
    <n v="15"/>
    <d v="2023-03-08T00:00:00"/>
    <x v="24"/>
    <x v="1"/>
    <x v="3"/>
    <s v="www.KimballMidwest.com"/>
    <x v="32"/>
    <x v="47"/>
    <s v=" "/>
    <m/>
    <s v="NA"/>
    <s v="-"/>
    <x v="13"/>
    <n v="12"/>
    <x v="6"/>
    <x v="2"/>
    <x v="1"/>
  </r>
  <r>
    <n v="101"/>
    <n v="101"/>
    <n v="15"/>
    <d v="2023-03-08T00:00:00"/>
    <x v="24"/>
    <x v="1"/>
    <x v="3"/>
    <s v="www.KimballMidwest.com"/>
    <x v="32"/>
    <x v="48"/>
    <s v=" "/>
    <m/>
    <s v="NA"/>
    <s v="-"/>
    <x v="13"/>
    <n v="1"/>
    <x v="2"/>
    <x v="1"/>
    <x v="2"/>
  </r>
  <r>
    <n v="102"/>
    <n v="102"/>
    <n v="15"/>
    <d v="2023-03-08T00:00:00"/>
    <x v="24"/>
    <x v="1"/>
    <x v="3"/>
    <s v="www.KimballMidwest.com"/>
    <x v="32"/>
    <x v="48"/>
    <s v=" "/>
    <m/>
    <s v="NA"/>
    <s v="-"/>
    <x v="13"/>
    <n v="12"/>
    <x v="6"/>
    <x v="1"/>
    <x v="2"/>
  </r>
  <r>
    <n v="103"/>
    <n v="103"/>
    <n v="28"/>
    <d v="2023-03-07T00:00:00"/>
    <x v="25"/>
    <x v="1"/>
    <x v="1"/>
    <s v="www.Kroger.com"/>
    <x v="33"/>
    <x v="49"/>
    <s v="USA"/>
    <m/>
    <n v="18.09"/>
    <n v="18.09"/>
    <x v="86"/>
    <n v="1"/>
    <x v="2"/>
    <x v="1"/>
    <x v="0"/>
  </r>
  <r>
    <n v="104"/>
    <n v="104"/>
    <n v="28"/>
    <d v="2023-03-07T00:00:00"/>
    <x v="25"/>
    <x v="1"/>
    <x v="1"/>
    <s v="www.Kroger.com"/>
    <x v="27"/>
    <x v="41"/>
    <s v=" "/>
    <m/>
    <n v="54.49"/>
    <n v="9.081666666666667"/>
    <x v="72"/>
    <n v="6"/>
    <x v="4"/>
    <x v="3"/>
    <x v="0"/>
  </r>
  <r>
    <n v="105"/>
    <n v="105"/>
    <n v="19"/>
    <d v="2023-03-16T00:00:00"/>
    <x v="26"/>
    <x v="1"/>
    <x v="1"/>
    <s v="www.Lowes.com"/>
    <x v="2"/>
    <x v="50"/>
    <s v="USA"/>
    <s v="AVW Inc, dba Max Pro"/>
    <n v="10.48"/>
    <n v="10.48"/>
    <x v="87"/>
    <n v="1"/>
    <x v="2"/>
    <x v="2"/>
    <x v="1"/>
  </r>
  <r>
    <n v="106"/>
    <n v="106"/>
    <n v="19"/>
    <d v="2023-03-16T00:00:00"/>
    <x v="26"/>
    <x v="1"/>
    <x v="1"/>
    <s v="www.Lowes.com"/>
    <x v="16"/>
    <x v="51"/>
    <s v="USA"/>
    <s v="Norazza, Inc."/>
    <n v="20.98"/>
    <n v="10.49"/>
    <x v="88"/>
    <n v="2"/>
    <x v="1"/>
    <x v="3"/>
    <x v="4"/>
  </r>
  <r>
    <n v="107"/>
    <n v="107"/>
    <n v="19"/>
    <d v="2023-03-16T00:00:00"/>
    <x v="26"/>
    <x v="1"/>
    <x v="1"/>
    <s v="www.Lowes.com"/>
    <x v="30"/>
    <x v="45"/>
    <s v="USA"/>
    <s v="VOXX Accessories Corp."/>
    <n v="10.02"/>
    <n v="10.02"/>
    <x v="89"/>
    <n v="1"/>
    <x v="2"/>
    <x v="1"/>
    <x v="1"/>
  </r>
  <r>
    <n v="108"/>
    <n v="108"/>
    <n v="33"/>
    <d v="2023-03-07T00:00:00"/>
    <x v="27"/>
    <x v="1"/>
    <x v="1"/>
    <s v="www.Meijer.com"/>
    <x v="1"/>
    <x v="1"/>
    <s v="USA"/>
    <s v="Falcon Safety Products, Inc. "/>
    <n v="8.99"/>
    <n v="8.99"/>
    <x v="90"/>
    <n v="1"/>
    <x v="2"/>
    <x v="1"/>
    <x v="1"/>
  </r>
  <r>
    <n v="109"/>
    <n v="109"/>
    <n v="33"/>
    <d v="2023-03-07T00:00:00"/>
    <x v="27"/>
    <x v="1"/>
    <x v="1"/>
    <s v="www.Meijer.com"/>
    <x v="1"/>
    <x v="1"/>
    <s v="USA"/>
    <s v="Falcon Safety Products, Inc. "/>
    <n v="19.989999999999998"/>
    <n v="6.6633333333333331"/>
    <x v="91"/>
    <n v="3"/>
    <x v="3"/>
    <x v="1"/>
    <x v="1"/>
  </r>
  <r>
    <n v="110"/>
    <n v="110"/>
    <n v="22"/>
    <d v="2023-03-07T00:00:00"/>
    <x v="28"/>
    <x v="1"/>
    <x v="1"/>
    <s v="www.Menards.com"/>
    <x v="5"/>
    <x v="6"/>
    <s v="China"/>
    <s v="AW Distributing- SHANGHAI AW CUSTOM MANUFACTURING &amp; AEROSOL PROPELLANT CO., LTD."/>
    <n v="4.45"/>
    <n v="4.45"/>
    <x v="92"/>
    <n v="1"/>
    <x v="2"/>
    <x v="4"/>
    <x v="1"/>
  </r>
  <r>
    <n v="111"/>
    <n v="111"/>
    <n v="22"/>
    <d v="2023-03-07T00:00:00"/>
    <x v="28"/>
    <x v="1"/>
    <x v="1"/>
    <s v="www.Menards.com"/>
    <x v="5"/>
    <x v="6"/>
    <s v="China"/>
    <s v="AW Distributing- SHANGHAI AW CUSTOM MANUFACTURING &amp; AEROSOL PROPELLANT CO., LTD."/>
    <n v="4.42"/>
    <n v="4.42"/>
    <x v="93"/>
    <n v="1"/>
    <x v="2"/>
    <x v="1"/>
    <x v="1"/>
  </r>
  <r>
    <n v="112"/>
    <n v="112"/>
    <n v="22"/>
    <d v="2023-03-07T00:00:00"/>
    <x v="28"/>
    <x v="1"/>
    <x v="1"/>
    <s v="www.Menards.com"/>
    <x v="2"/>
    <x v="2"/>
    <s v="USA"/>
    <s v="AVW Inc, dba Max Pro"/>
    <n v="3.99"/>
    <n v="3.99"/>
    <x v="94"/>
    <n v="1"/>
    <x v="2"/>
    <x v="1"/>
    <x v="1"/>
  </r>
  <r>
    <n v="113"/>
    <n v="113"/>
    <n v="9"/>
    <d v="2023-03-08T00:00:00"/>
    <x v="29"/>
    <x v="1"/>
    <x v="2"/>
    <s v="www.Newegg.com"/>
    <x v="33"/>
    <x v="49"/>
    <s v="USA"/>
    <m/>
    <n v="26.99"/>
    <n v="13.494999999999999"/>
    <x v="95"/>
    <n v="2"/>
    <x v="1"/>
    <x v="1"/>
    <x v="0"/>
  </r>
  <r>
    <n v="114"/>
    <n v="114"/>
    <n v="9"/>
    <d v="2023-03-08T00:00:00"/>
    <x v="29"/>
    <x v="1"/>
    <x v="2"/>
    <s v="www.Newegg.com"/>
    <x v="33"/>
    <x v="49"/>
    <s v="USA"/>
    <m/>
    <n v="7.99"/>
    <n v="7.99"/>
    <x v="96"/>
    <n v="1"/>
    <x v="2"/>
    <x v="1"/>
    <x v="0"/>
  </r>
  <r>
    <n v="115"/>
    <n v="115"/>
    <n v="9"/>
    <d v="2023-03-08T00:00:00"/>
    <x v="29"/>
    <x v="1"/>
    <x v="2"/>
    <s v="www.Newegg.com"/>
    <x v="33"/>
    <x v="49"/>
    <s v="USA"/>
    <m/>
    <n v="13.99"/>
    <n v="6.9950000000000001"/>
    <x v="3"/>
    <n v="2"/>
    <x v="1"/>
    <x v="1"/>
    <x v="0"/>
  </r>
  <r>
    <n v="116"/>
    <n v="116"/>
    <n v="9"/>
    <d v="2023-03-08T00:00:00"/>
    <x v="29"/>
    <x v="1"/>
    <x v="2"/>
    <s v="www.Newegg.com"/>
    <x v="34"/>
    <x v="52"/>
    <s v="USA"/>
    <s v="Falcon Safety Products"/>
    <n v="27.99"/>
    <n v="13.994999999999999"/>
    <x v="97"/>
    <n v="2"/>
    <x v="1"/>
    <x v="1"/>
    <x v="1"/>
  </r>
  <r>
    <n v="117"/>
    <n v="117"/>
    <n v="9"/>
    <d v="2023-03-08T00:00:00"/>
    <x v="29"/>
    <x v="1"/>
    <x v="2"/>
    <s v="www.Newegg.com"/>
    <x v="35"/>
    <x v="53"/>
    <s v="USA"/>
    <m/>
    <n v="39.99"/>
    <n v="6.665"/>
    <x v="98"/>
    <n v="6"/>
    <x v="4"/>
    <x v="1"/>
    <x v="0"/>
  </r>
  <r>
    <n v="118"/>
    <n v="118"/>
    <n v="9"/>
    <d v="2023-03-08T00:00:00"/>
    <x v="29"/>
    <x v="1"/>
    <x v="2"/>
    <s v="www.Newegg.com"/>
    <x v="1"/>
    <x v="1"/>
    <s v="USA"/>
    <s v="Falcon Safety Products, Inc. "/>
    <n v="18.989999999999998"/>
    <n v="18.989999999999998"/>
    <x v="99"/>
    <n v="1"/>
    <x v="2"/>
    <x v="3"/>
    <x v="1"/>
  </r>
  <r>
    <n v="119"/>
    <n v="119"/>
    <n v="9"/>
    <d v="2023-03-08T00:00:00"/>
    <x v="29"/>
    <x v="1"/>
    <x v="2"/>
    <s v="www.Newegg.com"/>
    <x v="1"/>
    <x v="1"/>
    <s v="USA"/>
    <s v="Falcon Safety Products, Inc. "/>
    <n v="16.989999999999998"/>
    <n v="16.989999999999998"/>
    <x v="100"/>
    <n v="1"/>
    <x v="2"/>
    <x v="8"/>
    <x v="1"/>
  </r>
  <r>
    <n v="120"/>
    <n v="120"/>
    <n v="9"/>
    <d v="2023-04-07T00:00:00"/>
    <x v="29"/>
    <x v="1"/>
    <x v="2"/>
    <s v="www.Newegg.com"/>
    <x v="1"/>
    <x v="3"/>
    <s v="USA"/>
    <s v="Falcon Safety Products, Inc. "/>
    <m/>
    <m/>
    <x v="0"/>
    <m/>
    <x v="0"/>
    <x v="0"/>
    <x v="0"/>
  </r>
  <r>
    <n v="121"/>
    <n v="121"/>
    <n v="9"/>
    <d v="2023-03-08T00:00:00"/>
    <x v="29"/>
    <x v="1"/>
    <x v="2"/>
    <s v="www.Newegg.com"/>
    <x v="10"/>
    <x v="11"/>
    <s v="China"/>
    <s v="AW Distributing- SHANGHAI AW CUSTOM MANUFACTURING &amp; AEROSOL PROPELLANT CO., LTD."/>
    <n v="8.99"/>
    <n v="8.99"/>
    <x v="90"/>
    <n v="1"/>
    <x v="2"/>
    <x v="1"/>
    <x v="1"/>
  </r>
  <r>
    <n v="122"/>
    <n v="122"/>
    <n v="9"/>
    <d v="2023-03-08T00:00:00"/>
    <x v="29"/>
    <x v="1"/>
    <x v="2"/>
    <s v="www.Newegg.com"/>
    <x v="10"/>
    <x v="11"/>
    <s v="China"/>
    <s v="AW Distributing- SHANGHAI AW CUSTOM MANUFACTURING &amp; AEROSOL PROPELLANT CO., LTD."/>
    <n v="34.99"/>
    <n v="5.831666666666667"/>
    <x v="101"/>
    <n v="6"/>
    <x v="4"/>
    <x v="1"/>
    <x v="1"/>
  </r>
  <r>
    <n v="123"/>
    <n v="123"/>
    <n v="9"/>
    <d v="2023-03-08T00:00:00"/>
    <x v="29"/>
    <x v="1"/>
    <x v="2"/>
    <s v="www.Newegg.com"/>
    <x v="12"/>
    <x v="18"/>
    <s v="USA"/>
    <s v="Falcon Safety Products"/>
    <n v="9.99"/>
    <n v="9.99"/>
    <x v="102"/>
    <n v="1"/>
    <x v="2"/>
    <x v="1"/>
    <x v="2"/>
  </r>
  <r>
    <n v="124"/>
    <n v="124"/>
    <n v="9"/>
    <d v="2023-03-08T00:00:00"/>
    <x v="29"/>
    <x v="1"/>
    <x v="2"/>
    <s v="www.Newegg.com"/>
    <x v="12"/>
    <x v="18"/>
    <s v="USA"/>
    <s v="Falcon Safety Products"/>
    <n v="17.989999999999998"/>
    <n v="8.9949999999999992"/>
    <x v="25"/>
    <n v="2"/>
    <x v="1"/>
    <x v="1"/>
    <x v="2"/>
  </r>
  <r>
    <n v="125"/>
    <n v="125"/>
    <n v="9"/>
    <d v="2023-03-08T00:00:00"/>
    <x v="29"/>
    <x v="1"/>
    <x v="2"/>
    <s v="www.Newegg.com"/>
    <x v="16"/>
    <x v="22"/>
    <s v="USA"/>
    <s v="Norazza, Inc."/>
    <n v="18.989999999999998"/>
    <n v="18.989999999999998"/>
    <x v="103"/>
    <n v="1"/>
    <x v="2"/>
    <x v="1"/>
    <x v="1"/>
  </r>
  <r>
    <n v="126"/>
    <n v="126"/>
    <n v="4"/>
    <d v="2023-03-09T00:00:00"/>
    <x v="30"/>
    <x v="1"/>
    <x v="1"/>
    <s v="www.OfficeDepot.com"/>
    <x v="34"/>
    <x v="52"/>
    <s v="USA"/>
    <s v="Falcon Safety Products"/>
    <n v="9.39"/>
    <n v="9.39"/>
    <x v="104"/>
    <n v="1"/>
    <x v="2"/>
    <x v="1"/>
    <x v="1"/>
  </r>
  <r>
    <n v="127"/>
    <n v="127"/>
    <n v="4"/>
    <d v="2023-03-09T00:00:00"/>
    <x v="30"/>
    <x v="1"/>
    <x v="1"/>
    <s v="www.OfficeDepot.com"/>
    <x v="34"/>
    <x v="52"/>
    <s v="USA"/>
    <s v="Falcon Safety Products"/>
    <n v="39.99"/>
    <n v="6.665"/>
    <x v="98"/>
    <n v="6"/>
    <x v="4"/>
    <x v="1"/>
    <x v="1"/>
  </r>
  <r>
    <n v="128"/>
    <n v="128"/>
    <n v="4"/>
    <d v="2023-03-09T00:00:00"/>
    <x v="30"/>
    <x v="1"/>
    <x v="1"/>
    <s v="www.OfficeDepot.com"/>
    <x v="6"/>
    <x v="7"/>
    <s v="USA"/>
    <s v="CRC Industries Americas"/>
    <n v="239.19"/>
    <n v="19.932500000000001"/>
    <x v="105"/>
    <n v="12"/>
    <x v="6"/>
    <x v="2"/>
    <x v="0"/>
  </r>
  <r>
    <n v="129"/>
    <n v="129"/>
    <n v="4"/>
    <d v="2023-03-09T00:00:00"/>
    <x v="30"/>
    <x v="1"/>
    <x v="1"/>
    <s v="www.OfficeDepot.com"/>
    <x v="1"/>
    <x v="1"/>
    <s v="USA"/>
    <s v="Falcon Safety Products, Inc. "/>
    <n v="35.590000000000003"/>
    <n v="17.795000000000002"/>
    <x v="106"/>
    <n v="2"/>
    <x v="1"/>
    <x v="1"/>
    <x v="1"/>
  </r>
  <r>
    <n v="130"/>
    <n v="130"/>
    <n v="4"/>
    <d v="2023-03-09T00:00:00"/>
    <x v="30"/>
    <x v="1"/>
    <x v="1"/>
    <s v="www.OfficeDepot.com"/>
    <x v="1"/>
    <x v="1"/>
    <s v="USA"/>
    <s v="Falcon Safety Products, Inc. "/>
    <n v="84.99"/>
    <n v="7.0824999999999996"/>
    <x v="107"/>
    <n v="12"/>
    <x v="6"/>
    <x v="1"/>
    <x v="1"/>
  </r>
  <r>
    <n v="131"/>
    <n v="131"/>
    <n v="4"/>
    <d v="2023-03-09T00:00:00"/>
    <x v="30"/>
    <x v="1"/>
    <x v="1"/>
    <s v="www.OfficeDepot.com"/>
    <x v="12"/>
    <x v="18"/>
    <s v="USA"/>
    <s v="Falcon Safety Products"/>
    <n v="8.99"/>
    <n v="8.99"/>
    <x v="90"/>
    <n v="1"/>
    <x v="2"/>
    <x v="1"/>
    <x v="1"/>
  </r>
  <r>
    <n v="132"/>
    <n v="132"/>
    <n v="4"/>
    <d v="2023-03-09T00:00:00"/>
    <x v="30"/>
    <x v="1"/>
    <x v="1"/>
    <s v="www.OfficeDepot.com"/>
    <x v="12"/>
    <x v="18"/>
    <s v="USA"/>
    <s v="Falcon Safety Products"/>
    <n v="10.29"/>
    <n v="10.29"/>
    <x v="108"/>
    <n v="1"/>
    <x v="2"/>
    <x v="3"/>
    <x v="1"/>
  </r>
  <r>
    <n v="133"/>
    <n v="133"/>
    <n v="4"/>
    <d v="2023-03-09T00:00:00"/>
    <x v="30"/>
    <x v="1"/>
    <x v="1"/>
    <s v="www.OfficeDepot.com"/>
    <x v="16"/>
    <x v="22"/>
    <s v="USA"/>
    <s v="Norazza, Inc."/>
    <n v="12.49"/>
    <n v="6.2450000000000001"/>
    <x v="109"/>
    <n v="2"/>
    <x v="1"/>
    <x v="3"/>
    <x v="1"/>
  </r>
  <r>
    <n v="134"/>
    <n v="134"/>
    <n v="4"/>
    <d v="2023-03-09T00:00:00"/>
    <x v="30"/>
    <x v="1"/>
    <x v="1"/>
    <s v="www.OfficeDepot.com"/>
    <x v="16"/>
    <x v="22"/>
    <s v="USA"/>
    <s v="Norazza, Inc."/>
    <n v="10.99"/>
    <n v="10.99"/>
    <x v="73"/>
    <n v="1"/>
    <x v="2"/>
    <x v="1"/>
    <x v="1"/>
  </r>
  <r>
    <n v="135"/>
    <n v="135"/>
    <n v="4"/>
    <d v="2023-03-09T00:00:00"/>
    <x v="30"/>
    <x v="1"/>
    <x v="1"/>
    <s v="www.OfficeDepot.com"/>
    <x v="17"/>
    <x v="23"/>
    <s v=" "/>
    <s v="Office Depot OfficeMax, Inc."/>
    <n v="20.89"/>
    <n v="6.9633333333333338"/>
    <x v="44"/>
    <n v="3"/>
    <x v="3"/>
    <x v="1"/>
    <x v="0"/>
  </r>
  <r>
    <n v="136"/>
    <n v="136"/>
    <n v="4"/>
    <d v="2023-03-09T00:00:00"/>
    <x v="30"/>
    <x v="1"/>
    <x v="1"/>
    <s v="www.OfficeDepot.com"/>
    <x v="17"/>
    <x v="23"/>
    <s v=" "/>
    <s v="Office Depot OfficeMax, Inc."/>
    <n v="37.49"/>
    <n v="6.248333333333334"/>
    <x v="110"/>
    <n v="6"/>
    <x v="4"/>
    <x v="1"/>
    <x v="0"/>
  </r>
  <r>
    <n v="137"/>
    <n v="137"/>
    <n v="4"/>
    <d v="2023-03-09T00:00:00"/>
    <x v="30"/>
    <x v="1"/>
    <x v="1"/>
    <s v="www.OfficeDepot.com"/>
    <x v="17"/>
    <x v="23"/>
    <s v=" "/>
    <s v="Office Depot OfficeMax, Inc."/>
    <n v="64.19"/>
    <n v="5.3491666666666662"/>
    <x v="111"/>
    <n v="12"/>
    <x v="6"/>
    <x v="1"/>
    <x v="0"/>
  </r>
  <r>
    <n v="138"/>
    <n v="138"/>
    <n v="4"/>
    <d v="2023-03-09T00:00:00"/>
    <x v="30"/>
    <x v="1"/>
    <x v="1"/>
    <s v="www.OfficeDepot.com"/>
    <x v="17"/>
    <x v="23"/>
    <s v=" "/>
    <s v="Office Depot OfficeMax, Inc."/>
    <n v="10.99"/>
    <n v="10.99"/>
    <x v="73"/>
    <n v="1"/>
    <x v="2"/>
    <x v="1"/>
    <x v="0"/>
  </r>
  <r>
    <n v="139"/>
    <n v="139"/>
    <n v="4"/>
    <d v="2023-03-09T00:00:00"/>
    <x v="30"/>
    <x v="1"/>
    <x v="1"/>
    <s v="www.OfficeDepot.com"/>
    <x v="17"/>
    <x v="23"/>
    <s v=" "/>
    <s v="Office Depot OfficeMax, Inc."/>
    <n v="7.49"/>
    <n v="7.49"/>
    <x v="112"/>
    <n v="1"/>
    <x v="2"/>
    <x v="3"/>
    <x v="0"/>
  </r>
  <r>
    <n v="140"/>
    <n v="140"/>
    <n v="4"/>
    <d v="2023-03-09T00:00:00"/>
    <x v="30"/>
    <x v="1"/>
    <x v="1"/>
    <s v="www.OfficeDepot.com"/>
    <x v="30"/>
    <x v="45"/>
    <s v="USA"/>
    <s v="VOXX Accessories Corp."/>
    <n v="12.99"/>
    <n v="12.99"/>
    <x v="85"/>
    <n v="1"/>
    <x v="2"/>
    <x v="1"/>
    <x v="1"/>
  </r>
  <r>
    <n v="141"/>
    <n v="141"/>
    <n v="4"/>
    <d v="2023-03-09T00:00:00"/>
    <x v="30"/>
    <x v="1"/>
    <x v="1"/>
    <s v="www.OfficeDepot.com"/>
    <x v="18"/>
    <x v="24"/>
    <s v=" "/>
    <m/>
    <n v="87.79"/>
    <n v="14.631666666666668"/>
    <x v="113"/>
    <n v="6"/>
    <x v="4"/>
    <x v="1"/>
    <x v="0"/>
  </r>
  <r>
    <n v="142"/>
    <n v="142"/>
    <n v="4"/>
    <d v="2023-03-09T00:00:00"/>
    <x v="30"/>
    <x v="1"/>
    <x v="1"/>
    <s v="www.OfficeDepot.com"/>
    <x v="18"/>
    <x v="54"/>
    <s v=" "/>
    <m/>
    <n v="66.59"/>
    <n v="33.295000000000002"/>
    <x v="114"/>
    <n v="2"/>
    <x v="1"/>
    <x v="1"/>
    <x v="0"/>
  </r>
  <r>
    <n v="143"/>
    <n v="143"/>
    <n v="38"/>
    <d v="2023-03-08T00:00:00"/>
    <x v="31"/>
    <x v="1"/>
    <x v="2"/>
    <s v="www.OReillyAuto.com"/>
    <x v="2"/>
    <x v="2"/>
    <s v="USA"/>
    <s v="AVW Inc, dba Max Pro"/>
    <n v="10.99"/>
    <n v="10.99"/>
    <x v="115"/>
    <n v="1"/>
    <x v="2"/>
    <x v="3"/>
    <x v="1"/>
  </r>
  <r>
    <n v="144"/>
    <n v="144"/>
    <n v="26"/>
    <d v="2023-03-07T00:00:00"/>
    <x v="32"/>
    <x v="1"/>
    <x v="1"/>
    <s v="www.SamsClub.com"/>
    <x v="1"/>
    <x v="1"/>
    <s v="USA"/>
    <s v="Falcon Safety Products, Inc. "/>
    <n v="14.48"/>
    <n v="3.62"/>
    <x v="116"/>
    <n v="4"/>
    <x v="5"/>
    <x v="1"/>
    <x v="1"/>
  </r>
  <r>
    <n v="145"/>
    <n v="145"/>
    <n v="26"/>
    <d v="2023-03-07T00:00:00"/>
    <x v="32"/>
    <x v="1"/>
    <x v="1"/>
    <s v="www.SamsClub.com"/>
    <x v="1"/>
    <x v="1"/>
    <s v="USA"/>
    <s v="Falcon Safety Products, Inc. "/>
    <n v="44.98"/>
    <n v="3.7483333333333331"/>
    <x v="117"/>
    <n v="12"/>
    <x v="6"/>
    <x v="1"/>
    <x v="1"/>
  </r>
  <r>
    <n v="146"/>
    <n v="146"/>
    <n v="6"/>
    <d v="2023-03-06T00:00:00"/>
    <x v="33"/>
    <x v="1"/>
    <x v="1"/>
    <s v="www.Staples.com"/>
    <x v="1"/>
    <x v="1"/>
    <s v="USA"/>
    <s v="Falcon Safety Products, Inc. "/>
    <n v="28.79"/>
    <n v="9.5966666666666658"/>
    <x v="118"/>
    <n v="3"/>
    <x v="3"/>
    <x v="1"/>
    <x v="1"/>
  </r>
  <r>
    <n v="147"/>
    <n v="147"/>
    <n v="6"/>
    <d v="2023-03-06T00:00:00"/>
    <x v="33"/>
    <x v="1"/>
    <x v="1"/>
    <s v="www.Staples.com"/>
    <x v="1"/>
    <x v="1"/>
    <s v="USA"/>
    <s v="Falcon Safety Products, Inc. "/>
    <n v="36.99"/>
    <n v="6.165"/>
    <x v="119"/>
    <n v="6"/>
    <x v="4"/>
    <x v="7"/>
    <x v="1"/>
  </r>
  <r>
    <n v="148"/>
    <n v="148"/>
    <n v="6"/>
    <d v="2023-03-06T00:00:00"/>
    <x v="33"/>
    <x v="1"/>
    <x v="1"/>
    <s v="www.Staples.com"/>
    <x v="1"/>
    <x v="1"/>
    <s v="USA"/>
    <s v="Falcon Safety Products, Inc. "/>
    <n v="69.09"/>
    <n v="5.7575000000000003"/>
    <x v="74"/>
    <n v="12"/>
    <x v="6"/>
    <x v="7"/>
    <x v="1"/>
  </r>
  <r>
    <n v="149"/>
    <n v="149"/>
    <n v="6"/>
    <d v="2023-03-06T00:00:00"/>
    <x v="33"/>
    <x v="1"/>
    <x v="1"/>
    <s v="www.Staples.com"/>
    <x v="1"/>
    <x v="1"/>
    <s v="USA"/>
    <s v="Falcon Safety Products, Inc. "/>
    <n v="10.59"/>
    <n v="10.59"/>
    <x v="120"/>
    <n v="1"/>
    <x v="2"/>
    <x v="3"/>
    <x v="1"/>
  </r>
  <r>
    <n v="150"/>
    <n v="150"/>
    <n v="6"/>
    <d v="2023-03-06T00:00:00"/>
    <x v="33"/>
    <x v="1"/>
    <x v="1"/>
    <s v="www.Staples.com"/>
    <x v="1"/>
    <x v="1"/>
    <s v="USA"/>
    <s v="Falcon Safety Products, Inc. "/>
    <n v="13.19"/>
    <n v="13.19"/>
    <x v="121"/>
    <n v="1"/>
    <x v="2"/>
    <x v="3"/>
    <x v="2"/>
  </r>
  <r>
    <n v="151"/>
    <n v="151"/>
    <n v="6"/>
    <d v="2023-03-06T00:00:00"/>
    <x v="33"/>
    <x v="1"/>
    <x v="1"/>
    <s v="www.Staples.com"/>
    <x v="1"/>
    <x v="1"/>
    <s v="USA"/>
    <s v="Falcon Safety Products, Inc. "/>
    <n v="29.49"/>
    <n v="29.49"/>
    <x v="122"/>
    <n v="1"/>
    <x v="2"/>
    <x v="8"/>
    <x v="1"/>
  </r>
  <r>
    <n v="152"/>
    <n v="152"/>
    <n v="6"/>
    <d v="2023-03-06T00:00:00"/>
    <x v="33"/>
    <x v="1"/>
    <x v="1"/>
    <s v="www.Staples.com"/>
    <x v="1"/>
    <x v="1"/>
    <s v="USA"/>
    <s v="Falcon Safety Products, Inc. "/>
    <n v="37.99"/>
    <n v="18.995000000000001"/>
    <x v="123"/>
    <n v="2"/>
    <x v="1"/>
    <x v="8"/>
    <x v="1"/>
  </r>
  <r>
    <n v="153"/>
    <n v="153"/>
    <n v="6"/>
    <d v="2023-03-06T00:00:00"/>
    <x v="33"/>
    <x v="1"/>
    <x v="1"/>
    <s v="www.Staples.com"/>
    <x v="1"/>
    <x v="1"/>
    <s v="USA"/>
    <s v="Falcon Safety Products, Inc. "/>
    <n v="22.69"/>
    <n v="22.69"/>
    <x v="124"/>
    <n v="1"/>
    <x v="2"/>
    <x v="7"/>
    <x v="1"/>
  </r>
  <r>
    <n v="154"/>
    <n v="154"/>
    <n v="6"/>
    <d v="2023-04-07T00:00:00"/>
    <x v="33"/>
    <x v="1"/>
    <x v="1"/>
    <s v="www.Staples.com"/>
    <x v="1"/>
    <x v="3"/>
    <s v="USA"/>
    <s v="Falcon Safety Products, Inc. "/>
    <n v="19.989999999999998"/>
    <n v="19.989999999999998"/>
    <x v="84"/>
    <n v="1"/>
    <x v="2"/>
    <x v="1"/>
    <x v="0"/>
  </r>
  <r>
    <n v="155"/>
    <n v="155"/>
    <n v="6"/>
    <d v="2023-03-06T00:00:00"/>
    <x v="33"/>
    <x v="1"/>
    <x v="1"/>
    <s v="www.Staples.com"/>
    <x v="36"/>
    <x v="55"/>
    <s v=" "/>
    <m/>
    <n v="7.29"/>
    <n v="7.29"/>
    <x v="125"/>
    <n v="1"/>
    <x v="2"/>
    <x v="1"/>
    <x v="0"/>
  </r>
  <r>
    <n v="156"/>
    <n v="156"/>
    <n v="6"/>
    <d v="2023-03-06T00:00:00"/>
    <x v="33"/>
    <x v="1"/>
    <x v="1"/>
    <s v="www.Staples.com"/>
    <x v="31"/>
    <x v="46"/>
    <s v="USA"/>
    <s v="Staples the Office Superstore, LLC"/>
    <n v="29.49"/>
    <n v="7.3724999999999996"/>
    <x v="126"/>
    <n v="4"/>
    <x v="5"/>
    <x v="1"/>
    <x v="1"/>
  </r>
  <r>
    <n v="157"/>
    <n v="157"/>
    <n v="6"/>
    <d v="2023-03-06T00:00:00"/>
    <x v="33"/>
    <x v="1"/>
    <x v="1"/>
    <s v="www.Staples.com"/>
    <x v="31"/>
    <x v="46"/>
    <s v="USA"/>
    <s v="Staples the Office Superstore, LLC"/>
    <n v="36.99"/>
    <n v="6.165"/>
    <x v="127"/>
    <n v="6"/>
    <x v="4"/>
    <x v="1"/>
    <x v="1"/>
  </r>
  <r>
    <n v="158"/>
    <n v="158"/>
    <n v="6"/>
    <d v="2023-03-06T00:00:00"/>
    <x v="33"/>
    <x v="1"/>
    <x v="1"/>
    <s v="www.Staples.com"/>
    <x v="31"/>
    <x v="46"/>
    <s v="USA"/>
    <s v="Staples the Office Superstore, LLC"/>
    <n v="14.99"/>
    <n v="7.4950000000000001"/>
    <x v="128"/>
    <n v="2"/>
    <x v="1"/>
    <x v="1"/>
    <x v="1"/>
  </r>
  <r>
    <n v="159"/>
    <n v="159"/>
    <n v="13"/>
    <d v="2023-03-06T00:00:00"/>
    <x v="34"/>
    <x v="1"/>
    <x v="1"/>
    <s v="www.Target.com"/>
    <x v="1"/>
    <x v="1"/>
    <s v="USA"/>
    <s v="Falcon Safety Products, Inc. "/>
    <n v="17.989999999999998"/>
    <n v="8.9949999999999992"/>
    <x v="25"/>
    <n v="2"/>
    <x v="1"/>
    <x v="1"/>
    <x v="1"/>
  </r>
  <r>
    <n v="160"/>
    <n v="160"/>
    <n v="13"/>
    <d v="2023-02-15T00:00:00"/>
    <x v="34"/>
    <x v="1"/>
    <x v="1"/>
    <s v="www.Target.com"/>
    <x v="16"/>
    <x v="22"/>
    <s v="USA"/>
    <s v="Norazza, Inc."/>
    <n v="12.99"/>
    <n v="6.4950000000000001"/>
    <x v="1"/>
    <n v="2"/>
    <x v="1"/>
    <x v="1"/>
    <x v="1"/>
  </r>
  <r>
    <n v="161"/>
    <n v="161"/>
    <n v="13"/>
    <d v="2023-02-15T00:00:00"/>
    <x v="34"/>
    <x v="1"/>
    <x v="1"/>
    <s v="www.Target.com"/>
    <x v="16"/>
    <x v="22"/>
    <s v="USA"/>
    <s v="Norazza, Inc."/>
    <n v="6.99"/>
    <n v="6.99"/>
    <x v="129"/>
    <n v="1"/>
    <x v="2"/>
    <x v="1"/>
    <x v="1"/>
  </r>
  <r>
    <n v="162"/>
    <n v="162"/>
    <n v="21"/>
    <d v="2023-03-09T00:00:00"/>
    <x v="35"/>
    <x v="1"/>
    <x v="3"/>
    <s v="www.Uline.com"/>
    <x v="37"/>
    <x v="56"/>
    <s v="USA"/>
    <s v="Uline, Inc."/>
    <n v="9.9499999999999993"/>
    <n v="4.9749999999999996"/>
    <x v="130"/>
    <n v="2"/>
    <x v="1"/>
    <x v="4"/>
    <x v="1"/>
  </r>
  <r>
    <n v="163"/>
    <n v="163"/>
    <n v="21"/>
    <d v="2023-03-09T00:00:00"/>
    <x v="35"/>
    <x v="1"/>
    <x v="3"/>
    <s v="www.Uline.com"/>
    <x v="37"/>
    <x v="56"/>
    <s v="USA"/>
    <s v="Uline, Inc."/>
    <n v="9.4499999999999993"/>
    <n v="1.575"/>
    <x v="131"/>
    <n v="6"/>
    <x v="4"/>
    <x v="4"/>
    <x v="1"/>
  </r>
  <r>
    <n v="164"/>
    <n v="164"/>
    <n v="21"/>
    <d v="2023-03-09T00:00:00"/>
    <x v="35"/>
    <x v="1"/>
    <x v="3"/>
    <s v="www.Uline.com"/>
    <x v="37"/>
    <x v="56"/>
    <s v="USA"/>
    <s v="Uline, Inc."/>
    <n v="7.45"/>
    <n v="0.62083333333333335"/>
    <x v="132"/>
    <n v="12"/>
    <x v="6"/>
    <x v="4"/>
    <x v="1"/>
  </r>
  <r>
    <n v="165"/>
    <n v="165"/>
    <n v="29"/>
    <d v="2023-03-16T00:00:00"/>
    <x v="36"/>
    <x v="1"/>
    <x v="1"/>
    <s v="www.Walgreens.com"/>
    <x v="38"/>
    <x v="57"/>
    <s v="USA"/>
    <s v="Walgreen Co."/>
    <n v="9.99"/>
    <n v="9.99"/>
    <x v="102"/>
    <n v="1"/>
    <x v="2"/>
    <x v="1"/>
    <x v="1"/>
  </r>
  <r>
    <n v="166"/>
    <n v="166"/>
    <n v="2"/>
    <d v="2023-02-15T00:00:00"/>
    <x v="37"/>
    <x v="1"/>
    <x v="1"/>
    <s v="www.Walmart.com"/>
    <x v="1"/>
    <x v="1"/>
    <s v="USA"/>
    <s v="Falcon Safety Products, Inc. "/>
    <n v="8.8800000000000008"/>
    <n v="4.4400000000000004"/>
    <x v="133"/>
    <n v="2"/>
    <x v="1"/>
    <x v="1"/>
    <x v="1"/>
  </r>
  <r>
    <n v="167"/>
    <n v="167"/>
    <n v="2"/>
    <d v="2023-02-15T00:00:00"/>
    <x v="37"/>
    <x v="1"/>
    <x v="1"/>
    <s v="www.Walmart.com"/>
    <x v="1"/>
    <x v="1"/>
    <s v="USA"/>
    <s v="Falcon Safety Products, Inc. "/>
    <n v="59.95"/>
    <n v="4.9958333333333336"/>
    <x v="134"/>
    <n v="12"/>
    <x v="6"/>
    <x v="1"/>
    <x v="1"/>
  </r>
  <r>
    <n v="168"/>
    <n v="168"/>
    <n v="2"/>
    <d v="2023-03-06T00:00:00"/>
    <x v="37"/>
    <x v="1"/>
    <x v="1"/>
    <s v="www.Walmart.com"/>
    <x v="1"/>
    <x v="1"/>
    <s v="USA"/>
    <s v="Falcon Safety Products, Inc. "/>
    <n v="8.8800000000000008"/>
    <n v="4.4400000000000004"/>
    <x v="133"/>
    <n v="2"/>
    <x v="1"/>
    <x v="1"/>
    <x v="1"/>
  </r>
  <r>
    <n v="169"/>
    <n v="169"/>
    <n v="2"/>
    <d v="2023-03-06T00:00:00"/>
    <x v="37"/>
    <x v="1"/>
    <x v="1"/>
    <s v="www.Walmart.com"/>
    <x v="1"/>
    <x v="1"/>
    <s v="USA"/>
    <s v="Falcon Safety Products, Inc. "/>
    <n v="9.7899999999999991"/>
    <n v="9.7899999999999991"/>
    <x v="135"/>
    <n v="1"/>
    <x v="2"/>
    <x v="1"/>
    <x v="1"/>
  </r>
  <r>
    <n v="170"/>
    <n v="170"/>
    <n v="2"/>
    <d v="2023-03-06T00:00:00"/>
    <x v="37"/>
    <x v="1"/>
    <x v="1"/>
    <s v="www.Walmart.com"/>
    <x v="1"/>
    <x v="1"/>
    <s v="USA"/>
    <s v="Falcon Safety Products, Inc. "/>
    <n v="16.96"/>
    <n v="8.48"/>
    <x v="136"/>
    <n v="2"/>
    <x v="1"/>
    <x v="1"/>
    <x v="1"/>
  </r>
  <r>
    <n v="171"/>
    <n v="171"/>
    <n v="2"/>
    <d v="2023-03-06T00:00:00"/>
    <x v="37"/>
    <x v="1"/>
    <x v="1"/>
    <s v="www.Walmart.com"/>
    <x v="1"/>
    <x v="1"/>
    <s v="USA"/>
    <s v="Falcon Safety Products, Inc. "/>
    <n v="28.73"/>
    <n v="7.1825000000000001"/>
    <x v="137"/>
    <n v="4"/>
    <x v="5"/>
    <x v="1"/>
    <x v="1"/>
  </r>
  <r>
    <n v="172"/>
    <n v="172"/>
    <n v="2"/>
    <d v="2023-03-06T00:00:00"/>
    <x v="37"/>
    <x v="1"/>
    <x v="1"/>
    <s v="www.Walmart.com"/>
    <x v="1"/>
    <x v="1"/>
    <s v="USA"/>
    <s v="Falcon Safety Products, Inc. "/>
    <n v="24.99"/>
    <n v="8.33"/>
    <x v="138"/>
    <n v="3"/>
    <x v="3"/>
    <x v="1"/>
    <x v="1"/>
  </r>
  <r>
    <n v="173"/>
    <n v="173"/>
    <n v="2"/>
    <d v="2023-03-06T00:00:00"/>
    <x v="37"/>
    <x v="1"/>
    <x v="1"/>
    <s v="www.Walmart.com"/>
    <x v="1"/>
    <x v="1"/>
    <s v="USA"/>
    <s v="Falcon Safety Products, Inc. "/>
    <n v="35.99"/>
    <n v="5.998333333333334"/>
    <x v="139"/>
    <n v="6"/>
    <x v="4"/>
    <x v="1"/>
    <x v="1"/>
  </r>
  <r>
    <n v="174"/>
    <n v="174"/>
    <n v="2"/>
    <d v="2023-03-06T00:00:00"/>
    <x v="37"/>
    <x v="1"/>
    <x v="1"/>
    <s v="www.Walmart.com"/>
    <x v="1"/>
    <x v="1"/>
    <s v="USA"/>
    <s v="Falcon Safety Products, Inc. "/>
    <n v="60.74"/>
    <n v="5.0616666666666665"/>
    <x v="140"/>
    <n v="12"/>
    <x v="6"/>
    <x v="7"/>
    <x v="1"/>
  </r>
  <r>
    <n v="175"/>
    <n v="175"/>
    <n v="2"/>
    <d v="2023-04-07T00:00:00"/>
    <x v="37"/>
    <x v="1"/>
    <x v="1"/>
    <s v="www.Walmart.com"/>
    <x v="1"/>
    <x v="3"/>
    <s v="USA"/>
    <s v="Falcon Safety Products, Inc. "/>
    <n v="46.99"/>
    <n v="46.99"/>
    <x v="141"/>
    <n v="1"/>
    <x v="2"/>
    <x v="1"/>
    <x v="0"/>
  </r>
  <r>
    <n v="176"/>
    <n v="176"/>
    <n v="2"/>
    <d v="2023-03-06T00:00:00"/>
    <x v="37"/>
    <x v="1"/>
    <x v="1"/>
    <s v="www.Walmart.com"/>
    <x v="10"/>
    <x v="11"/>
    <s v="China"/>
    <s v="AW Distributing- SHANGHAI AW CUSTOM MANUFACTURING &amp; AEROSOL PROPELLANT CO., LTD."/>
    <n v="16.16"/>
    <n v="8.08"/>
    <x v="27"/>
    <n v="2"/>
    <x v="1"/>
    <x v="1"/>
    <x v="1"/>
  </r>
  <r>
    <n v="177"/>
    <n v="177"/>
    <n v="2"/>
    <d v="2023-03-06T00:00:00"/>
    <x v="37"/>
    <x v="1"/>
    <x v="1"/>
    <s v="www.Walmart.com"/>
    <x v="2"/>
    <x v="2"/>
    <s v="USA"/>
    <s v="AVW Inc, dba Max Pro"/>
    <n v="108"/>
    <n v="9"/>
    <x v="142"/>
    <n v="12"/>
    <x v="6"/>
    <x v="1"/>
    <x v="1"/>
  </r>
  <r>
    <n v="178"/>
    <n v="178"/>
    <n v="2"/>
    <d v="2023-03-06T00:00:00"/>
    <x v="37"/>
    <x v="1"/>
    <x v="1"/>
    <s v="www.Walmart.com"/>
    <x v="2"/>
    <x v="2"/>
    <s v="USA"/>
    <s v="AVW Inc, dba Max Pro"/>
    <n v="29.99"/>
    <n v="9.9966666666666661"/>
    <x v="143"/>
    <n v="3"/>
    <x v="3"/>
    <x v="1"/>
    <x v="1"/>
  </r>
  <r>
    <n v="179"/>
    <n v="179"/>
    <n v="2"/>
    <d v="2023-02-15T00:00:00"/>
    <x v="37"/>
    <x v="1"/>
    <x v="1"/>
    <s v="www.Walmart.com"/>
    <x v="12"/>
    <x v="18"/>
    <s v="USA"/>
    <s v="Falcon Safety Products"/>
    <n v="11.89"/>
    <n v="11.89"/>
    <x v="144"/>
    <n v="1"/>
    <x v="2"/>
    <x v="1"/>
    <x v="1"/>
  </r>
  <r>
    <n v="180"/>
    <n v="180"/>
    <n v="2"/>
    <d v="2023-03-06T00:00:00"/>
    <x v="37"/>
    <x v="1"/>
    <x v="1"/>
    <s v="www.Walmart.com"/>
    <x v="12"/>
    <x v="18"/>
    <s v="USA"/>
    <s v="Falcon Safety Products"/>
    <n v="13.99"/>
    <n v="13.99"/>
    <x v="145"/>
    <n v="1"/>
    <x v="2"/>
    <x v="1"/>
    <x v="1"/>
  </r>
  <r>
    <n v="181"/>
    <n v="181"/>
    <n v="2"/>
    <d v="2023-03-06T00:00:00"/>
    <x v="37"/>
    <x v="1"/>
    <x v="1"/>
    <s v="www.Walmart.com"/>
    <x v="12"/>
    <x v="18"/>
    <s v="USA"/>
    <s v="Falcon Safety Products"/>
    <n v="13.99"/>
    <n v="13.99"/>
    <x v="146"/>
    <n v="1"/>
    <x v="2"/>
    <x v="3"/>
    <x v="1"/>
  </r>
  <r>
    <n v="182"/>
    <n v="182"/>
    <n v="2"/>
    <d v="2023-03-06T00:00:00"/>
    <x v="37"/>
    <x v="1"/>
    <x v="1"/>
    <s v="www.Walmart.com"/>
    <x v="12"/>
    <x v="18"/>
    <s v="USA"/>
    <s v="Falcon Safety Products"/>
    <n v="21.95"/>
    <n v="10.975"/>
    <x v="147"/>
    <n v="2"/>
    <x v="1"/>
    <x v="1"/>
    <x v="1"/>
  </r>
  <r>
    <n v="183"/>
    <n v="183"/>
    <n v="2"/>
    <d v="2023-03-06T00:00:00"/>
    <x v="37"/>
    <x v="1"/>
    <x v="1"/>
    <s v="www.Walmart.com"/>
    <x v="12"/>
    <x v="18"/>
    <s v="USA"/>
    <s v="Falcon Safety Products"/>
    <n v="14.25"/>
    <n v="14.25"/>
    <x v="148"/>
    <n v="1"/>
    <x v="2"/>
    <x v="1"/>
    <x v="1"/>
  </r>
  <r>
    <n v="184"/>
    <n v="184"/>
    <n v="2"/>
    <d v="2023-02-15T00:00:00"/>
    <x v="37"/>
    <x v="1"/>
    <x v="1"/>
    <s v="www.Walmart.com"/>
    <x v="16"/>
    <x v="22"/>
    <s v="USA"/>
    <s v="Norazza, Inc."/>
    <n v="18.149999999999999"/>
    <n v="9.0749999999999993"/>
    <x v="149"/>
    <n v="2"/>
    <x v="1"/>
    <x v="1"/>
    <x v="1"/>
  </r>
  <r>
    <n v="185"/>
    <n v="185"/>
    <n v="2"/>
    <d v="2023-03-06T00:00:00"/>
    <x v="37"/>
    <x v="1"/>
    <x v="1"/>
    <s v="www.Walmart.com"/>
    <x v="16"/>
    <x v="22"/>
    <s v="USA"/>
    <s v="Norazza, Inc."/>
    <n v="18.149999999999999"/>
    <n v="9.0749999999999993"/>
    <x v="149"/>
    <n v="2"/>
    <x v="1"/>
    <x v="1"/>
    <x v="1"/>
  </r>
  <r>
    <n v="186"/>
    <n v="186"/>
    <n v="2"/>
    <d v="2023-03-06T00:00:00"/>
    <x v="37"/>
    <x v="1"/>
    <x v="1"/>
    <s v="www.Walmart.com"/>
    <x v="39"/>
    <x v="58"/>
    <s v=" "/>
    <m/>
    <n v="11.99"/>
    <n v="11.99"/>
    <x v="150"/>
    <n v="1"/>
    <x v="2"/>
    <x v="3"/>
    <x v="1"/>
  </r>
  <r>
    <n v="187"/>
    <n v="187"/>
    <n v="2"/>
    <d v="2023-03-06T00:00:00"/>
    <x v="37"/>
    <x v="1"/>
    <x v="1"/>
    <s v="www.Walmart.com"/>
    <x v="40"/>
    <x v="59"/>
    <s v="USA"/>
    <s v="Walmart, Inc. "/>
    <n v="7.88"/>
    <n v="7.88"/>
    <x v="151"/>
    <n v="1"/>
    <x v="2"/>
    <x v="1"/>
    <x v="1"/>
  </r>
  <r>
    <n v="188"/>
    <n v="188"/>
    <n v="2"/>
    <d v="2023-03-06T00:00:00"/>
    <x v="37"/>
    <x v="1"/>
    <x v="1"/>
    <s v="www.Walmart.com"/>
    <x v="40"/>
    <x v="59"/>
    <s v="USA"/>
    <s v="Walmart, Inc. "/>
    <n v="21.88"/>
    <n v="5.47"/>
    <x v="152"/>
    <n v="4"/>
    <x v="5"/>
    <x v="1"/>
    <x v="1"/>
  </r>
  <r>
    <n v="189"/>
    <n v="189"/>
    <n v="2"/>
    <d v="2023-03-06T00:00:00"/>
    <x v="37"/>
    <x v="1"/>
    <x v="1"/>
    <s v="www.Walmart.com"/>
    <x v="40"/>
    <x v="59"/>
    <s v="USA"/>
    <s v="Walmart, Inc. "/>
    <n v="14.88"/>
    <n v="7.44"/>
    <x v="153"/>
    <n v="2"/>
    <x v="1"/>
    <x v="1"/>
    <x v="1"/>
  </r>
  <r>
    <n v="190"/>
    <n v="190"/>
    <n v="8"/>
    <d v="2023-03-08T00:00:00"/>
    <x v="38"/>
    <x v="1"/>
    <x v="3"/>
    <s v="www.WBMason.com"/>
    <x v="1"/>
    <x v="1"/>
    <s v="USA"/>
    <s v="Falcon Safety Products, Inc. "/>
    <n v="18.989999999999998"/>
    <n v="9.4949999999999992"/>
    <x v="154"/>
    <n v="2"/>
    <x v="1"/>
    <x v="1"/>
    <x v="1"/>
  </r>
  <r>
    <n v="191"/>
    <n v="191"/>
    <n v="8"/>
    <d v="2023-03-08T00:00:00"/>
    <x v="38"/>
    <x v="1"/>
    <x v="3"/>
    <s v="www.WBMason.com"/>
    <x v="1"/>
    <x v="1"/>
    <s v="USA"/>
    <s v="Falcon Safety Products, Inc. "/>
    <n v="11.38"/>
    <n v="11.38"/>
    <x v="155"/>
    <n v="1"/>
    <x v="2"/>
    <x v="1"/>
    <x v="1"/>
  </r>
  <r>
    <n v="192"/>
    <n v="192"/>
    <n v="8"/>
    <d v="2023-03-08T00:00:00"/>
    <x v="38"/>
    <x v="1"/>
    <x v="3"/>
    <s v="www.WBMason.com"/>
    <x v="1"/>
    <x v="1"/>
    <s v="USA"/>
    <s v="Falcon Safety Products, Inc. "/>
    <n v="37.979999999999997"/>
    <n v="18.989999999999998"/>
    <x v="156"/>
    <n v="2"/>
    <x v="1"/>
    <x v="8"/>
    <x v="1"/>
  </r>
  <r>
    <n v="193"/>
    <n v="193"/>
    <n v="8"/>
    <d v="2023-03-08T00:00:00"/>
    <x v="38"/>
    <x v="1"/>
    <x v="3"/>
    <s v="www.WBMason.com"/>
    <x v="1"/>
    <x v="1"/>
    <s v="USA"/>
    <s v="Falcon Safety Products, Inc. "/>
    <n v="29.84"/>
    <n v="29.84"/>
    <x v="157"/>
    <n v="1"/>
    <x v="2"/>
    <x v="8"/>
    <x v="1"/>
  </r>
  <r>
    <n v="194"/>
    <n v="194"/>
    <n v="8"/>
    <d v="2023-03-08T00:00:00"/>
    <x v="38"/>
    <x v="1"/>
    <x v="3"/>
    <s v="www.WBMason.com"/>
    <x v="1"/>
    <x v="1"/>
    <s v="USA"/>
    <s v="Falcon Safety Products, Inc. "/>
    <n v="10.58"/>
    <n v="10.58"/>
    <x v="158"/>
    <n v="1"/>
    <x v="2"/>
    <x v="3"/>
    <x v="1"/>
  </r>
  <r>
    <n v="195"/>
    <n v="195"/>
    <n v="8"/>
    <d v="2023-03-08T00:00:00"/>
    <x v="38"/>
    <x v="1"/>
    <x v="3"/>
    <s v="www.WBMason.com"/>
    <x v="1"/>
    <x v="1"/>
    <s v="USA"/>
    <s v="Falcon Safety Products, Inc. "/>
    <n v="66.89"/>
    <n v="11.148333333333333"/>
    <x v="159"/>
    <n v="6"/>
    <x v="4"/>
    <x v="1"/>
    <x v="1"/>
  </r>
  <r>
    <n v="196"/>
    <n v="196"/>
    <n v="8"/>
    <d v="2023-03-08T00:00:00"/>
    <x v="38"/>
    <x v="1"/>
    <x v="3"/>
    <s v="www.WBMason.com"/>
    <x v="1"/>
    <x v="1"/>
    <s v="USA"/>
    <s v="Falcon Safety Products, Inc. "/>
    <n v="15.79"/>
    <n v="15.79"/>
    <x v="160"/>
    <n v="1"/>
    <x v="2"/>
    <x v="4"/>
    <x v="1"/>
  </r>
  <r>
    <n v="197"/>
    <n v="197"/>
    <n v="8"/>
    <d v="2023-03-08T00:00:00"/>
    <x v="38"/>
    <x v="1"/>
    <x v="3"/>
    <s v="www.WBMason.com"/>
    <x v="1"/>
    <x v="1"/>
    <s v="USA"/>
    <s v="Falcon Safety Products, Inc. "/>
    <n v="36.99"/>
    <n v="9.2475000000000005"/>
    <x v="161"/>
    <n v="4"/>
    <x v="5"/>
    <x v="1"/>
    <x v="1"/>
  </r>
  <r>
    <n v="198"/>
    <n v="198"/>
    <n v="8"/>
    <d v="2023-03-08T00:00:00"/>
    <x v="38"/>
    <x v="1"/>
    <x v="3"/>
    <s v="www.WBMason.com"/>
    <x v="1"/>
    <x v="1"/>
    <s v="USA"/>
    <s v="Falcon Safety Products, Inc. "/>
    <n v="35.479999999999997"/>
    <n v="17.739999999999998"/>
    <x v="162"/>
    <n v="2"/>
    <x v="1"/>
    <x v="1"/>
    <x v="1"/>
  </r>
  <r>
    <n v="199"/>
    <n v="199"/>
    <n v="8"/>
    <d v="2023-03-08T00:00:00"/>
    <x v="38"/>
    <x v="1"/>
    <x v="3"/>
    <s v="www.WBMason.com"/>
    <x v="1"/>
    <x v="1"/>
    <s v="USA"/>
    <s v="Falcon Safety Products, Inc. "/>
    <n v="17.98"/>
    <n v="17.98"/>
    <x v="163"/>
    <n v="1"/>
    <x v="2"/>
    <x v="1"/>
    <x v="1"/>
  </r>
  <r>
    <n v="200"/>
    <n v="200"/>
    <n v="8"/>
    <d v="2023-03-08T00:00:00"/>
    <x v="38"/>
    <x v="1"/>
    <x v="3"/>
    <s v="www.WBMason.com"/>
    <x v="10"/>
    <x v="11"/>
    <s v="China"/>
    <s v="AW Distributing- SHANGHAI AW CUSTOM MANUFACTURING &amp; AEROSOL PROPELLANT CO., LTD."/>
    <n v="14.98"/>
    <n v="7.49"/>
    <x v="164"/>
    <n v="2"/>
    <x v="1"/>
    <x v="1"/>
    <x v="1"/>
  </r>
  <r>
    <n v="201"/>
    <n v="201"/>
    <n v="8"/>
    <d v="2023-03-08T00:00:00"/>
    <x v="38"/>
    <x v="1"/>
    <x v="3"/>
    <s v="www.WBMason.com"/>
    <x v="10"/>
    <x v="11"/>
    <s v="China"/>
    <s v="AW Distributing- SHANGHAI AW CUSTOM MANUFACTURING &amp; AEROSOL PROPELLANT CO., LTD."/>
    <n v="9.49"/>
    <n v="9.49"/>
    <x v="165"/>
    <n v="1"/>
    <x v="2"/>
    <x v="1"/>
    <x v="1"/>
  </r>
  <r>
    <n v="202"/>
    <n v="202"/>
    <n v="8"/>
    <d v="2023-03-08T00:00:00"/>
    <x v="38"/>
    <x v="1"/>
    <x v="3"/>
    <s v="www.WBMason.com"/>
    <x v="10"/>
    <x v="11"/>
    <s v="China"/>
    <s v="AW Distributing- SHANGHAI AW CUSTOM MANUFACTURING &amp; AEROSOL PROPELLANT CO., LTD."/>
    <n v="27.98"/>
    <n v="6.9950000000000001"/>
    <x v="3"/>
    <n v="4"/>
    <x v="5"/>
    <x v="1"/>
    <x v="1"/>
  </r>
  <r>
    <n v="203"/>
    <n v="203"/>
    <n v="8"/>
    <d v="2023-03-08T00:00:00"/>
    <x v="38"/>
    <x v="1"/>
    <x v="3"/>
    <s v="www.WBMason.com"/>
    <x v="10"/>
    <x v="11"/>
    <s v="China"/>
    <s v="AW Distributing- SHANGHAI AW CUSTOM MANUFACTURING &amp; AEROSOL PROPELLANT CO., LTD."/>
    <n v="36.979999999999997"/>
    <n v="6.1633333333333331"/>
    <x v="166"/>
    <n v="6"/>
    <x v="4"/>
    <x v="1"/>
    <x v="1"/>
  </r>
  <r>
    <n v="204"/>
    <n v="204"/>
    <n v="37"/>
    <d v="2023-03-07T00:00:00"/>
    <x v="39"/>
    <x v="1"/>
    <x v="1"/>
    <s v="www.shop.wegmans.com"/>
    <x v="1"/>
    <x v="1"/>
    <s v="USA"/>
    <s v="Falcon Safety Products, Inc. "/>
    <n v="7.99"/>
    <n v="7.99"/>
    <x v="167"/>
    <n v="1"/>
    <x v="2"/>
    <x v="7"/>
    <x v="1"/>
  </r>
  <r>
    <n v="205"/>
    <n v="1"/>
    <n v="41"/>
    <d v="2023-03-09T00:00:00"/>
    <x v="4"/>
    <x v="2"/>
    <x v="4"/>
    <s v="14 Candlewood Lake Rd, Brookfield, CT 06804"/>
    <x v="0"/>
    <x v="60"/>
    <m/>
    <m/>
    <m/>
    <s v="-"/>
    <x v="13"/>
    <m/>
    <x v="0"/>
    <x v="0"/>
    <x v="0"/>
  </r>
  <r>
    <n v="206"/>
    <n v="2"/>
    <n v="24"/>
    <d v="2023-03-09T00:00:00"/>
    <x v="5"/>
    <x v="2"/>
    <x v="5"/>
    <s v="2 International Dr, Danbury, CT 06810"/>
    <x v="41"/>
    <x v="61"/>
    <s v="USA"/>
    <s v="Best Buy"/>
    <n v="8.99"/>
    <n v="4.4950000000000001"/>
    <x v="168"/>
    <n v="2"/>
    <x v="1"/>
    <x v="2"/>
    <x v="1"/>
  </r>
  <r>
    <n v="207"/>
    <n v="3"/>
    <n v="24"/>
    <d v="2023-04-03T00:00:00"/>
    <x v="5"/>
    <x v="2"/>
    <x v="5"/>
    <s v="351 5th Ave., New York, NY 10017"/>
    <x v="41"/>
    <x v="61"/>
    <s v="USA"/>
    <s v="Best Buy"/>
    <n v="14.99"/>
    <n v="7.4950000000000001"/>
    <x v="48"/>
    <n v="2"/>
    <x v="1"/>
    <x v="2"/>
    <x v="1"/>
  </r>
  <r>
    <n v="208"/>
    <n v="4"/>
    <n v="17"/>
    <d v="2023-03-09T00:00:00"/>
    <x v="6"/>
    <x v="2"/>
    <x v="6"/>
    <s v="169 Danbury Rd, New Milford, CT 06776"/>
    <x v="21"/>
    <x v="62"/>
    <m/>
    <s v="Big Lots"/>
    <n v="5.99"/>
    <n v="5.99"/>
    <x v="50"/>
    <n v="1"/>
    <x v="2"/>
    <x v="1"/>
    <x v="0"/>
  </r>
  <r>
    <n v="209"/>
    <n v="5"/>
    <n v="17"/>
    <d v="2023-03-09T00:00:00"/>
    <x v="6"/>
    <x v="2"/>
    <x v="6"/>
    <s v="169 Danbury Rd, New Milford, CT 06776"/>
    <x v="21"/>
    <x v="63"/>
    <m/>
    <s v="Big Lots"/>
    <n v="14.99"/>
    <n v="4.996666666666667"/>
    <x v="49"/>
    <n v="3"/>
    <x v="3"/>
    <x v="1"/>
    <x v="0"/>
  </r>
  <r>
    <n v="210"/>
    <n v="6"/>
    <n v="34"/>
    <d v="2023-03-09T00:00:00"/>
    <x v="9"/>
    <x v="2"/>
    <x v="7"/>
    <s v="200 Federal Rd, Brookfield, CT 06804"/>
    <x v="1"/>
    <x v="64"/>
    <s v="USA"/>
    <s v="Falcon Safety Products, Inc. "/>
    <n v="23.99"/>
    <n v="3.9983333333333331"/>
    <x v="169"/>
    <n v="6"/>
    <x v="4"/>
    <x v="4"/>
    <x v="1"/>
  </r>
  <r>
    <n v="211"/>
    <n v="7"/>
    <n v="32"/>
    <d v="2023-03-09T00:00:00"/>
    <x v="10"/>
    <x v="2"/>
    <x v="8"/>
    <s v="26 E Main St, Pawling, NY 12564"/>
    <x v="1"/>
    <x v="1"/>
    <s v="USA"/>
    <s v="Falcon Safety Products, Inc. "/>
    <n v="12.49"/>
    <n v="12.49"/>
    <x v="109"/>
    <n v="1"/>
    <x v="2"/>
    <x v="7"/>
    <x v="1"/>
  </r>
  <r>
    <n v="212"/>
    <n v="8"/>
    <n v="39"/>
    <d v="2023-03-09T00:00:00"/>
    <x v="12"/>
    <x v="2"/>
    <x v="6"/>
    <s v="31 NY-22, Pawling, NY 12564"/>
    <x v="1"/>
    <x v="1"/>
    <s v="USA"/>
    <s v="Falcon Safety Products, Inc. "/>
    <n v="7.5"/>
    <n v="7.5"/>
    <x v="170"/>
    <n v="1"/>
    <x v="2"/>
    <x v="1"/>
    <x v="1"/>
  </r>
  <r>
    <n v="213"/>
    <n v="9"/>
    <n v="43"/>
    <d v="2023-03-09T00:00:00"/>
    <x v="13"/>
    <x v="2"/>
    <x v="6"/>
    <s v="3108-3110 NY-22, Patterson, NY 12563"/>
    <x v="0"/>
    <x v="60"/>
    <m/>
    <m/>
    <m/>
    <s v="-"/>
    <x v="13"/>
    <m/>
    <x v="8"/>
    <x v="0"/>
    <x v="0"/>
  </r>
  <r>
    <n v="214"/>
    <n v="10"/>
    <n v="12"/>
    <d v="2023-03-09T00:00:00"/>
    <x v="17"/>
    <x v="2"/>
    <x v="9"/>
    <s v="80 Independence Way SE, Brewster, NY 10509"/>
    <x v="6"/>
    <x v="7"/>
    <s v="USA"/>
    <s v="CRC Industries Americas"/>
    <n v="6.58"/>
    <n v="6.58"/>
    <x v="74"/>
    <n v="1"/>
    <x v="2"/>
    <x v="2"/>
    <x v="1"/>
  </r>
  <r>
    <n v="215"/>
    <n v="11"/>
    <n v="20"/>
    <d v="2023-03-09T00:00:00"/>
    <x v="26"/>
    <x v="2"/>
    <x v="9"/>
    <s v="67 Eagle Rd, Danbury, CT 06810"/>
    <x v="30"/>
    <x v="65"/>
    <s v="USA"/>
    <s v="VOXX Accessories Corp."/>
    <n v="10.02"/>
    <n v="10.02"/>
    <x v="89"/>
    <n v="1"/>
    <x v="2"/>
    <x v="1"/>
    <x v="1"/>
  </r>
  <r>
    <n v="216"/>
    <n v="12"/>
    <n v="7"/>
    <d v="2023-03-09T00:00:00"/>
    <x v="33"/>
    <x v="2"/>
    <x v="10"/>
    <s v="122 Danbury Rd, New Milford, CT 06776"/>
    <x v="1"/>
    <x v="1"/>
    <s v="USA"/>
    <s v="Falcon Safety Products, Inc. "/>
    <n v="11.39"/>
    <n v="11.39"/>
    <x v="171"/>
    <n v="1"/>
    <x v="2"/>
    <x v="1"/>
    <x v="1"/>
  </r>
  <r>
    <n v="217"/>
    <n v="13"/>
    <n v="7"/>
    <d v="2023-03-09T00:00:00"/>
    <x v="33"/>
    <x v="2"/>
    <x v="10"/>
    <s v="122 Danbury Rd, New Milford, CT 06776"/>
    <x v="31"/>
    <x v="46"/>
    <s v="USA"/>
    <s v="Staples the Office Superstore, LLC"/>
    <n v="7.49"/>
    <n v="7.49"/>
    <x v="164"/>
    <n v="1"/>
    <x v="2"/>
    <x v="1"/>
    <x v="1"/>
  </r>
  <r>
    <n v="218"/>
    <n v="14"/>
    <n v="7"/>
    <d v="2023-03-09T00:00:00"/>
    <x v="33"/>
    <x v="2"/>
    <x v="10"/>
    <s v="122 Danbury Rd, New Milford, CT 06776"/>
    <x v="31"/>
    <x v="46"/>
    <s v="USA"/>
    <s v="Staples the Office Superstore, LLC"/>
    <n v="14.99"/>
    <n v="7.4950000000000001"/>
    <x v="128"/>
    <n v="2"/>
    <x v="1"/>
    <x v="1"/>
    <x v="1"/>
  </r>
  <r>
    <n v="219"/>
    <n v="15"/>
    <n v="7"/>
    <d v="2023-03-09T00:00:00"/>
    <x v="33"/>
    <x v="2"/>
    <x v="10"/>
    <s v="122 Danbury Rd, New Milford, CT 06776"/>
    <x v="31"/>
    <x v="46"/>
    <s v="USA"/>
    <s v="Staples the Office Superstore, LLC"/>
    <n v="29.49"/>
    <n v="7.3724999999999996"/>
    <x v="126"/>
    <n v="4"/>
    <x v="5"/>
    <x v="1"/>
    <x v="1"/>
  </r>
  <r>
    <n v="220"/>
    <n v="16"/>
    <n v="7"/>
    <d v="2023-03-30T00:00:00"/>
    <x v="33"/>
    <x v="2"/>
    <x v="10"/>
    <s v="6800 Wisconsin Ave., Chevy Chase, MD 20815"/>
    <x v="1"/>
    <x v="3"/>
    <s v="USA"/>
    <s v="Falcon Safety Products, Inc. "/>
    <n v="19.989999999999998"/>
    <n v="19.989999999999998"/>
    <x v="84"/>
    <n v="1"/>
    <x v="2"/>
    <x v="1"/>
    <x v="0"/>
  </r>
  <r>
    <n v="221"/>
    <n v="17"/>
    <n v="7"/>
    <d v="2023-03-30T00:00:00"/>
    <x v="33"/>
    <x v="2"/>
    <x v="10"/>
    <s v="6800 Wisconsin Ave., Chevy Chase, MD 20815"/>
    <x v="31"/>
    <x v="46"/>
    <s v="USA"/>
    <s v="Staples the Office Superstore, LLC"/>
    <n v="12.99"/>
    <n v="12.99"/>
    <x v="85"/>
    <n v="1"/>
    <x v="2"/>
    <x v="1"/>
    <x v="1"/>
  </r>
  <r>
    <n v="222"/>
    <n v="18"/>
    <n v="7"/>
    <d v="2023-03-30T00:00:00"/>
    <x v="33"/>
    <x v="2"/>
    <x v="10"/>
    <s v="6800 Wisconsin Ave., Chevy Chase, MD 20815"/>
    <x v="31"/>
    <x v="46"/>
    <s v="USA"/>
    <s v="Staples the Office Superstore, LLC"/>
    <m/>
    <s v="-"/>
    <x v="13"/>
    <n v="2"/>
    <x v="1"/>
    <x v="1"/>
    <x v="1"/>
  </r>
  <r>
    <n v="223"/>
    <n v="19"/>
    <n v="14"/>
    <d v="2023-02-15T00:00:00"/>
    <x v="34"/>
    <x v="2"/>
    <x v="11"/>
    <s v="not specified (from client)"/>
    <x v="16"/>
    <x v="66"/>
    <s v="USA"/>
    <s v="Norazza, Inc."/>
    <n v="12.99"/>
    <n v="6.4950000000000001"/>
    <x v="1"/>
    <n v="2"/>
    <x v="1"/>
    <x v="1"/>
    <x v="1"/>
  </r>
  <r>
    <n v="224"/>
    <n v="20"/>
    <n v="14"/>
    <d v="2023-03-09T00:00:00"/>
    <x v="34"/>
    <x v="2"/>
    <x v="11"/>
    <s v="7 Stony Hill Rd, Bethel, CT 06801"/>
    <x v="16"/>
    <x v="66"/>
    <s v="USA"/>
    <s v="Norazza, Inc."/>
    <n v="8.99"/>
    <n v="8.99"/>
    <x v="90"/>
    <n v="1"/>
    <x v="2"/>
    <x v="1"/>
    <x v="1"/>
  </r>
  <r>
    <n v="225"/>
    <n v="21"/>
    <n v="14"/>
    <d v="2023-03-09T00:00:00"/>
    <x v="34"/>
    <x v="2"/>
    <x v="11"/>
    <s v="7 Stony Hill Rd, Bethel, CT 06801"/>
    <x v="16"/>
    <x v="66"/>
    <s v="USA"/>
    <s v="Norazza, Inc."/>
    <n v="12.99"/>
    <n v="6.4950000000000001"/>
    <x v="1"/>
    <n v="2"/>
    <x v="1"/>
    <x v="1"/>
    <x v="1"/>
  </r>
  <r>
    <n v="226"/>
    <n v="22"/>
    <n v="14"/>
    <d v="2023-03-30T00:00:00"/>
    <x v="34"/>
    <x v="2"/>
    <x v="11"/>
    <s v="6831 Wisconsin Ave., Bethesda, MD"/>
    <x v="16"/>
    <x v="66"/>
    <s v="USA"/>
    <s v="Norazza, Inc."/>
    <n v="8.99"/>
    <n v="8.99"/>
    <x v="90"/>
    <n v="1"/>
    <x v="2"/>
    <x v="1"/>
    <x v="1"/>
  </r>
  <r>
    <n v="227"/>
    <n v="23"/>
    <n v="14"/>
    <d v="2023-03-30T00:00:00"/>
    <x v="34"/>
    <x v="2"/>
    <x v="11"/>
    <s v="6831 Wisconsin Ave., Bethesda, MD"/>
    <x v="16"/>
    <x v="66"/>
    <s v="USA"/>
    <s v="Norazza, Inc."/>
    <n v="12.99"/>
    <n v="6.4950000000000001"/>
    <x v="1"/>
    <n v="2"/>
    <x v="1"/>
    <x v="1"/>
    <x v="1"/>
  </r>
  <r>
    <n v="228"/>
    <n v="24"/>
    <n v="30"/>
    <d v="2023-03-09T00:00:00"/>
    <x v="36"/>
    <x v="2"/>
    <x v="8"/>
    <s v="173 Danbury Rd, New Milford, CT 06776"/>
    <x v="38"/>
    <x v="57"/>
    <s v="USA"/>
    <s v="Walgreen Co."/>
    <n v="11.49"/>
    <n v="11.49"/>
    <x v="172"/>
    <n v="1"/>
    <x v="2"/>
    <x v="1"/>
    <x v="1"/>
  </r>
  <r>
    <n v="229"/>
    <n v="25"/>
    <n v="3"/>
    <d v="2023-03-09T00:00:00"/>
    <x v="37"/>
    <x v="2"/>
    <x v="11"/>
    <s v="164 Danbury Rd, New Milford, CT 06776"/>
    <x v="40"/>
    <x v="67"/>
    <s v="USA"/>
    <s v="Walmart, Inc."/>
    <n v="7.88"/>
    <n v="7.88"/>
    <x v="151"/>
    <n v="1"/>
    <x v="2"/>
    <x v="1"/>
    <x v="1"/>
  </r>
  <r>
    <n v="230"/>
    <n v="26"/>
    <n v="3"/>
    <d v="2023-03-09T00:00:00"/>
    <x v="37"/>
    <x v="2"/>
    <x v="11"/>
    <s v="164 Danbury Rd, New Milford, CT 06776"/>
    <x v="40"/>
    <x v="67"/>
    <s v="USA"/>
    <s v="Walmart, Inc."/>
    <n v="14.88"/>
    <n v="7.44"/>
    <x v="153"/>
    <n v="2"/>
    <x v="1"/>
    <x v="1"/>
    <x v="1"/>
  </r>
  <r>
    <n v="231"/>
    <n v="27"/>
    <n v="3"/>
    <d v="2023-03-09T00:00:00"/>
    <x v="37"/>
    <x v="2"/>
    <x v="11"/>
    <s v="164 Danbury Rd, New Milford, CT 06776"/>
    <x v="40"/>
    <x v="67"/>
    <s v="USA"/>
    <s v="Walmart, Inc."/>
    <n v="21.88"/>
    <n v="5.47"/>
    <x v="152"/>
    <n v="4"/>
    <x v="5"/>
    <x v="1"/>
    <x v="1"/>
  </r>
  <r>
    <n v="232"/>
    <n v="28"/>
    <n v="104"/>
    <d v="2023-04-11T00:00:00"/>
    <x v="37"/>
    <x v="2"/>
    <x v="11"/>
    <s v="3040 College Park Dr, The Woodlands, TX 77384"/>
    <x v="40"/>
    <x v="67"/>
    <s v="USA"/>
    <s v="Walmart, Inc."/>
    <n v="7.88"/>
    <n v="7.88"/>
    <x v="151"/>
    <n v="1"/>
    <x v="2"/>
    <x v="1"/>
    <x v="1"/>
  </r>
  <r>
    <n v="233"/>
    <n v="29"/>
    <n v="104"/>
    <d v="2023-04-11T00:00:00"/>
    <x v="37"/>
    <x v="2"/>
    <x v="11"/>
    <s v="3040 College Park Dr, The Woodlands, TX 77384"/>
    <x v="40"/>
    <x v="67"/>
    <s v="USA"/>
    <s v="Walmart, Inc."/>
    <n v="14.88"/>
    <n v="7.44"/>
    <x v="153"/>
    <n v="2"/>
    <x v="1"/>
    <x v="1"/>
    <x v="1"/>
  </r>
  <r>
    <n v="234"/>
    <n v="30"/>
    <n v="104"/>
    <d v="2023-04-11T00:00:00"/>
    <x v="37"/>
    <x v="2"/>
    <x v="11"/>
    <s v="3040 College Park Dr, The Woodlands, TX 77384"/>
    <x v="40"/>
    <x v="67"/>
    <s v="USA"/>
    <s v="Walmart, Inc."/>
    <n v="21.88"/>
    <n v="5.47"/>
    <x v="152"/>
    <n v="4"/>
    <x v="5"/>
    <x v="1"/>
    <x v="1"/>
  </r>
  <r>
    <n v="235"/>
    <n v="31"/>
    <n v="105"/>
    <d v="2023-04-19T00:00:00"/>
    <x v="26"/>
    <x v="2"/>
    <x v="11"/>
    <s v="10 Susie Wilson Rd., Essex Junction, VT 05452"/>
    <x v="6"/>
    <x v="7"/>
    <s v="USA"/>
    <s v="CRC Industries Americas"/>
    <n v="7.98"/>
    <n v="3.99"/>
    <x v="173"/>
    <n v="2"/>
    <x v="1"/>
    <x v="2"/>
    <x v="0"/>
  </r>
  <r>
    <n v="236"/>
    <n v="32"/>
    <n v="105"/>
    <d v="2023-04-19T00:00:00"/>
    <x v="26"/>
    <x v="2"/>
    <x v="11"/>
    <s v="10 Susie Wilson Rd., Essex Junction, VT 05452"/>
    <x v="16"/>
    <x v="66"/>
    <s v="USA"/>
    <s v="Norazza, Inc."/>
    <n v="20.98"/>
    <n v="10.49"/>
    <x v="88"/>
    <n v="2"/>
    <x v="1"/>
    <x v="3"/>
    <x v="1"/>
  </r>
  <r>
    <n v="237"/>
    <n v="33"/>
    <n v="105"/>
    <d v="2023-04-19T00:00:00"/>
    <x v="26"/>
    <x v="2"/>
    <x v="11"/>
    <s v="10 Susie Wilson Rd., Essex Junction, VT 05452"/>
    <x v="42"/>
    <x v="68"/>
    <s v="USA"/>
    <s v="Ideal Industries, Inc."/>
    <n v="22.98"/>
    <n v="22.98"/>
    <x v="174"/>
    <n v="1"/>
    <x v="2"/>
    <x v="1"/>
    <x v="3"/>
  </r>
  <r>
    <n v="238"/>
    <n v="34"/>
    <n v="105"/>
    <d v="2023-04-19T00:00:00"/>
    <x v="26"/>
    <x v="2"/>
    <x v="11"/>
    <s v="10 Susie Wilson Rd., Essex Junction, VT 05452"/>
    <x v="2"/>
    <x v="69"/>
    <s v="USA"/>
    <s v="AVW Inc, dba Max Pro"/>
    <n v="10.48"/>
    <n v="10.48"/>
    <x v="87"/>
    <n v="1"/>
    <x v="2"/>
    <x v="2"/>
    <x v="1"/>
  </r>
  <r>
    <n v="239"/>
    <n v="35"/>
    <n v="105"/>
    <d v="2023-04-19T00:00:00"/>
    <x v="26"/>
    <x v="2"/>
    <x v="11"/>
    <s v="10 Susie Wilson Rd., Essex Junction, VT 05452"/>
    <x v="30"/>
    <x v="65"/>
    <s v="USA"/>
    <s v="VOXX Accessories Corp."/>
    <n v="10.02"/>
    <n v="10.02"/>
    <x v="89"/>
    <n v="1"/>
    <x v="2"/>
    <x v="1"/>
    <x v="1"/>
  </r>
  <r>
    <n v="240"/>
    <n v="36"/>
    <n v="106"/>
    <d v="2023-04-19T00:00:00"/>
    <x v="31"/>
    <x v="2"/>
    <x v="12"/>
    <s v="4 Joshua Way Rd, Essex, VT 05452"/>
    <x v="2"/>
    <x v="70"/>
    <s v="USA"/>
    <s v="AVW Inc, dba Max Pro"/>
    <n v="10.99"/>
    <n v="10.99"/>
    <x v="115"/>
    <n v="1"/>
    <x v="2"/>
    <x v="3"/>
    <x v="1"/>
  </r>
  <r>
    <n v="241"/>
    <n v="37"/>
    <n v="107"/>
    <d v="2023-05-01T00:00:00"/>
    <x v="36"/>
    <x v="2"/>
    <x v="8"/>
    <s v="2345 W 103rd St, Chicago, IL 60643"/>
    <x v="38"/>
    <x v="57"/>
    <s v="USA"/>
    <s v="Walgreen Co."/>
    <n v="10.99"/>
    <n v="10.99"/>
    <x v="73"/>
    <n v="1"/>
    <x v="2"/>
    <x v="1"/>
    <x v="1"/>
  </r>
  <r>
    <n v="242"/>
    <n v="1"/>
    <m/>
    <d v="2023-02-24T00:00:00"/>
    <x v="40"/>
    <x v="3"/>
    <x v="13"/>
    <s v="Branchburg, NJ"/>
    <x v="1"/>
    <x v="71"/>
    <s v="USA"/>
    <s v="Falcon Safety Products, Inc. "/>
    <m/>
    <n v="9.99"/>
    <x v="0"/>
    <m/>
    <x v="0"/>
    <x v="3"/>
    <x v="1"/>
  </r>
  <r>
    <n v="243"/>
    <n v="2"/>
    <m/>
    <d v="2023-02-24T00:00:00"/>
    <x v="40"/>
    <x v="3"/>
    <x v="13"/>
    <s v="Branchburg, NJ"/>
    <x v="1"/>
    <x v="72"/>
    <s v="USA"/>
    <s v="Falcon Safety Products, Inc. "/>
    <m/>
    <n v="14.99"/>
    <x v="0"/>
    <m/>
    <x v="0"/>
    <x v="7"/>
    <x v="1"/>
  </r>
  <r>
    <n v="244"/>
    <n v="3"/>
    <m/>
    <d v="2023-02-24T00:00:00"/>
    <x v="40"/>
    <x v="3"/>
    <x v="13"/>
    <s v="Branchburg, NJ"/>
    <x v="1"/>
    <x v="73"/>
    <s v="USA"/>
    <s v="Falcon Safety Products, Inc. "/>
    <m/>
    <n v="18.989999999999998"/>
    <x v="0"/>
    <m/>
    <x v="0"/>
    <x v="1"/>
    <x v="1"/>
  </r>
  <r>
    <n v="245"/>
    <n v="4"/>
    <m/>
    <d v="2023-02-24T00:00:00"/>
    <x v="40"/>
    <x v="3"/>
    <x v="13"/>
    <s v="Branchburg, NJ"/>
    <x v="1"/>
    <x v="74"/>
    <s v="USA"/>
    <s v="Falcon Safety Products, Inc. "/>
    <m/>
    <n v="31.99"/>
    <x v="0"/>
    <m/>
    <x v="0"/>
    <x v="8"/>
    <x v="1"/>
  </r>
  <r>
    <n v="246"/>
    <n v="5"/>
    <m/>
    <d v="2023-02-24T00:00:00"/>
    <x v="40"/>
    <x v="3"/>
    <x v="13"/>
    <s v="Branchburg, NJ"/>
    <x v="1"/>
    <x v="75"/>
    <s v="USA"/>
    <s v="Falcon Safety Products, Inc. "/>
    <m/>
    <n v="38.49"/>
    <x v="0"/>
    <m/>
    <x v="0"/>
    <x v="1"/>
    <x v="2"/>
  </r>
  <r>
    <n v="247"/>
    <n v="6"/>
    <m/>
    <d v="2023-02-24T00:00:00"/>
    <x v="40"/>
    <x v="3"/>
    <x v="13"/>
    <s v="Branchburg, NJ"/>
    <x v="1"/>
    <x v="76"/>
    <s v="USA"/>
    <s v="Falcon Safety Products, Inc. "/>
    <m/>
    <n v="19.989999999999998"/>
    <x v="0"/>
    <m/>
    <x v="0"/>
    <x v="3"/>
    <x v="2"/>
  </r>
  <r>
    <n v="248"/>
    <n v="7"/>
    <m/>
    <d v="2023-02-24T00:00:00"/>
    <x v="40"/>
    <x v="3"/>
    <x v="13"/>
    <s v="Branchburg, NJ"/>
    <x v="1"/>
    <x v="77"/>
    <s v="USA"/>
    <s v="Falcon Safety Products, Inc. "/>
    <m/>
    <n v="32.99"/>
    <x v="0"/>
    <m/>
    <x v="0"/>
    <x v="10"/>
    <x v="3"/>
  </r>
  <r>
    <n v="249"/>
    <n v="8"/>
    <m/>
    <d v="2023-02-24T00:00:00"/>
    <x v="40"/>
    <x v="3"/>
    <x v="13"/>
    <s v="Branchburg, NJ"/>
    <x v="1"/>
    <x v="78"/>
    <s v="USA"/>
    <s v="Falcon Safety Products, Inc. "/>
    <m/>
    <n v="59.99"/>
    <x v="0"/>
    <m/>
    <x v="0"/>
    <x v="1"/>
    <x v="1"/>
  </r>
  <r>
    <n v="250"/>
    <n v="9"/>
    <m/>
    <d v="2023-02-24T00:00:00"/>
    <x v="40"/>
    <x v="3"/>
    <x v="13"/>
    <s v="Branchburg, NJ"/>
    <x v="1"/>
    <x v="79"/>
    <s v="USA"/>
    <s v="Falcon Safety Products, Inc. "/>
    <m/>
    <n v="21.99"/>
    <x v="0"/>
    <m/>
    <x v="0"/>
    <x v="1"/>
    <x v="1"/>
  </r>
  <r>
    <n v="251"/>
    <n v="10"/>
    <m/>
    <d v="2023-02-24T00:00:00"/>
    <x v="40"/>
    <x v="3"/>
    <x v="13"/>
    <s v="Branchburg, NJ"/>
    <x v="1"/>
    <x v="80"/>
    <s v="USA"/>
    <s v="Falcon Safety Products, Inc. "/>
    <m/>
    <n v="89.99"/>
    <x v="0"/>
    <m/>
    <x v="0"/>
    <x v="2"/>
    <x v="2"/>
  </r>
  <r>
    <n v="252"/>
    <n v="11"/>
    <m/>
    <d v="2023-02-24T00:00:00"/>
    <x v="40"/>
    <x v="3"/>
    <x v="13"/>
    <s v="Branchburg, NJ"/>
    <x v="1"/>
    <x v="81"/>
    <s v="USA"/>
    <s v="Falcon Safety Products, Inc. "/>
    <m/>
    <n v="59.99"/>
    <x v="0"/>
    <m/>
    <x v="0"/>
    <x v="1"/>
    <x v="1"/>
  </r>
  <r>
    <n v="253"/>
    <n v="12"/>
    <m/>
    <d v="2023-02-24T00:00:00"/>
    <x v="40"/>
    <x v="3"/>
    <x v="13"/>
    <s v="Branchburg, NJ"/>
    <x v="1"/>
    <x v="82"/>
    <s v="USA"/>
    <s v="Falcon Safety Products, Inc. "/>
    <m/>
    <n v="39.99"/>
    <x v="0"/>
    <m/>
    <x v="0"/>
    <x v="2"/>
    <x v="2"/>
  </r>
  <r>
    <n v="254"/>
    <n v="13"/>
    <m/>
    <d v="2023-02-24T00:00:00"/>
    <x v="40"/>
    <x v="3"/>
    <x v="13"/>
    <s v="Branchburg, NJ"/>
    <x v="1"/>
    <x v="83"/>
    <s v="USA"/>
    <s v="Falcon Safety Products, Inc. "/>
    <m/>
    <n v="21.99"/>
    <x v="0"/>
    <m/>
    <x v="0"/>
    <x v="1"/>
    <x v="1"/>
  </r>
  <r>
    <n v="255"/>
    <n v="14"/>
    <m/>
    <d v="2023-02-24T00:00:00"/>
    <x v="41"/>
    <x v="3"/>
    <x v="13"/>
    <s v="Buffalo, NY"/>
    <x v="16"/>
    <x v="84"/>
    <s v="USA"/>
    <s v="Norazza, Inc."/>
    <m/>
    <m/>
    <x v="0"/>
    <m/>
    <x v="0"/>
    <x v="1"/>
    <x v="4"/>
  </r>
  <r>
    <n v="256"/>
    <n v="15"/>
    <m/>
    <d v="2023-02-24T00:00:00"/>
    <x v="41"/>
    <x v="3"/>
    <x v="13"/>
    <s v="Buffalo, NY"/>
    <x v="16"/>
    <x v="85"/>
    <s v="USA"/>
    <s v="Norazza, Inc."/>
    <m/>
    <m/>
    <x v="0"/>
    <m/>
    <x v="0"/>
    <x v="1"/>
    <x v="1"/>
  </r>
  <r>
    <n v="257"/>
    <n v="16"/>
    <m/>
    <d v="2023-02-24T00:00:00"/>
    <x v="41"/>
    <x v="3"/>
    <x v="13"/>
    <s v="Buffalo, NY"/>
    <x v="16"/>
    <x v="84"/>
    <s v="USA"/>
    <s v="Norazza, Inc."/>
    <m/>
    <m/>
    <x v="0"/>
    <m/>
    <x v="0"/>
    <x v="1"/>
    <x v="4"/>
  </r>
  <r>
    <n v="258"/>
    <n v="17"/>
    <m/>
    <d v="2023-02-24T00:00:00"/>
    <x v="41"/>
    <x v="3"/>
    <x v="13"/>
    <s v="Buffalo, NY"/>
    <x v="16"/>
    <x v="86"/>
    <s v="USA"/>
    <s v="Norazza, Inc."/>
    <m/>
    <m/>
    <x v="0"/>
    <m/>
    <x v="0"/>
    <x v="1"/>
    <x v="4"/>
  </r>
  <r>
    <n v="259"/>
    <n v="18"/>
    <m/>
    <d v="2023-02-24T00:00:00"/>
    <x v="41"/>
    <x v="3"/>
    <x v="13"/>
    <s v="Buffalo, NY"/>
    <x v="16"/>
    <x v="87"/>
    <s v="USA"/>
    <s v="Norazza, Inc."/>
    <m/>
    <m/>
    <x v="0"/>
    <m/>
    <x v="0"/>
    <x v="3"/>
    <x v="4"/>
  </r>
  <r>
    <n v="260"/>
    <n v="19"/>
    <m/>
    <d v="2023-03-01T00:00:00"/>
    <x v="42"/>
    <x v="3"/>
    <x v="13"/>
    <s v="Ft. Lauderdale, FL"/>
    <x v="2"/>
    <x v="88"/>
    <s v="USA"/>
    <s v="AVW Inc, dba Max Pro"/>
    <m/>
    <m/>
    <x v="0"/>
    <m/>
    <x v="0"/>
    <x v="1"/>
    <x v="1"/>
  </r>
  <r>
    <n v="261"/>
    <n v="20"/>
    <m/>
    <d v="2023-03-01T00:00:00"/>
    <x v="42"/>
    <x v="3"/>
    <x v="13"/>
    <s v="Ft. Lauderdale, FL"/>
    <x v="2"/>
    <x v="89"/>
    <s v="USA"/>
    <s v="AVW Inc, dba Max Pro"/>
    <m/>
    <m/>
    <x v="0"/>
    <m/>
    <x v="0"/>
    <x v="1"/>
    <x v="1"/>
  </r>
  <r>
    <n v="262"/>
    <n v="21"/>
    <m/>
    <d v="2023-03-01T00:00:00"/>
    <x v="42"/>
    <x v="3"/>
    <x v="13"/>
    <s v="Ft. Lauderdale, FL"/>
    <x v="2"/>
    <x v="90"/>
    <s v="USA"/>
    <s v="AVW Inc, dba Max Pro"/>
    <m/>
    <m/>
    <x v="0"/>
    <m/>
    <x v="0"/>
    <x v="3"/>
    <x v="1"/>
  </r>
  <r>
    <n v="263"/>
    <n v="22"/>
    <m/>
    <d v="2023-03-01T00:00:00"/>
    <x v="42"/>
    <x v="3"/>
    <x v="13"/>
    <s v="Ft. Lauderdale, FL"/>
    <x v="2"/>
    <x v="91"/>
    <s v="USA"/>
    <s v="AVW Inc, dba Max Pro"/>
    <m/>
    <m/>
    <x v="0"/>
    <m/>
    <x v="0"/>
    <x v="2"/>
    <x v="1"/>
  </r>
  <r>
    <n v="264"/>
    <n v="23"/>
    <m/>
    <d v="2023-03-01T00:00:00"/>
    <x v="42"/>
    <x v="3"/>
    <x v="13"/>
    <s v="Ft. Lauderdale, FL"/>
    <x v="2"/>
    <x v="92"/>
    <s v="USA"/>
    <s v="AVW Inc, dba Max Pro"/>
    <m/>
    <m/>
    <x v="0"/>
    <m/>
    <x v="0"/>
    <x v="1"/>
    <x v="1"/>
  </r>
  <r>
    <n v="265"/>
    <n v="24"/>
    <m/>
    <d v="2023-03-01T00:00:00"/>
    <x v="42"/>
    <x v="3"/>
    <x v="13"/>
    <s v="Ft. Lauderdale, FL"/>
    <x v="2"/>
    <x v="93"/>
    <s v="USA"/>
    <s v="AVW Inc, dba Max Pro"/>
    <m/>
    <m/>
    <x v="0"/>
    <m/>
    <x v="0"/>
    <x v="1"/>
    <x v="1"/>
  </r>
  <r>
    <n v="266"/>
    <n v="25"/>
    <m/>
    <d v="2023-03-01T00:00:00"/>
    <x v="42"/>
    <x v="3"/>
    <x v="13"/>
    <s v="Ft. Lauderdale, FL"/>
    <x v="2"/>
    <x v="88"/>
    <s v="USA"/>
    <s v="AVW Inc, dba Max Pro"/>
    <m/>
    <m/>
    <x v="0"/>
    <m/>
    <x v="0"/>
    <x v="1"/>
    <x v="1"/>
  </r>
  <r>
    <n v="267"/>
    <n v="26"/>
    <m/>
    <d v="2023-05-03T00:00:00"/>
    <x v="42"/>
    <x v="3"/>
    <x v="13"/>
    <s v="Ft. Lauderdale, FL"/>
    <x v="2"/>
    <x v="94"/>
    <s v="USA"/>
    <s v="AVW Inc, dba Max Pro"/>
    <m/>
    <m/>
    <x v="0"/>
    <m/>
    <x v="0"/>
    <x v="1"/>
    <x v="1"/>
  </r>
  <r>
    <n v="268"/>
    <n v="27"/>
    <m/>
    <d v="2023-03-01T00:00:00"/>
    <x v="43"/>
    <x v="3"/>
    <x v="14"/>
    <s v="Kennesaw, GA"/>
    <x v="11"/>
    <x v="95"/>
    <s v="USA"/>
    <s v="ITW Contamination Control Electronics"/>
    <m/>
    <n v="11.31"/>
    <x v="0"/>
    <m/>
    <x v="0"/>
    <x v="1"/>
    <x v="1"/>
  </r>
  <r>
    <n v="269"/>
    <n v="28"/>
    <m/>
    <d v="2023-03-01T00:00:00"/>
    <x v="43"/>
    <x v="3"/>
    <x v="14"/>
    <s v="Kennesaw, GA"/>
    <x v="11"/>
    <x v="96"/>
    <s v="USA"/>
    <s v="ITW Contamination Control Electronics"/>
    <m/>
    <n v="15.590000000000002"/>
    <x v="0"/>
    <m/>
    <x v="0"/>
    <x v="1"/>
    <x v="4"/>
  </r>
  <r>
    <n v="270"/>
    <n v="29"/>
    <m/>
    <d v="2023-03-01T00:00:00"/>
    <x v="43"/>
    <x v="3"/>
    <x v="14"/>
    <s v="Kennesaw, GA"/>
    <x v="11"/>
    <x v="97"/>
    <s v="USA"/>
    <s v="ITW Contamination Control Electronics"/>
    <m/>
    <n v="18"/>
    <x v="0"/>
    <m/>
    <x v="0"/>
    <x v="4"/>
    <x v="4"/>
  </r>
  <r>
    <n v="271"/>
    <n v="30"/>
    <m/>
    <d v="2023-03-01T00:00:00"/>
    <x v="43"/>
    <x v="3"/>
    <x v="14"/>
    <s v="Kennesaw, GA"/>
    <x v="11"/>
    <x v="98"/>
    <s v="USA"/>
    <s v="ITW Contamination Control Electronics"/>
    <m/>
    <n v="22.819999999999997"/>
    <x v="0"/>
    <m/>
    <x v="0"/>
    <x v="1"/>
    <x v="3"/>
  </r>
  <r>
    <n v="272"/>
    <n v="31"/>
    <m/>
    <d v="2023-03-01T00:00:00"/>
    <x v="43"/>
    <x v="3"/>
    <x v="14"/>
    <s v="Kennesaw, GA"/>
    <x v="11"/>
    <x v="99"/>
    <s v="USA"/>
    <s v="ITW Contamination Control Electronics"/>
    <m/>
    <n v="22.37"/>
    <x v="0"/>
    <m/>
    <x v="0"/>
    <x v="1"/>
    <x v="2"/>
  </r>
  <r>
    <n v="273"/>
    <n v="32"/>
    <m/>
    <d v="2023-03-01T00:00:00"/>
    <x v="43"/>
    <x v="3"/>
    <x v="14"/>
    <s v="Kennesaw, GA"/>
    <x v="11"/>
    <x v="100"/>
    <s v="USA"/>
    <s v="ITW Contamination Control Electronics"/>
    <m/>
    <n v="16.760000000000002"/>
    <x v="0"/>
    <m/>
    <x v="0"/>
    <x v="1"/>
    <x v="2"/>
  </r>
  <r>
    <n v="274"/>
    <n v="33"/>
    <m/>
    <d v="2023-03-01T00:00:00"/>
    <x v="43"/>
    <x v="3"/>
    <x v="14"/>
    <s v="Kennesaw, GA"/>
    <x v="11"/>
    <x v="101"/>
    <s v="USA"/>
    <s v="ITW Contamination Control Electronics"/>
    <m/>
    <n v="19.07"/>
    <x v="0"/>
    <m/>
    <x v="0"/>
    <x v="2"/>
    <x v="2"/>
  </r>
  <r>
    <n v="275"/>
    <n v="34"/>
    <m/>
    <d v="2023-03-01T00:00:00"/>
    <x v="43"/>
    <x v="3"/>
    <x v="14"/>
    <s v="Kennesaw, GA"/>
    <x v="11"/>
    <x v="102"/>
    <s v="USA"/>
    <s v="ITW Contamination Control Electronics"/>
    <m/>
    <n v="54.419999999999995"/>
    <x v="0"/>
    <m/>
    <x v="0"/>
    <x v="1"/>
    <x v="2"/>
  </r>
  <r>
    <n v="276"/>
    <n v="35"/>
    <m/>
    <d v="2023-03-01T00:00:00"/>
    <x v="43"/>
    <x v="3"/>
    <x v="14"/>
    <s v="Kennesaw, GA"/>
    <x v="11"/>
    <x v="103"/>
    <s v="USA"/>
    <s v="ITW Contamination Control Electronics"/>
    <m/>
    <n v="19.96"/>
    <x v="0"/>
    <m/>
    <x v="0"/>
    <x v="1"/>
    <x v="2"/>
  </r>
  <r>
    <n v="277"/>
    <n v="36"/>
    <m/>
    <d v="2023-03-01T00:00:00"/>
    <x v="43"/>
    <x v="3"/>
    <x v="15"/>
    <s v="Kennesaw, GA"/>
    <x v="11"/>
    <x v="104"/>
    <s v="USA"/>
    <s v="ITW Contamination Control Electronics"/>
    <m/>
    <n v="15.6875"/>
    <x v="0"/>
    <m/>
    <x v="0"/>
    <x v="1"/>
    <x v="2"/>
  </r>
  <r>
    <n v="278"/>
    <n v="37"/>
    <m/>
    <d v="2023-03-01T00:00:00"/>
    <x v="43"/>
    <x v="3"/>
    <x v="15"/>
    <s v="Kennesaw, GA"/>
    <x v="11"/>
    <x v="105"/>
    <s v="USA"/>
    <s v="ITW Contamination Control Electronics"/>
    <m/>
    <n v="23.212500000000002"/>
    <x v="0"/>
    <m/>
    <x v="0"/>
    <x v="5"/>
    <x v="2"/>
  </r>
  <r>
    <n v="279"/>
    <n v="38"/>
    <m/>
    <d v="2023-03-01T00:00:00"/>
    <x v="43"/>
    <x v="3"/>
    <x v="15"/>
    <s v="Kennesaw, GA"/>
    <x v="11"/>
    <x v="106"/>
    <s v="USA"/>
    <s v="ITW Contamination Control Electronics"/>
    <m/>
    <n v="22.41"/>
    <x v="0"/>
    <m/>
    <x v="0"/>
    <x v="1"/>
    <x v="3"/>
  </r>
  <r>
    <n v="280"/>
    <n v="39"/>
    <m/>
    <d v="2023-03-01T00:00:00"/>
    <x v="43"/>
    <x v="3"/>
    <x v="15"/>
    <s v="Kennesaw, GA"/>
    <x v="11"/>
    <x v="107"/>
    <s v="USA"/>
    <s v="ITW Contamination Control Electronics"/>
    <m/>
    <n v="8.4500000000000011"/>
    <x v="0"/>
    <m/>
    <x v="0"/>
    <x v="1"/>
    <x v="1"/>
  </r>
  <r>
    <n v="281"/>
    <n v="40"/>
    <m/>
    <d v="2023-03-01T00:00:00"/>
    <x v="43"/>
    <x v="3"/>
    <x v="15"/>
    <s v="Kennesaw, GA"/>
    <x v="11"/>
    <x v="108"/>
    <s v="USA"/>
    <s v="ITW Contamination Control Electronics"/>
    <m/>
    <n v="18.38"/>
    <x v="0"/>
    <m/>
    <x v="0"/>
    <x v="2"/>
    <x v="2"/>
  </r>
  <r>
    <n v="282"/>
    <n v="41"/>
    <m/>
    <d v="2023-03-01T00:00:00"/>
    <x v="43"/>
    <x v="3"/>
    <x v="15"/>
    <s v="Kennesaw, GA"/>
    <x v="11"/>
    <x v="109"/>
    <s v="USA"/>
    <s v="ITW Contamination Control Electronics"/>
    <m/>
    <n v="19.84"/>
    <x v="0"/>
    <m/>
    <x v="0"/>
    <x v="1"/>
    <x v="2"/>
  </r>
  <r>
    <n v="283"/>
    <n v="42"/>
    <m/>
    <d v="2023-03-02T00:00:00"/>
    <x v="44"/>
    <x v="3"/>
    <x v="15"/>
    <s v="Horsham, PA"/>
    <x v="6"/>
    <x v="110"/>
    <s v="USA"/>
    <s v="CRC Industries Americas"/>
    <m/>
    <m/>
    <x v="0"/>
    <m/>
    <x v="0"/>
    <x v="2"/>
    <x v="2"/>
  </r>
  <r>
    <n v="284"/>
    <n v="43"/>
    <m/>
    <d v="2023-03-02T00:00:00"/>
    <x v="44"/>
    <x v="3"/>
    <x v="15"/>
    <s v="Horsham, PA"/>
    <x v="6"/>
    <x v="111"/>
    <s v="USA"/>
    <s v="CRC Industries Americas"/>
    <m/>
    <m/>
    <x v="0"/>
    <m/>
    <x v="0"/>
    <x v="1"/>
    <x v="2"/>
  </r>
  <r>
    <n v="285"/>
    <n v="44"/>
    <m/>
    <d v="2023-03-02T00:00:00"/>
    <x v="45"/>
    <x v="3"/>
    <x v="13"/>
    <s v="Simi Valley, CA"/>
    <x v="43"/>
    <x v="112"/>
    <m/>
    <s v="PerfectData Corp."/>
    <m/>
    <m/>
    <x v="0"/>
    <m/>
    <x v="0"/>
    <x v="3"/>
    <x v="2"/>
  </r>
  <r>
    <n v="286"/>
    <n v="45"/>
    <m/>
    <d v="2023-03-02T00:00:00"/>
    <x v="45"/>
    <x v="3"/>
    <x v="13"/>
    <s v="Simi Valley, CA"/>
    <x v="43"/>
    <x v="112"/>
    <m/>
    <s v="PerfectData Corp."/>
    <m/>
    <m/>
    <x v="0"/>
    <m/>
    <x v="0"/>
    <x v="2"/>
    <x v="2"/>
  </r>
  <r>
    <n v="287"/>
    <n v="46"/>
    <m/>
    <d v="2023-03-02T00:00:00"/>
    <x v="45"/>
    <x v="3"/>
    <x v="13"/>
    <s v="Simi Valley, CA"/>
    <x v="43"/>
    <x v="112"/>
    <m/>
    <s v="PerfectData Corp."/>
    <m/>
    <n v="17.29"/>
    <x v="0"/>
    <m/>
    <x v="0"/>
    <x v="1"/>
    <x v="2"/>
  </r>
  <r>
    <n v="288"/>
    <n v="47"/>
    <m/>
    <d v="2023-03-02T00:00:00"/>
    <x v="45"/>
    <x v="3"/>
    <x v="13"/>
    <s v="Simi Valley, CA"/>
    <x v="43"/>
    <x v="113"/>
    <m/>
    <s v="PerfectData Corp."/>
    <m/>
    <m/>
    <x v="0"/>
    <m/>
    <x v="0"/>
    <x v="1"/>
    <x v="2"/>
  </r>
  <r>
    <n v="289"/>
    <n v="48"/>
    <m/>
    <d v="2023-03-02T00:00:00"/>
    <x v="45"/>
    <x v="3"/>
    <x v="13"/>
    <s v="Simi Valley, CA"/>
    <x v="43"/>
    <x v="112"/>
    <m/>
    <s v="PerfectData Corp."/>
    <m/>
    <m/>
    <x v="0"/>
    <m/>
    <x v="0"/>
    <x v="4"/>
    <x v="2"/>
  </r>
  <r>
    <n v="290"/>
    <n v="49"/>
    <m/>
    <d v="2023-03-02T00:00:00"/>
    <x v="45"/>
    <x v="3"/>
    <x v="13"/>
    <s v="Simi Valley, CA"/>
    <x v="43"/>
    <x v="114"/>
    <m/>
    <s v="PerfectData Corp."/>
    <m/>
    <m/>
    <x v="0"/>
    <m/>
    <x v="0"/>
    <x v="2"/>
    <x v="2"/>
  </r>
  <r>
    <n v="291"/>
    <n v="50"/>
    <m/>
    <d v="2023-03-02T00:00:00"/>
    <x v="45"/>
    <x v="3"/>
    <x v="13"/>
    <s v="Simi Valley, CA"/>
    <x v="43"/>
    <x v="115"/>
    <m/>
    <s v="PerfectData Corp."/>
    <m/>
    <m/>
    <x v="0"/>
    <m/>
    <x v="0"/>
    <x v="2"/>
    <x v="2"/>
  </r>
  <r>
    <n v="292"/>
    <n v="51"/>
    <m/>
    <d v="2023-03-02T00:00:00"/>
    <x v="45"/>
    <x v="3"/>
    <x v="13"/>
    <s v="Simi Valley, CA"/>
    <x v="43"/>
    <x v="116"/>
    <m/>
    <s v="PerfectData Corp."/>
    <m/>
    <m/>
    <x v="0"/>
    <m/>
    <x v="0"/>
    <x v="2"/>
    <x v="2"/>
  </r>
  <r>
    <n v="293"/>
    <n v="52"/>
    <m/>
    <d v="2023-03-02T00:00:00"/>
    <x v="45"/>
    <x v="3"/>
    <x v="13"/>
    <s v="Simi Valley, CA"/>
    <x v="43"/>
    <x v="117"/>
    <m/>
    <s v="PerfectData Corp."/>
    <m/>
    <n v="8.7899999999999991"/>
    <x v="0"/>
    <m/>
    <x v="0"/>
    <x v="1"/>
    <x v="2"/>
  </r>
  <r>
    <n v="294"/>
    <n v="53"/>
    <m/>
    <d v="2023-03-02T00:00:00"/>
    <x v="45"/>
    <x v="3"/>
    <x v="13"/>
    <s v="Simi Valley, CA"/>
    <x v="43"/>
    <x v="118"/>
    <m/>
    <s v="PerfectData Corp."/>
    <m/>
    <m/>
    <x v="0"/>
    <m/>
    <x v="0"/>
    <x v="1"/>
    <x v="2"/>
  </r>
  <r>
    <n v="295"/>
    <n v="54"/>
    <m/>
    <d v="2023-03-02T00:00:00"/>
    <x v="45"/>
    <x v="3"/>
    <x v="13"/>
    <s v="Simi Valley, CA"/>
    <x v="43"/>
    <x v="119"/>
    <m/>
    <s v="PerfectData Corp."/>
    <m/>
    <m/>
    <x v="0"/>
    <m/>
    <x v="0"/>
    <x v="1"/>
    <x v="2"/>
  </r>
  <r>
    <n v="296"/>
    <n v="55"/>
    <m/>
    <d v="2023-03-02T00:00:00"/>
    <x v="46"/>
    <x v="3"/>
    <x v="16"/>
    <s v="Jacksonville, FL"/>
    <x v="44"/>
    <x v="120"/>
    <m/>
    <s v="Advantus Corp."/>
    <m/>
    <m/>
    <x v="0"/>
    <m/>
    <x v="0"/>
    <x v="1"/>
    <x v="0"/>
  </r>
  <r>
    <n v="297"/>
    <n v="56"/>
    <m/>
    <d v="2023-05-03T00:00:00"/>
    <x v="46"/>
    <x v="3"/>
    <x v="16"/>
    <s v="Jacksonville, FL"/>
    <x v="44"/>
    <x v="121"/>
    <m/>
    <s v="Advantus Corp."/>
    <m/>
    <m/>
    <x v="0"/>
    <m/>
    <x v="0"/>
    <x v="1"/>
    <x v="0"/>
  </r>
  <r>
    <n v="298"/>
    <n v="57"/>
    <m/>
    <d v="2023-05-03T00:00:00"/>
    <x v="46"/>
    <x v="3"/>
    <x v="16"/>
    <s v="Jacksonville, FL"/>
    <x v="44"/>
    <x v="122"/>
    <m/>
    <s v="Advantus Corp."/>
    <m/>
    <m/>
    <x v="0"/>
    <m/>
    <x v="0"/>
    <x v="1"/>
    <x v="0"/>
  </r>
  <r>
    <n v="299"/>
    <n v="58"/>
    <m/>
    <d v="2023-05-03T00:00:00"/>
    <x v="46"/>
    <x v="3"/>
    <x v="16"/>
    <s v="Jacksonville, FL"/>
    <x v="44"/>
    <x v="123"/>
    <m/>
    <s v="Advantus Corp."/>
    <m/>
    <m/>
    <x v="0"/>
    <m/>
    <x v="0"/>
    <x v="1"/>
    <x v="0"/>
  </r>
  <r>
    <n v="300"/>
    <n v="59"/>
    <m/>
    <d v="2023-03-02T00:00:00"/>
    <x v="47"/>
    <x v="3"/>
    <x v="13"/>
    <s v="Brampton, ON, Canada"/>
    <x v="7"/>
    <x v="124"/>
    <m/>
    <s v="Empack Spraytech Inc. "/>
    <m/>
    <m/>
    <x v="0"/>
    <m/>
    <x v="0"/>
    <x v="3"/>
    <x v="0"/>
  </r>
  <r>
    <n v="301"/>
    <n v="60"/>
    <m/>
    <d v="2023-03-02T00:00:00"/>
    <x v="47"/>
    <x v="3"/>
    <x v="13"/>
    <s v="Brampton, ON, Canada"/>
    <x v="7"/>
    <x v="125"/>
    <m/>
    <s v="Empack Spraytech Inc. "/>
    <m/>
    <m/>
    <x v="0"/>
    <m/>
    <x v="0"/>
    <x v="1"/>
    <x v="0"/>
  </r>
  <r>
    <n v="302"/>
    <n v="61"/>
    <m/>
    <d v="2023-03-02T00:00:00"/>
    <x v="48"/>
    <x v="3"/>
    <x v="17"/>
    <s v="Downers Grove, IL"/>
    <x v="26"/>
    <x v="40"/>
    <s v="USA"/>
    <s v="PLZ Corp."/>
    <m/>
    <m/>
    <x v="0"/>
    <m/>
    <x v="0"/>
    <x v="1"/>
    <x v="2"/>
  </r>
  <r>
    <n v="303"/>
    <n v="62"/>
    <m/>
    <d v="2023-03-02T00:00:00"/>
    <x v="49"/>
    <x v="3"/>
    <x v="17"/>
    <s v="Morrow, GA"/>
    <x v="45"/>
    <x v="126"/>
    <m/>
    <s v="ABC Compounding Co., Inc. "/>
    <m/>
    <m/>
    <x v="0"/>
    <m/>
    <x v="0"/>
    <x v="1"/>
    <x v="2"/>
  </r>
  <r>
    <n v="304"/>
    <n v="63"/>
    <m/>
    <d v="2023-03-02T00:00:00"/>
    <x v="50"/>
    <x v="3"/>
    <x v="18"/>
    <s v="New Britain, CT"/>
    <x v="46"/>
    <x v="127"/>
    <m/>
    <s v="MicroCare Corp."/>
    <m/>
    <m/>
    <x v="0"/>
    <m/>
    <x v="0"/>
    <x v="1"/>
    <x v="2"/>
  </r>
  <r>
    <n v="305"/>
    <n v="64"/>
    <m/>
    <d v="2023-03-02T00:00:00"/>
    <x v="50"/>
    <x v="3"/>
    <x v="18"/>
    <s v="New Britain, CT"/>
    <x v="46"/>
    <x v="127"/>
    <m/>
    <s v="MicroCare Corp."/>
    <m/>
    <m/>
    <x v="0"/>
    <m/>
    <x v="0"/>
    <x v="11"/>
    <x v="2"/>
  </r>
  <r>
    <n v="306"/>
    <n v="65"/>
    <m/>
    <d v="2023-03-02T00:00:00"/>
    <x v="50"/>
    <x v="3"/>
    <x v="18"/>
    <s v="New Britain, CT"/>
    <x v="46"/>
    <x v="128"/>
    <m/>
    <s v="MicroCare Corp."/>
    <m/>
    <m/>
    <x v="0"/>
    <m/>
    <x v="0"/>
    <x v="1"/>
    <x v="2"/>
  </r>
  <r>
    <n v="307"/>
    <n v="66"/>
    <m/>
    <d v="2023-03-02T00:00:00"/>
    <x v="50"/>
    <x v="3"/>
    <x v="18"/>
    <s v="New Britain, CT"/>
    <x v="46"/>
    <x v="128"/>
    <m/>
    <s v="MicroCare Corp."/>
    <m/>
    <m/>
    <x v="0"/>
    <m/>
    <x v="0"/>
    <x v="11"/>
    <x v="2"/>
  </r>
  <r>
    <n v="308"/>
    <n v="67"/>
    <m/>
    <d v="2023-03-02T00:00:00"/>
    <x v="50"/>
    <x v="3"/>
    <x v="18"/>
    <s v="New Britain, CT"/>
    <x v="46"/>
    <x v="129"/>
    <m/>
    <s v="MicroCare Corp."/>
    <m/>
    <m/>
    <x v="0"/>
    <m/>
    <x v="0"/>
    <x v="2"/>
    <x v="2"/>
  </r>
  <r>
    <n v="309"/>
    <n v="68"/>
    <m/>
    <d v="2023-03-02T00:00:00"/>
    <x v="51"/>
    <x v="3"/>
    <x v="18"/>
    <s v="Sycamore, IL"/>
    <x v="42"/>
    <x v="130"/>
    <s v="USA"/>
    <s v="Ideal Industries, Inc."/>
    <m/>
    <m/>
    <x v="0"/>
    <m/>
    <x v="0"/>
    <x v="1"/>
    <x v="3"/>
  </r>
  <r>
    <n v="310"/>
    <n v="69"/>
    <m/>
    <d v="2023-03-02T00:00:00"/>
    <x v="52"/>
    <x v="3"/>
    <x v="19"/>
    <s v="Bloomfield, NJ"/>
    <x v="47"/>
    <x v="131"/>
    <s v="USA"/>
    <s v="NTE Electronics, Inc."/>
    <m/>
    <m/>
    <x v="0"/>
    <m/>
    <x v="0"/>
    <x v="0"/>
    <x v="0"/>
  </r>
  <r>
    <n v="311"/>
    <n v="70"/>
    <m/>
    <d v="2023-03-02T00:00:00"/>
    <x v="53"/>
    <x v="3"/>
    <x v="19"/>
    <s v="Indianapolis, IN"/>
    <x v="30"/>
    <x v="45"/>
    <m/>
    <s v="VOXX Accessories Corp. "/>
    <m/>
    <n v="9.99"/>
    <x v="0"/>
    <m/>
    <x v="0"/>
    <x v="1"/>
    <x v="1"/>
  </r>
  <r>
    <n v="312"/>
    <n v="71"/>
    <m/>
    <d v="2023-03-02T00:00:00"/>
    <x v="54"/>
    <x v="3"/>
    <x v="20"/>
    <s v="Redwood City, CA"/>
    <x v="5"/>
    <x v="132"/>
    <s v="China"/>
    <s v="AW Distributing- SHANGHAI AW CUSTOM MANUFACTURING &amp; AEROSOL PROPELLANT CO., LTD."/>
    <m/>
    <m/>
    <x v="0"/>
    <m/>
    <x v="0"/>
    <x v="3"/>
    <x v="1"/>
  </r>
  <r>
    <n v="313"/>
    <n v="72"/>
    <m/>
    <d v="2023-03-02T00:00:00"/>
    <x v="54"/>
    <x v="3"/>
    <x v="20"/>
    <s v="Redwood City, CA"/>
    <x v="5"/>
    <x v="132"/>
    <s v="China"/>
    <s v="AW Distributing- SHANGHAI AW CUSTOM MANUFACTURING &amp; AEROSOL PROPELLANT CO., LTD."/>
    <m/>
    <m/>
    <x v="0"/>
    <m/>
    <x v="0"/>
    <x v="2"/>
    <x v="1"/>
  </r>
  <r>
    <n v="314"/>
    <n v="73"/>
    <m/>
    <d v="2023-03-02T00:00:00"/>
    <x v="54"/>
    <x v="3"/>
    <x v="20"/>
    <s v="Redwood City, CA"/>
    <x v="5"/>
    <x v="132"/>
    <s v="China"/>
    <s v="AW Distributing- SHANGHAI AW CUSTOM MANUFACTURING &amp; AEROSOL PROPELLANT CO., LTD."/>
    <m/>
    <m/>
    <x v="0"/>
    <m/>
    <x v="0"/>
    <x v="1"/>
    <x v="1"/>
  </r>
  <r>
    <n v="315"/>
    <n v="74"/>
    <m/>
    <d v="2023-03-02T00:00:00"/>
    <x v="54"/>
    <x v="3"/>
    <x v="20"/>
    <s v="Redwood City, CA"/>
    <x v="5"/>
    <x v="132"/>
    <s v="China"/>
    <s v="AW Distributing- SHANGHAI AW CUSTOM MANUFACTURING &amp; AEROSOL PROPELLANT CO., LTD."/>
    <m/>
    <m/>
    <x v="0"/>
    <m/>
    <x v="0"/>
    <x v="4"/>
    <x v="1"/>
  </r>
  <r>
    <n v="316"/>
    <n v="75"/>
    <m/>
    <d v="2023-03-02T00:00:00"/>
    <x v="54"/>
    <x v="3"/>
    <x v="20"/>
    <s v="Redwood City, CA"/>
    <x v="5"/>
    <x v="133"/>
    <s v="China"/>
    <s v="AW Distributing- SHANGHAI AW CUSTOM MANUFACTURING &amp; AEROSOL PROPELLANT CO., LTD."/>
    <m/>
    <m/>
    <x v="0"/>
    <m/>
    <x v="0"/>
    <x v="3"/>
    <x v="1"/>
  </r>
  <r>
    <n v="317"/>
    <n v="76"/>
    <m/>
    <d v="2023-03-02T00:00:00"/>
    <x v="54"/>
    <x v="3"/>
    <x v="20"/>
    <s v="Redwood City, CA"/>
    <x v="5"/>
    <x v="133"/>
    <s v="China"/>
    <s v="AW Distributing- SHANGHAI AW CUSTOM MANUFACTURING &amp; AEROSOL PROPELLANT CO., LTD."/>
    <m/>
    <m/>
    <x v="0"/>
    <m/>
    <x v="0"/>
    <x v="2"/>
    <x v="1"/>
  </r>
  <r>
    <n v="318"/>
    <n v="77"/>
    <m/>
    <d v="2023-03-02T00:00:00"/>
    <x v="54"/>
    <x v="3"/>
    <x v="20"/>
    <s v="Redwood City, CA"/>
    <x v="5"/>
    <x v="133"/>
    <s v="China"/>
    <s v="AW Distributing- SHANGHAI AW CUSTOM MANUFACTURING &amp; AEROSOL PROPELLANT CO., LTD."/>
    <m/>
    <m/>
    <x v="0"/>
    <m/>
    <x v="0"/>
    <x v="1"/>
    <x v="1"/>
  </r>
  <r>
    <n v="319"/>
    <n v="78"/>
    <m/>
    <d v="2023-03-02T00:00:00"/>
    <x v="54"/>
    <x v="3"/>
    <x v="20"/>
    <s v="Redwood City, CA"/>
    <x v="5"/>
    <x v="133"/>
    <s v="China"/>
    <s v="AW Distributing- SHANGHAI AW CUSTOM MANUFACTURING &amp; AEROSOL PROPELLANT CO., LTD."/>
    <m/>
    <m/>
    <x v="0"/>
    <m/>
    <x v="0"/>
    <x v="4"/>
    <x v="1"/>
  </r>
  <r>
    <n v="320"/>
    <n v="79"/>
    <m/>
    <d v="2023-03-02T00:00:00"/>
    <x v="55"/>
    <x v="3"/>
    <x v="20"/>
    <s v="San Mateo, CA"/>
    <x v="5"/>
    <x v="134"/>
    <s v="China"/>
    <s v="AW Distributing- SHANGHAI AW CUSTOM MANUFACTURING &amp; AEROSOL PROPELLANT CO., LTD."/>
    <m/>
    <m/>
    <x v="0"/>
    <m/>
    <x v="0"/>
    <x v="0"/>
    <x v="1"/>
  </r>
  <r>
    <n v="321"/>
    <n v="80"/>
    <m/>
    <d v="2023-03-02T00:00:00"/>
    <x v="56"/>
    <x v="3"/>
    <x v="21"/>
    <s v="Burlington, ON, Canada"/>
    <x v="13"/>
    <x v="135"/>
    <m/>
    <s v="MG Chemicals"/>
    <m/>
    <m/>
    <x v="0"/>
    <m/>
    <x v="0"/>
    <x v="1"/>
    <x v="2"/>
  </r>
  <r>
    <n v="322"/>
    <n v="81"/>
    <m/>
    <d v="2023-03-02T00:00:00"/>
    <x v="56"/>
    <x v="3"/>
    <x v="21"/>
    <s v="Burlington, ON, Canada"/>
    <x v="13"/>
    <x v="135"/>
    <m/>
    <s v="MG Chemicals"/>
    <m/>
    <m/>
    <x v="0"/>
    <m/>
    <x v="0"/>
    <x v="6"/>
    <x v="2"/>
  </r>
  <r>
    <n v="323"/>
    <n v="82"/>
    <m/>
    <d v="2023-03-02T00:00:00"/>
    <x v="56"/>
    <x v="3"/>
    <x v="21"/>
    <s v="Burlington, ON, Canada"/>
    <x v="13"/>
    <x v="136"/>
    <m/>
    <s v="MG Chemicals"/>
    <m/>
    <m/>
    <x v="0"/>
    <m/>
    <x v="0"/>
    <x v="1"/>
    <x v="1"/>
  </r>
  <r>
    <n v="324"/>
    <n v="83"/>
    <m/>
    <d v="2023-03-02T00:00:00"/>
    <x v="56"/>
    <x v="3"/>
    <x v="21"/>
    <s v="Burlington, ON, Canada"/>
    <x v="13"/>
    <x v="136"/>
    <m/>
    <s v="MG Chemicals"/>
    <m/>
    <m/>
    <x v="0"/>
    <m/>
    <x v="0"/>
    <x v="11"/>
    <x v="1"/>
  </r>
  <r>
    <n v="325"/>
    <n v="84"/>
    <m/>
    <d v="2023-03-02T00:00:00"/>
    <x v="57"/>
    <x v="3"/>
    <x v="22"/>
    <s v="St. Louis, MO"/>
    <x v="24"/>
    <x v="137"/>
    <s v="USA"/>
    <s v="LHB Industries"/>
    <m/>
    <n v="3.4641666666666668"/>
    <x v="0"/>
    <m/>
    <x v="0"/>
    <x v="1"/>
    <x v="1"/>
  </r>
  <r>
    <n v="326"/>
    <n v="85"/>
    <m/>
    <d v="2023-03-02T00:00:00"/>
    <x v="57"/>
    <x v="3"/>
    <x v="22"/>
    <s v="St. Louis, MO"/>
    <x v="24"/>
    <x v="138"/>
    <s v="USA"/>
    <s v="LHB Industries"/>
    <m/>
    <n v="3.4350000000000001"/>
    <x v="0"/>
    <m/>
    <x v="0"/>
    <x v="1"/>
    <x v="1"/>
  </r>
  <r>
    <n v="327"/>
    <n v="86"/>
    <m/>
    <d v="2023-03-02T00:00:00"/>
    <x v="57"/>
    <x v="3"/>
    <x v="22"/>
    <s v="St. Louis, MO"/>
    <x v="24"/>
    <x v="139"/>
    <s v="USA"/>
    <s v="LHB Industries"/>
    <m/>
    <n v="3.42"/>
    <x v="0"/>
    <m/>
    <x v="0"/>
    <x v="1"/>
    <x v="1"/>
  </r>
  <r>
    <n v="328"/>
    <n v="87"/>
    <m/>
    <d v="2023-03-02T00:00:00"/>
    <x v="57"/>
    <x v="3"/>
    <x v="22"/>
    <s v="St. Louis, MO"/>
    <x v="24"/>
    <x v="140"/>
    <s v="USA"/>
    <s v="LHB Industries"/>
    <m/>
    <n v="6.54"/>
    <x v="0"/>
    <m/>
    <x v="0"/>
    <x v="1"/>
    <x v="2"/>
  </r>
  <r>
    <n v="329"/>
    <n v="88"/>
    <m/>
    <d v="2023-03-02T00:00:00"/>
    <x v="58"/>
    <x v="3"/>
    <x v="23"/>
    <s v="Pleasant Prairie, WI"/>
    <x v="37"/>
    <x v="56"/>
    <s v="USA"/>
    <s v="Uline, Inc."/>
    <m/>
    <n v="9.5"/>
    <x v="0"/>
    <m/>
    <x v="0"/>
    <x v="4"/>
    <x v="1"/>
  </r>
  <r>
    <n v="330"/>
    <n v="89"/>
    <m/>
    <d v="2023-03-22T00:00:00"/>
    <x v="59"/>
    <x v="3"/>
    <x v="24"/>
    <s v="Rockford, IL"/>
    <x v="8"/>
    <x v="141"/>
    <s v="USA"/>
    <s v="GC Electronics, Inc."/>
    <m/>
    <m/>
    <x v="0"/>
    <m/>
    <x v="0"/>
    <x v="4"/>
    <x v="2"/>
  </r>
  <r>
    <n v="331"/>
    <n v="90"/>
    <m/>
    <d v="2023-03-22T00:00:00"/>
    <x v="60"/>
    <x v="3"/>
    <x v="13"/>
    <s v="Quarryville, PA"/>
    <x v="19"/>
    <x v="142"/>
    <m/>
    <s v="Stoner, Inc."/>
    <m/>
    <n v="13.461666666666666"/>
    <x v="0"/>
    <m/>
    <x v="0"/>
    <x v="2"/>
    <x v="2"/>
  </r>
  <r>
    <n v="332"/>
    <n v="91"/>
    <m/>
    <d v="2023-04-09T00:00:00"/>
    <x v="60"/>
    <x v="3"/>
    <x v="13"/>
    <s v="Quarryville, PA"/>
    <x v="19"/>
    <x v="143"/>
    <m/>
    <s v="Stoner, Inc."/>
    <m/>
    <n v="5.6291666666666664"/>
    <x v="0"/>
    <m/>
    <x v="0"/>
    <x v="2"/>
    <x v="2"/>
  </r>
  <r>
    <n v="333"/>
    <n v="92"/>
    <m/>
    <d v="2023-04-09T00:00:00"/>
    <x v="60"/>
    <x v="3"/>
    <x v="13"/>
    <s v="Quarryville, PA"/>
    <x v="19"/>
    <x v="144"/>
    <m/>
    <s v="Stoner, Inc."/>
    <m/>
    <n v="6.5625"/>
    <x v="0"/>
    <m/>
    <x v="0"/>
    <x v="4"/>
    <x v="2"/>
  </r>
  <r>
    <n v="334"/>
    <n v="93"/>
    <m/>
    <d v="2023-04-09T00:00:00"/>
    <x v="60"/>
    <x v="3"/>
    <x v="13"/>
    <s v="Quarryville, PA"/>
    <x v="19"/>
    <x v="145"/>
    <m/>
    <s v="Stoner, Inc."/>
    <m/>
    <n v="14.358333333333334"/>
    <x v="0"/>
    <m/>
    <x v="0"/>
    <x v="1"/>
    <x v="2"/>
  </r>
  <r>
    <n v="335"/>
    <n v="94"/>
    <m/>
    <d v="2023-04-09T00:00:00"/>
    <x v="60"/>
    <x v="3"/>
    <x v="13"/>
    <s v="Quarryville, PA"/>
    <x v="19"/>
    <x v="146"/>
    <m/>
    <s v="Stoner, Inc."/>
    <m/>
    <n v="18.791666666666668"/>
    <x v="0"/>
    <m/>
    <x v="0"/>
    <x v="5"/>
    <x v="2"/>
  </r>
  <r>
    <n v="336"/>
    <n v="95"/>
    <m/>
    <d v="2023-03-24T00:00:00"/>
    <x v="61"/>
    <x v="3"/>
    <x v="25"/>
    <s v="Unknown"/>
    <x v="9"/>
    <x v="10"/>
    <m/>
    <s v="iDuster Cleaner Company"/>
    <m/>
    <n v="9.99"/>
    <x v="0"/>
    <m/>
    <x v="0"/>
    <x v="1"/>
    <x v="1"/>
  </r>
  <r>
    <n v="337"/>
    <n v="96"/>
    <m/>
    <d v="2023-03-24T00:00:00"/>
    <x v="61"/>
    <x v="3"/>
    <x v="25"/>
    <s v="Unknown"/>
    <x v="9"/>
    <x v="147"/>
    <m/>
    <s v="iDuster Cleaner Company"/>
    <m/>
    <n v="8.9949999999999992"/>
    <x v="0"/>
    <m/>
    <x v="0"/>
    <x v="1"/>
    <x v="1"/>
  </r>
  <r>
    <n v="338"/>
    <n v="97"/>
    <m/>
    <d v="2023-03-24T00:00:00"/>
    <x v="61"/>
    <x v="3"/>
    <x v="25"/>
    <s v="Unknown"/>
    <x v="9"/>
    <x v="148"/>
    <m/>
    <s v="iDuster Cleaner Company"/>
    <m/>
    <n v="6.6633333333333331"/>
    <x v="0"/>
    <m/>
    <x v="0"/>
    <x v="1"/>
    <x v="1"/>
  </r>
  <r>
    <n v="339"/>
    <n v="98"/>
    <m/>
    <d v="2023-03-24T00:00:00"/>
    <x v="61"/>
    <x v="3"/>
    <x v="25"/>
    <s v="Unknown"/>
    <x v="9"/>
    <x v="149"/>
    <m/>
    <s v="iDuster Cleaner Company"/>
    <m/>
    <n v="6.7474999999999996"/>
    <x v="0"/>
    <m/>
    <x v="0"/>
    <x v="1"/>
    <x v="1"/>
  </r>
  <r>
    <n v="340"/>
    <n v="99"/>
    <m/>
    <d v="2023-05-03T00:00:00"/>
    <x v="62"/>
    <x v="3"/>
    <x v="26"/>
    <s v="Chicago, IL"/>
    <x v="48"/>
    <x v="150"/>
    <m/>
    <s v="ACL Staticide, Inc."/>
    <m/>
    <m/>
    <x v="0"/>
    <m/>
    <x v="0"/>
    <x v="12"/>
    <x v="3"/>
  </r>
  <r>
    <n v="341"/>
    <n v="100"/>
    <m/>
    <d v="2023-05-03T00:00:00"/>
    <x v="63"/>
    <x v="3"/>
    <x v="26"/>
    <s v="Gardenville, NV"/>
    <x v="49"/>
    <x v="151"/>
    <s v="USA"/>
    <s v="Aervoe Industries, Inc."/>
    <m/>
    <m/>
    <x v="0"/>
    <m/>
    <x v="0"/>
    <x v="1"/>
    <x v="2"/>
  </r>
  <r>
    <n v="342"/>
    <n v="101"/>
    <m/>
    <d v="2023-05-03T00:00:00"/>
    <x v="64"/>
    <x v="3"/>
    <x v="21"/>
    <s v="Long Island City, NY"/>
    <x v="50"/>
    <x v="152"/>
    <m/>
    <s v="Albatross USA, Inc. "/>
    <m/>
    <m/>
    <x v="0"/>
    <m/>
    <x v="0"/>
    <x v="1"/>
    <x v="1"/>
  </r>
  <r>
    <n v="343"/>
    <n v="102"/>
    <m/>
    <d v="2023-05-03T00:00:00"/>
    <x v="65"/>
    <x v="3"/>
    <x v="13"/>
    <s v="Bellingham, WA"/>
    <x v="51"/>
    <x v="153"/>
    <s v="USA"/>
    <s v="Allsop, Inc."/>
    <m/>
    <n v="17.989999999999998"/>
    <x v="0"/>
    <m/>
    <x v="0"/>
    <x v="1"/>
    <x v="1"/>
  </r>
  <r>
    <n v="344"/>
    <n v="103"/>
    <m/>
    <d v="2023-05-03T00:00:00"/>
    <x v="66"/>
    <x v="3"/>
    <x v="27"/>
    <s v="Warminster, PA"/>
    <x v="25"/>
    <x v="154"/>
    <s v="USA"/>
    <s v="Bel-Art Products"/>
    <m/>
    <n v="62.9"/>
    <x v="0"/>
    <n v="1"/>
    <x v="2"/>
    <x v="1"/>
    <x v="2"/>
  </r>
  <r>
    <n v="345"/>
    <n v="104"/>
    <m/>
    <d v="2023-05-09T00:00:00"/>
    <x v="67"/>
    <x v="3"/>
    <x v="28"/>
    <s v="El Segundo, CA"/>
    <x v="52"/>
    <x v="155"/>
    <s v="USA"/>
    <s v="Belkin International, Inc. "/>
    <m/>
    <n v="13.88"/>
    <x v="0"/>
    <m/>
    <x v="0"/>
    <x v="4"/>
    <x v="2"/>
  </r>
  <r>
    <n v="346"/>
    <n v="105"/>
    <m/>
    <d v="2023-05-09T00:00:00"/>
    <x v="68"/>
    <x v="3"/>
    <x v="26"/>
    <s v="Poway, CA"/>
    <x v="53"/>
    <x v="156"/>
    <m/>
    <s v="CAIG Laboratories, Inc."/>
    <m/>
    <n v="6.99"/>
    <x v="0"/>
    <m/>
    <x v="0"/>
    <x v="7"/>
    <x v="1"/>
  </r>
  <r>
    <n v="347"/>
    <n v="106"/>
    <m/>
    <d v="2023-05-09T00:00:00"/>
    <x v="68"/>
    <x v="3"/>
    <x v="26"/>
    <s v="Poway, CA"/>
    <x v="53"/>
    <x v="157"/>
    <m/>
    <s v="CAIG Laboratories, Inc."/>
    <m/>
    <n v="5.95"/>
    <x v="0"/>
    <m/>
    <x v="0"/>
    <x v="13"/>
    <x v="1"/>
  </r>
  <r>
    <n v="348"/>
    <n v="107"/>
    <m/>
    <d v="2023-05-09T00:00:00"/>
    <x v="68"/>
    <x v="3"/>
    <x v="26"/>
    <s v="Poway, CA"/>
    <x v="53"/>
    <x v="158"/>
    <m/>
    <s v="CAIG Laboratories, Inc."/>
    <m/>
    <n v="8.2127999999999997"/>
    <x v="0"/>
    <m/>
    <x v="0"/>
    <x v="1"/>
    <x v="1"/>
  </r>
  <r>
    <n v="349"/>
    <n v="108"/>
    <m/>
    <d v="2023-05-09T00:00:00"/>
    <x v="69"/>
    <x v="3"/>
    <x v="29"/>
    <s v="Winona, MN"/>
    <x v="54"/>
    <x v="159"/>
    <s v="USA"/>
    <s v="Fastenal Industrial Supply"/>
    <m/>
    <n v="19.329999999999998"/>
    <x v="0"/>
    <m/>
    <x v="0"/>
    <x v="1"/>
    <x v="1"/>
  </r>
  <r>
    <n v="350"/>
    <n v="109"/>
    <m/>
    <d v="2023-05-09T00:00:00"/>
    <x v="70"/>
    <x v="3"/>
    <x v="30"/>
    <s v="Emerson, GA"/>
    <x v="55"/>
    <x v="160"/>
    <m/>
    <s v="Zep Inc."/>
    <m/>
    <n v="27.37"/>
    <x v="0"/>
    <m/>
    <x v="0"/>
    <x v="2"/>
    <x v="2"/>
  </r>
  <r>
    <n v="351"/>
    <n v="110"/>
    <m/>
    <d v="2023-05-09T00:00:00"/>
    <x v="71"/>
    <x v="3"/>
    <x v="31"/>
    <s v="Itasca, IL"/>
    <x v="23"/>
    <x v="161"/>
    <s v="USA"/>
    <s v="Fellowes, Inc."/>
    <m/>
    <m/>
    <x v="0"/>
    <m/>
    <x v="0"/>
    <x v="7"/>
    <x v="1"/>
  </r>
  <r>
    <n v="352"/>
    <n v="111"/>
    <m/>
    <d v="2023-05-09T00:00:00"/>
    <x v="71"/>
    <x v="3"/>
    <x v="31"/>
    <s v="Itasca, IL"/>
    <x v="23"/>
    <x v="162"/>
    <s v="USA"/>
    <s v="Fellowes, Inc."/>
    <m/>
    <m/>
    <x v="0"/>
    <m/>
    <x v="0"/>
    <x v="14"/>
    <x v="1"/>
  </r>
  <r>
    <n v="353"/>
    <n v="112"/>
    <m/>
    <d v="2023-05-09T00:00:00"/>
    <x v="72"/>
    <x v="3"/>
    <x v="32"/>
    <s v="Grand Island, NE"/>
    <x v="56"/>
    <x v="163"/>
    <m/>
    <s v="Hornady Manufacturing, Inc."/>
    <m/>
    <m/>
    <x v="0"/>
    <m/>
    <x v="0"/>
    <x v="15"/>
    <x v="0"/>
  </r>
  <r>
    <n v="354"/>
    <n v="113"/>
    <m/>
    <d v="2023-05-09T00:00:00"/>
    <x v="73"/>
    <x v="3"/>
    <x v="33"/>
    <s v="Chicago, IL"/>
    <x v="57"/>
    <x v="164"/>
    <s v="UK"/>
    <s v="Newark Electronics"/>
    <m/>
    <n v="20.62"/>
    <x v="0"/>
    <m/>
    <x v="0"/>
    <x v="1"/>
    <x v="2"/>
  </r>
  <r>
    <n v="355"/>
    <n v="114"/>
    <m/>
    <d v="2023-05-09T00:00:00"/>
    <x v="74"/>
    <x v="3"/>
    <x v="34"/>
    <s v="Bloomington, MN"/>
    <x v="58"/>
    <x v="165"/>
    <m/>
    <s v="NA Trading and Technology"/>
    <m/>
    <m/>
    <x v="0"/>
    <m/>
    <x v="0"/>
    <x v="1"/>
    <x v="0"/>
  </r>
  <r>
    <n v="356"/>
    <n v="115"/>
    <m/>
    <d v="2023-05-09T00:00:00"/>
    <x v="75"/>
    <x v="3"/>
    <x v="35"/>
    <s v="Lancaster, PA"/>
    <x v="59"/>
    <x v="166"/>
    <m/>
    <s v="Noble Chemical, Inc."/>
    <m/>
    <m/>
    <x v="0"/>
    <m/>
    <x v="0"/>
    <x v="7"/>
    <x v="5"/>
  </r>
  <r>
    <n v="357"/>
    <n v="116"/>
    <m/>
    <d v="2023-05-09T00:00:00"/>
    <x v="76"/>
    <x v="3"/>
    <x v="36"/>
    <s v="Houston, TX"/>
    <x v="36"/>
    <x v="167"/>
    <m/>
    <s v="NXT Technologies"/>
    <m/>
    <n v="5.69"/>
    <x v="0"/>
    <m/>
    <x v="0"/>
    <x v="1"/>
    <x v="0"/>
  </r>
  <r>
    <n v="358"/>
    <n v="117"/>
    <m/>
    <d v="2023-05-09T00:00:00"/>
    <x v="77"/>
    <x v="3"/>
    <x v="35"/>
    <s v="Brenham, TX"/>
    <x v="60"/>
    <x v="166"/>
    <m/>
    <s v="QuestSpecialty Corporation"/>
    <m/>
    <m/>
    <x v="0"/>
    <m/>
    <x v="0"/>
    <x v="7"/>
    <x v="5"/>
  </r>
  <r>
    <n v="359"/>
    <n v="118"/>
    <m/>
    <d v="2023-05-09T00:00:00"/>
    <x v="78"/>
    <x v="3"/>
    <x v="37"/>
    <s v="Atlanta, GA"/>
    <x v="61"/>
    <x v="49"/>
    <m/>
    <s v="Office Supply Inc."/>
    <m/>
    <n v="7.05"/>
    <x v="0"/>
    <m/>
    <x v="0"/>
    <x v="1"/>
    <x v="0"/>
  </r>
  <r>
    <n v="360"/>
    <n v="119"/>
    <m/>
    <d v="2023-05-09T00:00:00"/>
    <x v="79"/>
    <x v="3"/>
    <x v="38"/>
    <s v="Harahan, LA"/>
    <x v="62"/>
    <x v="168"/>
    <s v="USA"/>
    <s v="Wechem Engineered Chemistries, Inc."/>
    <m/>
    <m/>
    <x v="0"/>
    <m/>
    <x v="0"/>
    <x v="1"/>
    <x v="2"/>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1">
  <r>
    <s v="  "/>
    <s v="  "/>
    <m/>
    <m/>
    <s v="  "/>
    <x v="0"/>
    <s v="  "/>
    <m/>
    <m/>
    <m/>
    <x v="0"/>
    <m/>
    <m/>
    <m/>
    <m/>
    <m/>
    <m/>
    <x v="0"/>
    <x v="0"/>
    <x v="0"/>
    <m/>
    <x v="0"/>
  </r>
  <r>
    <n v="1"/>
    <n v="1"/>
    <n v="18"/>
    <d v="2023-03-09T00:00:00"/>
    <s v="Ace Hardware Corp"/>
    <x v="1"/>
    <s v="B2C"/>
    <s v="www.AceHardware.com"/>
    <s v="Falcon"/>
    <s v="Falcon Dust-Off"/>
    <x v="1"/>
    <s v="USA"/>
    <s v="Falcon Safety Products, Inc. "/>
    <n v="12.99"/>
    <n v="6.4950000000000001"/>
    <n v="0.64949999999999997"/>
    <n v="2"/>
    <x v="1"/>
    <x v="1"/>
    <x v="0"/>
    <n v="0"/>
    <x v="1"/>
  </r>
  <r>
    <n v="2"/>
    <n v="2"/>
    <n v="18"/>
    <d v="2023-03-09T00:00:00"/>
    <s v="Ace Hardware Corp"/>
    <x v="1"/>
    <s v="B2C"/>
    <s v="www.AceHardware.com"/>
    <s v="Max Pro"/>
    <s v="Max Pro Blow Off"/>
    <x v="1"/>
    <s v="USA"/>
    <s v="AVW Inc, dba Max Pro"/>
    <n v="9.99"/>
    <n v="9.99"/>
    <n v="1.24875"/>
    <n v="1"/>
    <x v="2"/>
    <x v="2"/>
    <x v="0"/>
    <n v="1"/>
    <x v="1"/>
  </r>
  <r>
    <n v="3"/>
    <n v="3"/>
    <n v="18"/>
    <d v="2023-03-09T00:00:00"/>
    <s v="Ace Hardware Corp"/>
    <x v="1"/>
    <s v="B2C"/>
    <s v="www.AceHardware.com"/>
    <s v="Max Pro"/>
    <s v="Max Pro Blow Off"/>
    <x v="1"/>
    <s v="USA"/>
    <s v="AVW Inc, dba Max Pro"/>
    <n v="13.99"/>
    <n v="6.9950000000000001"/>
    <n v="0.69950000000000001"/>
    <n v="2"/>
    <x v="1"/>
    <x v="1"/>
    <x v="0"/>
    <n v="1"/>
    <x v="1"/>
  </r>
  <r>
    <n v="4"/>
    <n v="4"/>
    <n v="18"/>
    <d v="2023-03-09T00:00:00"/>
    <s v="Ace Hardware Corp"/>
    <x v="1"/>
    <s v="B2C"/>
    <s v="www.AceHardware.com"/>
    <s v="Max Pro"/>
    <s v="Max Pro Blow Off"/>
    <x v="1"/>
    <s v="USA"/>
    <s v="AVW Inc, dba Max Pro"/>
    <n v="19.989999999999998"/>
    <n v="19.989999999999998"/>
    <n v="2.4987499999999998"/>
    <n v="1"/>
    <x v="2"/>
    <x v="2"/>
    <x v="0"/>
    <n v="1"/>
    <x v="1"/>
  </r>
  <r>
    <n v="5"/>
    <n v="5"/>
    <s v="#"/>
    <d v="2023-04-07T00:00:00"/>
    <s v="Adorama"/>
    <x v="1"/>
    <s v="B2C"/>
    <s v="www.Adorama.com"/>
    <s v="Falcon"/>
    <s v="Falcon Dust-Off Gaming Gear Duster"/>
    <x v="1"/>
    <s v="USA"/>
    <s v="Falcon Safety Products, Inc. "/>
    <n v="15.99"/>
    <n v="15.99"/>
    <n v="1.599"/>
    <n v="1"/>
    <x v="2"/>
    <x v="1"/>
    <x v="0"/>
    <n v="1"/>
    <x v="0"/>
  </r>
  <r>
    <n v="6"/>
    <n v="6"/>
    <n v="1"/>
    <d v="2023-03-03T00:00:00"/>
    <s v="Amazon"/>
    <x v="1"/>
    <s v="Mixed B2C &amp; B2B"/>
    <s v="www.Amazon.com"/>
    <s v="975 Supply"/>
    <s v="Electronics Duster"/>
    <x v="1"/>
    <s v=" "/>
    <m/>
    <n v="32.700000000000003"/>
    <n v="10.9"/>
    <n v="3.1142857142857143"/>
    <n v="3"/>
    <x v="3"/>
    <x v="3"/>
    <x v="0"/>
    <n v="1"/>
    <x v="0"/>
  </r>
  <r>
    <n v="7"/>
    <n v="7"/>
    <n v="1"/>
    <d v="2023-03-03T00:00:00"/>
    <s v="Amazon"/>
    <x v="1"/>
    <s v="Mixed B2C &amp; B2B"/>
    <s v="www.Amazon.com"/>
    <s v="975 Supply"/>
    <s v="Max Pro Blow Off"/>
    <x v="1"/>
    <s v="USA"/>
    <s v="AVW Inc, dba Max Pro"/>
    <n v="2.99"/>
    <n v="2.99"/>
    <n v="0.85428571428571431"/>
    <n v="1"/>
    <x v="2"/>
    <x v="3"/>
    <x v="0"/>
    <n v="1"/>
    <x v="1"/>
  </r>
  <r>
    <n v="8"/>
    <n v="8"/>
    <n v="1"/>
    <d v="2023-03-03T00:00:00"/>
    <s v="Amazon"/>
    <x v="1"/>
    <s v="Mixed B2C &amp; B2B"/>
    <s v="www.Amazon.com"/>
    <s v="975 Supply"/>
    <s v="Max Pro Blow Off"/>
    <x v="1"/>
    <s v="USA"/>
    <s v="AVW Inc, dba Max Pro"/>
    <n v="4.99"/>
    <n v="4.99"/>
    <n v="1.4257142857142857"/>
    <n v="1"/>
    <x v="2"/>
    <x v="3"/>
    <x v="0"/>
    <n v="1"/>
    <x v="1"/>
  </r>
  <r>
    <n v="9"/>
    <n v="9"/>
    <n v="1"/>
    <d v="2023-03-03T00:00:00"/>
    <s v="Amazon"/>
    <x v="1"/>
    <s v="Mixed B2C &amp; B2B"/>
    <s v="www.Amazon.com"/>
    <s v="975 Supply"/>
    <s v="Max Pro Blow Off"/>
    <x v="1"/>
    <s v="USA"/>
    <s v="AVW Inc, dba Max Pro"/>
    <n v="15.99"/>
    <n v="15.99"/>
    <n v="1.599"/>
    <n v="1"/>
    <x v="2"/>
    <x v="1"/>
    <x v="0"/>
    <n v="1"/>
    <x v="1"/>
  </r>
  <r>
    <n v="10"/>
    <n v="10"/>
    <n v="1"/>
    <d v="2023-03-03T00:00:00"/>
    <s v="Amazon"/>
    <x v="1"/>
    <s v="Mixed B2C &amp; B2B"/>
    <s v="www.Amazon.com"/>
    <s v="ASAP Office Products"/>
    <s v="ASAP Office Products Duster"/>
    <x v="1"/>
    <s v=" "/>
    <m/>
    <n v="6.75"/>
    <n v="6.75"/>
    <n v="0.67500000000000004"/>
    <n v="1"/>
    <x v="2"/>
    <x v="1"/>
    <x v="0"/>
    <n v="1"/>
    <x v="0"/>
  </r>
  <r>
    <n v="11"/>
    <n v="11"/>
    <n v="1"/>
    <d v="2023-03-03T00:00:00"/>
    <s v="Amazon"/>
    <x v="1"/>
    <s v="Mixed B2C &amp; B2B"/>
    <s v="www.Amazon.com"/>
    <s v="AW Product Sales &amp; Marketing, Inc. "/>
    <s v="Ultra Duster"/>
    <x v="1"/>
    <s v="China"/>
    <s v="AW Distributing- SHANGHAI AW CUSTOM MANUFACTURING &amp; AEROSOL PROPELLANT CO., LTD."/>
    <n v="49.9"/>
    <n v="8.3166666666666664"/>
    <n v="0.83166666666666667"/>
    <n v="6"/>
    <x v="4"/>
    <x v="1"/>
    <x v="0"/>
    <n v="1"/>
    <x v="1"/>
  </r>
  <r>
    <n v="12"/>
    <n v="12"/>
    <n v="1"/>
    <d v="2023-03-03T00:00:00"/>
    <s v="Amazon"/>
    <x v="1"/>
    <s v="Mixed B2C &amp; B2B"/>
    <s v="www.Amazon.com"/>
    <s v="AW Product Sales &amp; Marketing, Inc. "/>
    <s v="Ultra Duster"/>
    <x v="1"/>
    <s v="China"/>
    <s v="AW Distributing- SHANGHAI AW CUSTOM MANUFACTURING &amp; AEROSOL PROPELLANT CO., LTD."/>
    <n v="39.9"/>
    <n v="9.9749999999999996"/>
    <n v="0.99749999999999994"/>
    <n v="4"/>
    <x v="5"/>
    <x v="1"/>
    <x v="0"/>
    <n v="1"/>
    <x v="1"/>
  </r>
  <r>
    <n v="13"/>
    <n v="13"/>
    <n v="1"/>
    <d v="2023-03-03T00:00:00"/>
    <s v="Amazon"/>
    <x v="1"/>
    <s v="Mixed B2C &amp; B2B"/>
    <s v="www.Amazon.com"/>
    <s v="CRC Industries"/>
    <s v="CRC Duster"/>
    <x v="2"/>
    <s v="USA"/>
    <s v="CRC Industries Americas"/>
    <n v="96"/>
    <n v="16"/>
    <n v="2"/>
    <n v="6"/>
    <x v="4"/>
    <x v="2"/>
    <x v="0"/>
    <n v="1"/>
    <x v="0"/>
  </r>
  <r>
    <n v="14"/>
    <n v="14"/>
    <n v="1"/>
    <d v="2023-03-03T00:00:00"/>
    <s v="Amazon"/>
    <x v="1"/>
    <s v="Mixed B2C &amp; B2B"/>
    <s v="www.Amazon.com"/>
    <s v="CRC Industries"/>
    <s v="CRC Duster"/>
    <x v="2"/>
    <s v="USA"/>
    <s v="CRC Industries Americas"/>
    <s v="NA"/>
    <s v="-"/>
    <s v="-"/>
    <n v="8"/>
    <x v="2"/>
    <x v="2"/>
    <x v="0"/>
    <n v="0"/>
    <x v="0"/>
  </r>
  <r>
    <n v="15"/>
    <n v="15"/>
    <n v="1"/>
    <d v="2023-03-03T00:00:00"/>
    <s v="Amazon"/>
    <x v="1"/>
    <s v="Mixed B2C &amp; B2B"/>
    <s v="www.Amazon.com"/>
    <s v="CRC Industries"/>
    <s v="CRC Duster"/>
    <x v="2"/>
    <s v="USA"/>
    <s v="CRC Industries Americas"/>
    <n v="44"/>
    <n v="44"/>
    <n v="5.5"/>
    <n v="1"/>
    <x v="2"/>
    <x v="2"/>
    <x v="0"/>
    <n v="0"/>
    <x v="0"/>
  </r>
  <r>
    <n v="16"/>
    <n v="16"/>
    <n v="1"/>
    <d v="2023-03-03T00:00:00"/>
    <s v="Amazon"/>
    <x v="1"/>
    <s v="Mixed B2C &amp; B2B"/>
    <s v="www.Amazon.com"/>
    <s v="Emzone"/>
    <s v="Emzone Air Duster"/>
    <x v="1"/>
    <s v=" "/>
    <s v="Empack Spraytech Inc. "/>
    <s v="NA"/>
    <s v="-"/>
    <s v="-"/>
    <n v="1"/>
    <x v="2"/>
    <x v="1"/>
    <x v="0"/>
    <n v="1"/>
    <x v="0"/>
  </r>
  <r>
    <n v="17"/>
    <n v="17"/>
    <n v="1"/>
    <d v="2023-03-03T00:00:00"/>
    <s v="Amazon"/>
    <x v="1"/>
    <s v="Mixed B2C &amp; B2B"/>
    <s v="www.Amazon.com"/>
    <s v="Falcon"/>
    <s v="Falcon Dust-Off"/>
    <x v="1"/>
    <s v="USA"/>
    <s v="Falcon Safety Products, Inc. "/>
    <n v="7.39"/>
    <n v="7.39"/>
    <n v="2.1114285714285712"/>
    <n v="1"/>
    <x v="2"/>
    <x v="3"/>
    <x v="0"/>
    <n v="0"/>
    <x v="1"/>
  </r>
  <r>
    <n v="18"/>
    <n v="18"/>
    <n v="1"/>
    <d v="2023-03-03T00:00:00"/>
    <s v="Amazon"/>
    <x v="1"/>
    <s v="Mixed B2C &amp; B2B"/>
    <s v="www.Amazon.com"/>
    <s v="Falcon"/>
    <s v="Falcon Dust-Off"/>
    <x v="1"/>
    <s v="USA"/>
    <s v="Falcon Safety Products, Inc. "/>
    <n v="32.9"/>
    <n v="5.4833333333333334"/>
    <n v="0.54833333333333334"/>
    <n v="6"/>
    <x v="4"/>
    <x v="1"/>
    <x v="0"/>
    <n v="0"/>
    <x v="1"/>
  </r>
  <r>
    <n v="19"/>
    <n v="19"/>
    <n v="1"/>
    <d v="2023-03-03T00:00:00"/>
    <s v="Amazon"/>
    <x v="1"/>
    <s v="Mixed B2C &amp; B2B"/>
    <s v="www.Amazon.com"/>
    <s v="Falcon"/>
    <s v="Falcon Dust-Off"/>
    <x v="1"/>
    <s v="USA"/>
    <s v="Falcon Safety Products, Inc. "/>
    <n v="12.52"/>
    <n v="6.26"/>
    <n v="0.626"/>
    <n v="2"/>
    <x v="1"/>
    <x v="1"/>
    <x v="0"/>
    <n v="0"/>
    <x v="1"/>
  </r>
  <r>
    <n v="20"/>
    <n v="20"/>
    <n v="1"/>
    <d v="2023-03-03T00:00:00"/>
    <s v="Amazon"/>
    <x v="1"/>
    <s v="Mixed B2C &amp; B2B"/>
    <s v="www.Amazon.com"/>
    <s v="Falcon"/>
    <s v="Falcon Dust-Off"/>
    <x v="1"/>
    <s v="USA"/>
    <s v="Falcon Safety Products, Inc. "/>
    <n v="22.78"/>
    <n v="7.5933333333333337"/>
    <n v="0.75933333333333342"/>
    <n v="3"/>
    <x v="3"/>
    <x v="1"/>
    <x v="0"/>
    <n v="0"/>
    <x v="1"/>
  </r>
  <r>
    <n v="21"/>
    <n v="21"/>
    <n v="1"/>
    <d v="2023-03-03T00:00:00"/>
    <s v="Amazon"/>
    <x v="1"/>
    <s v="Mixed B2C &amp; B2B"/>
    <s v="www.Amazon.com"/>
    <s v="Falcon"/>
    <s v="Falcon Dust-Off"/>
    <x v="1"/>
    <s v="USA"/>
    <s v="Falcon Safety Products, Inc. "/>
    <n v="54.09"/>
    <n v="4.5075000000000003"/>
    <n v="0.45075000000000004"/>
    <n v="12"/>
    <x v="6"/>
    <x v="1"/>
    <x v="0"/>
    <n v="0"/>
    <x v="1"/>
  </r>
  <r>
    <n v="22"/>
    <n v="22"/>
    <n v="1"/>
    <d v="2023-03-03T00:00:00"/>
    <s v="Amazon"/>
    <x v="1"/>
    <s v="Mixed B2C &amp; B2B"/>
    <s v="www.Amazon.com"/>
    <s v="Falcon"/>
    <s v="Falcon Dust-Off"/>
    <x v="1"/>
    <s v="USA"/>
    <s v="Falcon Safety Products, Inc. "/>
    <n v="12.04"/>
    <n v="6.02"/>
    <n v="0.60199999999999998"/>
    <n v="2"/>
    <x v="1"/>
    <x v="1"/>
    <x v="0"/>
    <n v="0"/>
    <x v="1"/>
  </r>
  <r>
    <n v="23"/>
    <n v="23"/>
    <n v="1"/>
    <d v="2023-03-03T00:00:00"/>
    <s v="Amazon"/>
    <x v="1"/>
    <s v="Mixed B2C &amp; B2B"/>
    <s v="www.Amazon.com"/>
    <s v="Falcon"/>
    <s v="Falcon Dust-Off"/>
    <x v="1"/>
    <s v="USA"/>
    <s v="Falcon Safety Products, Inc. "/>
    <n v="42.99"/>
    <n v="7.165"/>
    <n v="0.5970833333333333"/>
    <n v="6"/>
    <x v="4"/>
    <x v="4"/>
    <x v="0"/>
    <n v="0"/>
    <x v="1"/>
  </r>
  <r>
    <n v="24"/>
    <n v="24"/>
    <n v="1"/>
    <d v="2023-03-03T00:00:00"/>
    <s v="Amazon"/>
    <x v="1"/>
    <s v="Mixed B2C &amp; B2B"/>
    <s v="www.Amazon.com"/>
    <s v="Falcon"/>
    <s v="Falcon Dust-Off"/>
    <x v="1"/>
    <s v="USA"/>
    <s v="Falcon Safety Products, Inc. "/>
    <n v="26.09"/>
    <n v="8.6966666666666672"/>
    <n v="0.72472222222222227"/>
    <n v="3"/>
    <x v="3"/>
    <x v="4"/>
    <x v="0"/>
    <m/>
    <x v="1"/>
  </r>
  <r>
    <n v="25"/>
    <n v="25"/>
    <n v="1"/>
    <d v="2023-03-03T00:00:00"/>
    <s v="Amazon"/>
    <x v="1"/>
    <s v="Mixed B2C &amp; B2B"/>
    <s v="www.Amazon.com"/>
    <s v="GC Electronics"/>
    <s v="GC Electronics Airjet"/>
    <x v="2"/>
    <s v="USA"/>
    <s v="GC Electronics, Inc."/>
    <n v="45.52"/>
    <n v="45.52"/>
    <n v="3.7933333333333334"/>
    <n v="1"/>
    <x v="2"/>
    <x v="4"/>
    <x v="0"/>
    <n v="0"/>
    <x v="2"/>
  </r>
  <r>
    <n v="26"/>
    <n v="26"/>
    <n v="1"/>
    <d v="2023-03-03T00:00:00"/>
    <s v="Amazon"/>
    <x v="1"/>
    <s v="Mixed B2C &amp; B2B"/>
    <s v="www.Amazon.com"/>
    <s v="iDuster Cleaning Supplies"/>
    <s v="iDuster Compressed Air Duster"/>
    <x v="2"/>
    <s v=" "/>
    <s v="iDuster Cleaner Company"/>
    <n v="26.99"/>
    <n v="6.7474999999999996"/>
    <n v="0.67474999999999996"/>
    <n v="4"/>
    <x v="5"/>
    <x v="1"/>
    <x v="0"/>
    <n v="1"/>
    <x v="1"/>
  </r>
  <r>
    <n v="27"/>
    <n v="27"/>
    <n v="1"/>
    <d v="2023-03-03T00:00:00"/>
    <s v="Amazon"/>
    <x v="1"/>
    <s v="Mixed B2C &amp; B2B"/>
    <s v="www.Amazon.com"/>
    <s v="iDuster Cleaning Supplies"/>
    <s v="iDuster Compressed Air Duster"/>
    <x v="2"/>
    <s v=" "/>
    <s v="iDuster Cleaner Company"/>
    <n v="17.989999999999998"/>
    <n v="8.9949999999999992"/>
    <n v="0.89949999999999997"/>
    <n v="2"/>
    <x v="1"/>
    <x v="1"/>
    <x v="0"/>
    <n v="1"/>
    <x v="1"/>
  </r>
  <r>
    <n v="28"/>
    <n v="28"/>
    <n v="1"/>
    <d v="2023-03-03T00:00:00"/>
    <s v="Amazon"/>
    <x v="1"/>
    <s v="Mixed B2C &amp; B2B"/>
    <s v="www.Amazon.com"/>
    <s v="iDuster Cleaning Supplies"/>
    <s v="iDuster Compressed Air Duster"/>
    <x v="2"/>
    <s v=" "/>
    <s v="iDuster Cleaner Company"/>
    <n v="17.89"/>
    <n v="8.9450000000000003"/>
    <n v="0.89450000000000007"/>
    <n v="2"/>
    <x v="1"/>
    <x v="1"/>
    <x v="0"/>
    <n v="1"/>
    <x v="1"/>
  </r>
  <r>
    <n v="29"/>
    <n v="29"/>
    <n v="1"/>
    <d v="2023-03-03T00:00:00"/>
    <s v="Amazon"/>
    <x v="1"/>
    <s v="Mixed B2C &amp; B2B"/>
    <s v="www.Amazon.com"/>
    <s v="Innovera Technology Essentials"/>
    <s v="Innovera Electronics Duster"/>
    <x v="1"/>
    <s v="China"/>
    <s v="AW Distributing- SHANGHAI AW CUSTOM MANUFACTURING &amp; AEROSOL PROPELLANT CO., LTD."/>
    <n v="16.16"/>
    <n v="8.08"/>
    <n v="0.80800000000000005"/>
    <n v="2"/>
    <x v="1"/>
    <x v="1"/>
    <x v="0"/>
    <n v="1"/>
    <x v="1"/>
  </r>
  <r>
    <n v="30"/>
    <n v="30"/>
    <n v="1"/>
    <d v="2023-03-03T00:00:00"/>
    <s v="Amazon"/>
    <x v="1"/>
    <s v="Mixed B2C &amp; B2B"/>
    <s v="www.Amazon.com"/>
    <s v="Innovera Technology Essentials"/>
    <s v="Innovera Electronics Duster"/>
    <x v="1"/>
    <s v="China"/>
    <s v="AW Distributing- SHANGHAI AW CUSTOM MANUFACTURING &amp; AEROSOL PROPELLANT CO., LTD."/>
    <n v="37.200000000000003"/>
    <n v="6.2"/>
    <n v="0.62"/>
    <n v="6"/>
    <x v="4"/>
    <x v="1"/>
    <x v="0"/>
    <n v="1"/>
    <x v="1"/>
  </r>
  <r>
    <n v="31"/>
    <n v="31"/>
    <n v="1"/>
    <d v="2023-03-03T00:00:00"/>
    <s v="Amazon"/>
    <x v="1"/>
    <s v="Mixed B2C &amp; B2B"/>
    <s v="www.Amazon.com"/>
    <s v="Innovera Technology Essentials"/>
    <s v="Innovera Electronics Duster"/>
    <x v="1"/>
    <s v="China"/>
    <s v="AW Distributing- SHANGHAI AW CUSTOM MANUFACTURING &amp; AEROSOL PROPELLANT CO., LTD."/>
    <n v="10.8"/>
    <n v="10.8"/>
    <n v="1.08"/>
    <n v="1"/>
    <x v="2"/>
    <x v="1"/>
    <x v="0"/>
    <n v="1"/>
    <x v="1"/>
  </r>
  <r>
    <n v="32"/>
    <n v="32"/>
    <n v="1"/>
    <d v="2023-03-03T00:00:00"/>
    <s v="Amazon"/>
    <x v="1"/>
    <s v="Mixed B2C &amp; B2B"/>
    <s v="www.Amazon.com"/>
    <s v="Innovera Technology Essentials"/>
    <s v="Innovera Electronics Duster"/>
    <x v="1"/>
    <s v="China"/>
    <s v="AW Distributing- SHANGHAI AW CUSTOM MANUFACTURING &amp; AEROSOL PROPELLANT CO., LTD."/>
    <n v="16.16"/>
    <n v="8.08"/>
    <n v="0.80800000000000005"/>
    <n v="2"/>
    <x v="1"/>
    <x v="1"/>
    <x v="0"/>
    <n v="1"/>
    <x v="1"/>
  </r>
  <r>
    <n v="33"/>
    <n v="33"/>
    <n v="1"/>
    <d v="2023-03-03T00:00:00"/>
    <s v="Amazon"/>
    <x v="1"/>
    <s v="Mixed B2C &amp; B2B"/>
    <s v="www.Amazon.com"/>
    <s v="ITW"/>
    <s v="Chemtronics Duster"/>
    <x v="2"/>
    <s v="USA"/>
    <s v="ITW Contamination Control Electronics"/>
    <n v="13.13"/>
    <n v="13.13"/>
    <n v="1.3130000000000002"/>
    <n v="1"/>
    <x v="2"/>
    <x v="1"/>
    <x v="0"/>
    <n v="1"/>
    <x v="1"/>
  </r>
  <r>
    <n v="34"/>
    <n v="34"/>
    <n v="1"/>
    <d v="2023-03-03T00:00:00"/>
    <s v="Amazon"/>
    <x v="1"/>
    <s v="Mixed B2C &amp; B2B"/>
    <s v="www.Amazon.com"/>
    <s v="ITW"/>
    <s v="Chemtronics Ultra Jet 70"/>
    <x v="2"/>
    <s v="USA"/>
    <s v="ITW Contamination Control Electronics"/>
    <n v="28.4"/>
    <n v="28.4"/>
    <n v="2.84"/>
    <n v="1"/>
    <x v="2"/>
    <x v="1"/>
    <x v="0"/>
    <n v="1"/>
    <x v="2"/>
  </r>
  <r>
    <n v="35"/>
    <n v="35"/>
    <n v="1"/>
    <d v="2023-03-03T00:00:00"/>
    <s v="Amazon"/>
    <x v="1"/>
    <s v="Mixed B2C &amp; B2B"/>
    <s v="www.Amazon.com"/>
    <s v="ITW"/>
    <s v="Chemtronics Ultra Jet All-Way"/>
    <x v="2"/>
    <s v="USA"/>
    <s v="ITW Contamination Control Electronics"/>
    <n v="34.65"/>
    <n v="34.65"/>
    <n v="4.3312499999999998"/>
    <n v="1"/>
    <x v="2"/>
    <x v="2"/>
    <x v="0"/>
    <n v="0"/>
    <x v="2"/>
  </r>
  <r>
    <n v="36"/>
    <n v="36"/>
    <n v="1"/>
    <d v="2023-03-03T00:00:00"/>
    <s v="Amazon"/>
    <x v="1"/>
    <s v="Mixed B2C &amp; B2B"/>
    <s v="www.Amazon.com"/>
    <s v="ITW"/>
    <s v="Techspray Duster"/>
    <x v="2"/>
    <s v="USA"/>
    <s v="ITW Contamination Control Electronics"/>
    <n v="22.97"/>
    <n v="22.97"/>
    <n v="2.2969999999999997"/>
    <n v="1"/>
    <x v="2"/>
    <x v="1"/>
    <x v="0"/>
    <n v="0"/>
    <x v="2"/>
  </r>
  <r>
    <n v="37"/>
    <n v="37"/>
    <n v="1"/>
    <d v="2023-03-03T00:00:00"/>
    <s v="Amazon"/>
    <x v="1"/>
    <s v="Mixed B2C &amp; B2B"/>
    <s v="www.Amazon.com"/>
    <s v="ITW"/>
    <s v="Techspray Duster"/>
    <x v="2"/>
    <s v="USA"/>
    <s v="ITW Contamination Control Electronics"/>
    <n v="39.630000000000003"/>
    <n v="39.630000000000003"/>
    <n v="2.6420000000000003"/>
    <n v="1"/>
    <x v="2"/>
    <x v="5"/>
    <x v="0"/>
    <n v="0"/>
    <x v="2"/>
  </r>
  <r>
    <n v="38"/>
    <n v="38"/>
    <n v="1"/>
    <d v="2023-03-03T00:00:00"/>
    <s v="Amazon"/>
    <x v="1"/>
    <s v="Mixed B2C &amp; B2B"/>
    <s v="www.Amazon.com"/>
    <s v="ITW"/>
    <s v="Techspray Economy Duster"/>
    <x v="2"/>
    <s v="USA"/>
    <s v="ITW Contamination Control Electronics"/>
    <n v="54.4"/>
    <n v="10.879999999999999"/>
    <n v="1.0879999999999999"/>
    <n v="5"/>
    <x v="7"/>
    <x v="1"/>
    <x v="0"/>
    <n v="0"/>
    <x v="1"/>
  </r>
  <r>
    <n v="39"/>
    <n v="39"/>
    <n v="1"/>
    <d v="2023-03-03T00:00:00"/>
    <s v="Amazon"/>
    <x v="1"/>
    <s v="Mixed B2C &amp; B2B"/>
    <s v="www.Amazon.com"/>
    <s v="ITW"/>
    <s v="Techspray Vortex"/>
    <x v="2"/>
    <s v="USA"/>
    <s v="ITW Contamination Control Electronics"/>
    <s v="NA"/>
    <s v="-"/>
    <s v="-"/>
    <n v="1"/>
    <x v="2"/>
    <x v="2"/>
    <x v="0"/>
    <n v="0"/>
    <x v="2"/>
  </r>
  <r>
    <n v="40"/>
    <n v="40"/>
    <n v="1"/>
    <d v="2023-03-03T00:00:00"/>
    <s v="Amazon"/>
    <x v="1"/>
    <s v="Mixed B2C &amp; B2B"/>
    <s v="www.Amazon.com"/>
    <s v="Max Pro"/>
    <s v="Max Pro Blow Off"/>
    <x v="1"/>
    <s v="USA"/>
    <s v="AVW Inc, dba Max Pro"/>
    <n v="96.05"/>
    <n v="8.0041666666666664"/>
    <n v="0.80041666666666667"/>
    <n v="12"/>
    <x v="6"/>
    <x v="1"/>
    <x v="0"/>
    <n v="1"/>
    <x v="1"/>
  </r>
  <r>
    <n v="41"/>
    <n v="41"/>
    <n v="1"/>
    <d v="2023-03-03T00:00:00"/>
    <s v="Amazon"/>
    <x v="1"/>
    <s v="Mixed B2C &amp; B2B"/>
    <s v="www.Amazon.com"/>
    <s v="Maxell"/>
    <s v="Maxell Blast Away"/>
    <x v="1"/>
    <s v="USA"/>
    <s v="Falcon Safety Products"/>
    <n v="13.98"/>
    <n v="13.98"/>
    <n v="1.3980000000000001"/>
    <n v="1"/>
    <x v="2"/>
    <x v="1"/>
    <x v="0"/>
    <n v="1"/>
    <x v="2"/>
  </r>
  <r>
    <n v="42"/>
    <n v="42"/>
    <n v="1"/>
    <d v="2023-03-03T00:00:00"/>
    <s v="Amazon"/>
    <x v="1"/>
    <s v="Mixed B2C &amp; B2B"/>
    <s v="www.Amazon.com"/>
    <s v="MG Chemicals"/>
    <s v="MG Chemicals Super Duster 134"/>
    <x v="2"/>
    <s v=" "/>
    <m/>
    <n v="30.29"/>
    <n v="30.29"/>
    <n v="1.8931249999999999"/>
    <n v="1"/>
    <x v="2"/>
    <x v="6"/>
    <x v="0"/>
    <n v="0"/>
    <x v="2"/>
  </r>
  <r>
    <n v="43"/>
    <n v="43"/>
    <n v="1"/>
    <d v="2023-03-03T00:00:00"/>
    <s v="Amazon"/>
    <x v="1"/>
    <s v="Mixed B2C &amp; B2B"/>
    <s v="www.Amazon.com"/>
    <s v="Multicomp"/>
    <s v="Multicomp Duster"/>
    <x v="2"/>
    <s v=" "/>
    <m/>
    <n v="28.28"/>
    <n v="28.28"/>
    <n v="2.8280000000000003"/>
    <n v="1"/>
    <x v="2"/>
    <x v="1"/>
    <x v="0"/>
    <n v="0"/>
    <x v="0"/>
  </r>
  <r>
    <n v="44"/>
    <n v="44"/>
    <n v="1"/>
    <d v="2023-03-03T00:00:00"/>
    <s v="Amazon"/>
    <x v="1"/>
    <s v="Mixed B2C &amp; B2B"/>
    <s v="www.Amazon.com"/>
    <s v="MyOfficeInnovations"/>
    <s v="MyOfficeInnovations Duster"/>
    <x v="1"/>
    <s v=" "/>
    <s v="MyOfficeInnovations.com"/>
    <n v="18.059999999999999"/>
    <n v="4.5149999999999997"/>
    <n v="0.45149999999999996"/>
    <n v="4"/>
    <x v="5"/>
    <x v="1"/>
    <x v="0"/>
    <n v="1"/>
    <x v="0"/>
  </r>
  <r>
    <n v="45"/>
    <n v="45"/>
    <n v="1"/>
    <d v="2023-03-03T00:00:00"/>
    <s v="Amazon"/>
    <x v="1"/>
    <s v="Mixed B2C &amp; B2B"/>
    <s v="www.Amazon.com"/>
    <s v="Norazza"/>
    <s v="Endust for Electronics"/>
    <x v="1"/>
    <s v="USA"/>
    <s v="Norazza, Inc."/>
    <n v="12.82"/>
    <n v="12.82"/>
    <n v="1.282"/>
    <n v="1"/>
    <x v="2"/>
    <x v="1"/>
    <x v="0"/>
    <n v="1"/>
    <x v="1"/>
  </r>
  <r>
    <n v="46"/>
    <n v="46"/>
    <n v="1"/>
    <d v="2023-03-03T00:00:00"/>
    <s v="Amazon"/>
    <x v="1"/>
    <s v="Mixed B2C &amp; B2B"/>
    <s v="www.Amazon.com"/>
    <s v="Norazza"/>
    <s v="Endust for Electronics"/>
    <x v="1"/>
    <s v="USA"/>
    <s v="Norazza, Inc."/>
    <n v="17.47"/>
    <n v="8.7349999999999994"/>
    <n v="0.87349999999999994"/>
    <n v="2"/>
    <x v="1"/>
    <x v="1"/>
    <x v="0"/>
    <n v="1"/>
    <x v="1"/>
  </r>
  <r>
    <n v="47"/>
    <n v="47"/>
    <n v="1"/>
    <d v="2023-03-03T00:00:00"/>
    <s v="Amazon"/>
    <x v="1"/>
    <s v="Mixed B2C &amp; B2B"/>
    <s v="www.Amazon.com"/>
    <s v="Office Depot"/>
    <s v="Office Depot Cleaning Duster"/>
    <x v="1"/>
    <s v=" "/>
    <s v="Office Depot OfficeMax, Inc."/>
    <n v="48.41"/>
    <n v="4.0341666666666667"/>
    <n v="0.40341666666666665"/>
    <n v="12"/>
    <x v="6"/>
    <x v="1"/>
    <x v="0"/>
    <n v="0"/>
    <x v="0"/>
  </r>
  <r>
    <n v="48"/>
    <n v="48"/>
    <n v="1"/>
    <d v="2023-03-03T00:00:00"/>
    <s v="Amazon"/>
    <x v="1"/>
    <s v="Mixed B2C &amp; B2B"/>
    <s v="www.Amazon.com"/>
    <s v="Office Depot"/>
    <s v="Office Depot Cleaning Duster"/>
    <x v="1"/>
    <s v=" "/>
    <s v="Office Depot OfficeMax, Inc."/>
    <n v="20.89"/>
    <n v="6.9633333333333338"/>
    <n v="0.69633333333333336"/>
    <n v="3"/>
    <x v="3"/>
    <x v="1"/>
    <x v="0"/>
    <n v="1"/>
    <x v="0"/>
  </r>
  <r>
    <n v="49"/>
    <n v="49"/>
    <n v="1"/>
    <d v="2023-03-03T00:00:00"/>
    <s v="Amazon"/>
    <x v="1"/>
    <s v="Mixed B2C &amp; B2B"/>
    <s v="www.Amazon.com"/>
    <s v="Read Right"/>
    <s v="Read Right Dustfree Multipurpose Duster"/>
    <x v="1"/>
    <s v=" "/>
    <m/>
    <n v="53.92"/>
    <n v="8.9866666666666664"/>
    <n v="0.89866666666666661"/>
    <n v="6"/>
    <x v="4"/>
    <x v="1"/>
    <x v="0"/>
    <n v="0"/>
    <x v="0"/>
  </r>
  <r>
    <n v="50"/>
    <n v="50"/>
    <n v="1"/>
    <d v="2023-03-03T00:00:00"/>
    <s v="Amazon"/>
    <x v="1"/>
    <s v="Mixed B2C &amp; B2B"/>
    <s v="www.Amazon.com"/>
    <s v="Stoner Car Care"/>
    <s v="Stoner Car Care GUST Easy Duster"/>
    <x v="1"/>
    <s v=" "/>
    <s v="Stoner, Inc."/>
    <n v="17.5"/>
    <n v="17.5"/>
    <n v="1.4583333333333333"/>
    <n v="1"/>
    <x v="2"/>
    <x v="4"/>
    <x v="0"/>
    <n v="1"/>
    <x v="2"/>
  </r>
  <r>
    <n v="51"/>
    <n v="51"/>
    <n v="42"/>
    <d v="2023-03-16T00:00:00"/>
    <s v="Bed Bath &amp; Beyond"/>
    <x v="1"/>
    <s v="B2C"/>
    <s v="www.BedBathandBeyond.com"/>
    <m/>
    <s v="None"/>
    <x v="0"/>
    <s v=" "/>
    <m/>
    <m/>
    <s v="-"/>
    <s v="-"/>
    <m/>
    <x v="8"/>
    <x v="0"/>
    <x v="0"/>
    <n v="0"/>
    <x v="0"/>
  </r>
  <r>
    <n v="52"/>
    <n v="52"/>
    <n v="23"/>
    <d v="2023-04-07T00:00:00"/>
    <s v="Best Buy"/>
    <x v="1"/>
    <s v="B2C"/>
    <s v="www.BestBuy.com"/>
    <s v="Falcon"/>
    <s v="Falcon Dust-Off Gaming Gear Duster"/>
    <x v="1"/>
    <s v="USA"/>
    <s v="Falcon Safety Products, Inc. "/>
    <n v="2.99"/>
    <n v="2.99"/>
    <n v="0.29900000000000004"/>
    <n v="1"/>
    <x v="2"/>
    <x v="1"/>
    <x v="0"/>
    <n v="0"/>
    <x v="0"/>
  </r>
  <r>
    <n v="53"/>
    <n v="53"/>
    <n v="23"/>
    <d v="2023-03-06T00:00:00"/>
    <s v="Best Buy"/>
    <x v="1"/>
    <s v="B2C"/>
    <s v="www.BestBuy.com"/>
    <s v="Insignia"/>
    <s v="Insignia Cleaning Duster"/>
    <x v="1"/>
    <s v=" "/>
    <m/>
    <n v="14.99"/>
    <n v="7.4950000000000001"/>
    <n v="0.93687500000000001"/>
    <n v="2"/>
    <x v="1"/>
    <x v="2"/>
    <x v="0"/>
    <n v="0"/>
    <x v="0"/>
  </r>
  <r>
    <n v="54"/>
    <n v="54"/>
    <n v="23"/>
    <d v="2023-03-06T00:00:00"/>
    <s v="Best Buy"/>
    <x v="1"/>
    <s v="B2C"/>
    <s v="www.BestBuy.com"/>
    <s v="Norazza"/>
    <s v="Endust for Electronics"/>
    <x v="1"/>
    <s v="USA"/>
    <s v="Norazza, Inc."/>
    <n v="17.989999999999998"/>
    <n v="8.9949999999999992"/>
    <n v="0.89949999999999997"/>
    <n v="2"/>
    <x v="1"/>
    <x v="1"/>
    <x v="0"/>
    <n v="0"/>
    <x v="1"/>
  </r>
  <r>
    <n v="55"/>
    <n v="55"/>
    <n v="16"/>
    <d v="2023-03-16T00:00:00"/>
    <s v="Big Lots"/>
    <x v="1"/>
    <s v="B2C"/>
    <s v="www.BigLots.com"/>
    <s v="Big Lots"/>
    <s v="iHome Compressed Air Duster"/>
    <x v="1"/>
    <s v=" "/>
    <s v="Big Lots"/>
    <n v="14.99"/>
    <n v="4.996666666666667"/>
    <n v="0.4996666666666667"/>
    <n v="3"/>
    <x v="3"/>
    <x v="1"/>
    <x v="0"/>
    <n v="0"/>
    <x v="0"/>
  </r>
  <r>
    <n v="56"/>
    <n v="56"/>
    <n v="16"/>
    <d v="2023-03-16T00:00:00"/>
    <s v="Big Lots"/>
    <x v="1"/>
    <s v="B2C"/>
    <s v="www.BigLots.com"/>
    <s v="Big Lots"/>
    <s v="iHome Compressed Air Duster"/>
    <x v="1"/>
    <s v=" "/>
    <s v="Big Lots"/>
    <n v="5.99"/>
    <n v="5.99"/>
    <n v="0.59899999999999998"/>
    <n v="1"/>
    <x v="2"/>
    <x v="1"/>
    <x v="0"/>
    <n v="0"/>
    <x v="0"/>
  </r>
  <r>
    <n v="57"/>
    <n v="57"/>
    <n v="25"/>
    <d v="2023-03-09T00:00:00"/>
    <s v="BJ's"/>
    <x v="1"/>
    <s v="B2C"/>
    <s v="www.BJs.com"/>
    <s v="Falcon"/>
    <s v="Falcon Dust-Off"/>
    <x v="1"/>
    <s v="USA"/>
    <s v="Falcon Safety Products, Inc. "/>
    <n v="14.99"/>
    <n v="3.7475000000000001"/>
    <n v="0.37475000000000003"/>
    <n v="4"/>
    <x v="5"/>
    <x v="1"/>
    <x v="0"/>
    <n v="0"/>
    <x v="1"/>
  </r>
  <r>
    <n v="58"/>
    <n v="58"/>
    <n v="25"/>
    <d v="2023-03-09T00:00:00"/>
    <s v="BJ's"/>
    <x v="1"/>
    <s v="B2C"/>
    <s v="www.BJs.com"/>
    <s v="Falcon"/>
    <s v="Falcon Dust-Off"/>
    <x v="1"/>
    <s v="USA"/>
    <s v="Falcon Safety Products, Inc. "/>
    <n v="19.98"/>
    <n v="1.665"/>
    <n v="0.16650000000000001"/>
    <n v="12"/>
    <x v="6"/>
    <x v="1"/>
    <x v="0"/>
    <n v="0"/>
    <x v="1"/>
  </r>
  <r>
    <n v="59"/>
    <n v="59"/>
    <n v="45"/>
    <d v="2023-03-07T00:00:00"/>
    <s v="Cabela/Bass Pro Shop"/>
    <x v="1"/>
    <s v="B2C"/>
    <s v="www.Cabelas.com/ www.BassPro.com"/>
    <m/>
    <s v="None"/>
    <x v="0"/>
    <s v=" "/>
    <m/>
    <m/>
    <s v="-"/>
    <s v="-"/>
    <m/>
    <x v="0"/>
    <x v="0"/>
    <x v="0"/>
    <m/>
    <x v="0"/>
  </r>
  <r>
    <n v="60"/>
    <n v="60"/>
    <n v="35"/>
    <d v="2023-03-16T00:00:00"/>
    <s v="Costco"/>
    <x v="1"/>
    <s v="B2C"/>
    <s v="www.Costco.com"/>
    <m/>
    <s v="None"/>
    <x v="0"/>
    <s v=" "/>
    <m/>
    <m/>
    <s v="-"/>
    <s v="-"/>
    <m/>
    <x v="8"/>
    <x v="0"/>
    <x v="0"/>
    <n v="0"/>
    <x v="0"/>
  </r>
  <r>
    <n v="61"/>
    <n v="61"/>
    <n v="31"/>
    <d v="2023-03-16T00:00:00"/>
    <s v="CVS"/>
    <x v="1"/>
    <s v="B2C"/>
    <s v="www.CVS.com"/>
    <s v="Falcon"/>
    <s v="Falcon Dust-Off"/>
    <x v="1"/>
    <s v="USA"/>
    <s v="Falcon Safety Products, Inc. "/>
    <n v="9.7899999999999991"/>
    <n v="9.7899999999999991"/>
    <n v="1.3985714285714284"/>
    <n v="1"/>
    <x v="2"/>
    <x v="7"/>
    <x v="0"/>
    <n v="1"/>
    <x v="1"/>
  </r>
  <r>
    <n v="62"/>
    <n v="62"/>
    <n v="46"/>
    <d v="2023-03-08T00:00:00"/>
    <s v="Dicks Sporting Goods"/>
    <x v="1"/>
    <s v="B2C"/>
    <s v="www.DicksSportingGoods.com"/>
    <m/>
    <s v="None"/>
    <x v="0"/>
    <s v=" "/>
    <m/>
    <m/>
    <s v="-"/>
    <s v="-"/>
    <m/>
    <x v="0"/>
    <x v="0"/>
    <x v="0"/>
    <m/>
    <x v="0"/>
  </r>
  <r>
    <n v="63"/>
    <n v="63"/>
    <n v="40"/>
    <d v="2023-03-16T00:00:00"/>
    <s v="Dollar General"/>
    <x v="1"/>
    <s v="B2C"/>
    <s v="www.DollarGeneral.com"/>
    <m/>
    <s v="None"/>
    <x v="0"/>
    <s v=" "/>
    <m/>
    <m/>
    <s v="-"/>
    <s v="-"/>
    <m/>
    <x v="8"/>
    <x v="0"/>
    <x v="0"/>
    <n v="0"/>
    <x v="0"/>
  </r>
  <r>
    <n v="64"/>
    <n v="64"/>
    <n v="44"/>
    <d v="2023-03-16T00:00:00"/>
    <s v="Dollar Tree"/>
    <x v="1"/>
    <s v="B2C"/>
    <s v="www.DollarTree.com"/>
    <m/>
    <s v="None"/>
    <x v="0"/>
    <s v=" "/>
    <m/>
    <m/>
    <s v="-"/>
    <s v="-"/>
    <m/>
    <x v="8"/>
    <x v="0"/>
    <x v="0"/>
    <n v="0"/>
    <x v="0"/>
  </r>
  <r>
    <n v="65"/>
    <n v="65"/>
    <n v="36"/>
    <d v="2023-03-08T00:00:00"/>
    <s v="Fred Meyer"/>
    <x v="1"/>
    <s v="B2C"/>
    <s v="www.FredMeyer.com"/>
    <s v="Digital Innovations"/>
    <s v="Digital Innovations CleanDr"/>
    <x v="1"/>
    <s v=" "/>
    <m/>
    <n v="16.989999999999998"/>
    <n v="8.4949999999999992"/>
    <n v="0.84949999999999992"/>
    <n v="2"/>
    <x v="1"/>
    <x v="1"/>
    <x v="0"/>
    <n v="1"/>
    <x v="0"/>
  </r>
  <r>
    <n v="66"/>
    <n v="66"/>
    <n v="5"/>
    <d v="2023-03-08T00:00:00"/>
    <s v="Grainger"/>
    <x v="1"/>
    <s v="B2B"/>
    <s v="www.Grainger.com"/>
    <s v="CRC Industries"/>
    <s v="CRC Duster"/>
    <x v="2"/>
    <s v="USA"/>
    <s v="CRC Industries Americas"/>
    <n v="244.2"/>
    <n v="20.349999999999998"/>
    <n v="2.5437499999999997"/>
    <n v="12"/>
    <x v="6"/>
    <x v="2"/>
    <x v="0"/>
    <n v="0"/>
    <x v="0"/>
  </r>
  <r>
    <n v="67"/>
    <n v="67"/>
    <n v="5"/>
    <d v="2023-03-08T00:00:00"/>
    <s v="Grainger"/>
    <x v="1"/>
    <s v="B2B"/>
    <s v="www.Grainger.com"/>
    <s v="Falcon"/>
    <s v="Falcon Dust-Off"/>
    <x v="1"/>
    <s v="USA"/>
    <s v="Falcon Safety Products, Inc. "/>
    <n v="17.27"/>
    <n v="8.6349999999999998"/>
    <n v="0.86349999999999993"/>
    <n v="2"/>
    <x v="1"/>
    <x v="1"/>
    <x v="0"/>
    <n v="0"/>
    <x v="1"/>
  </r>
  <r>
    <n v="68"/>
    <n v="68"/>
    <n v="5"/>
    <d v="2023-03-08T00:00:00"/>
    <s v="Grainger"/>
    <x v="1"/>
    <s v="B2B"/>
    <s v="www.Grainger.com"/>
    <s v="Falcon"/>
    <s v="Falcon Dust-Off"/>
    <x v="1"/>
    <s v="USA"/>
    <s v="Falcon Safety Products, Inc. "/>
    <n v="33.43"/>
    <n v="16.715"/>
    <n v="0.9832352941176471"/>
    <n v="2"/>
    <x v="1"/>
    <x v="8"/>
    <x v="0"/>
    <n v="0"/>
    <x v="1"/>
  </r>
  <r>
    <n v="69"/>
    <n v="69"/>
    <n v="5"/>
    <d v="2023-03-08T00:00:00"/>
    <s v="Grainger"/>
    <x v="1"/>
    <s v="B2B"/>
    <s v="www.Grainger.com"/>
    <s v="Falcon"/>
    <s v="Falcon Dust-Off"/>
    <x v="1"/>
    <s v="USA"/>
    <s v="Falcon Safety Products, Inc. "/>
    <n v="11.44"/>
    <n v="11.44"/>
    <n v="1.1439999999999999"/>
    <n v="1"/>
    <x v="2"/>
    <x v="1"/>
    <x v="0"/>
    <n v="0"/>
    <x v="1"/>
  </r>
  <r>
    <n v="70"/>
    <n v="70"/>
    <n v="5"/>
    <d v="2023-03-08T00:00:00"/>
    <s v="Grainger"/>
    <x v="1"/>
    <s v="B2B"/>
    <s v="www.Grainger.com"/>
    <s v="Falcon"/>
    <s v="Falcon Dust-Off"/>
    <x v="1"/>
    <s v="USA"/>
    <s v="Falcon Safety Products, Inc. "/>
    <n v="16.78"/>
    <n v="16.78"/>
    <n v="0.98705882352941188"/>
    <n v="1"/>
    <x v="2"/>
    <x v="8"/>
    <x v="0"/>
    <n v="0"/>
    <x v="1"/>
  </r>
  <r>
    <n v="71"/>
    <n v="71"/>
    <n v="5"/>
    <d v="2023-03-08T00:00:00"/>
    <s v="Grainger"/>
    <x v="1"/>
    <s v="B2B"/>
    <s v="www.Grainger.com"/>
    <s v="Fellowes"/>
    <s v="Fellowes Duster"/>
    <x v="2"/>
    <s v="USA"/>
    <s v="Fellowes, Inc."/>
    <n v="66.3"/>
    <n v="11.049999999999999"/>
    <n v="1.105"/>
    <n v="6"/>
    <x v="4"/>
    <x v="1"/>
    <x v="0"/>
    <n v="0"/>
    <x v="1"/>
  </r>
  <r>
    <n v="72"/>
    <n v="72"/>
    <n v="5"/>
    <d v="2023-03-08T00:00:00"/>
    <s v="Grainger"/>
    <x v="1"/>
    <s v="B2B"/>
    <s v="www.Grainger.com"/>
    <s v="ITW"/>
    <s v="Chemtronics Typhoon Blast 70"/>
    <x v="2"/>
    <s v="USA"/>
    <s v="ITW Contamination Control Electronics"/>
    <n v="40.19"/>
    <n v="40.19"/>
    <n v="4.0190000000000001"/>
    <n v="1"/>
    <x v="2"/>
    <x v="1"/>
    <x v="0"/>
    <n v="0"/>
    <x v="3"/>
  </r>
  <r>
    <n v="73"/>
    <n v="73"/>
    <n v="5"/>
    <d v="2023-03-08T00:00:00"/>
    <s v="Grainger"/>
    <x v="1"/>
    <s v="B2B"/>
    <s v="www.Grainger.com"/>
    <s v="ITW"/>
    <s v="Chemtronics Ultra Jet"/>
    <x v="2"/>
    <s v="USA"/>
    <s v="ITW Contamination Control Electronics"/>
    <n v="42.96"/>
    <n v="42.96"/>
    <n v="4.2960000000000003"/>
    <n v="1"/>
    <x v="2"/>
    <x v="1"/>
    <x v="0"/>
    <n v="0"/>
    <x v="2"/>
  </r>
  <r>
    <n v="74"/>
    <n v="74"/>
    <n v="5"/>
    <d v="2023-03-08T00:00:00"/>
    <s v="Grainger"/>
    <x v="1"/>
    <s v="B2B"/>
    <s v="www.Grainger.com"/>
    <s v="ITW"/>
    <s v="Chemtronics Ultra Jet Refill"/>
    <x v="2"/>
    <s v="USA"/>
    <s v="ITW Contamination Control Electronics"/>
    <n v="40.869999999999997"/>
    <n v="40.869999999999997"/>
    <n v="4.0869999999999997"/>
    <n v="1"/>
    <x v="2"/>
    <x v="1"/>
    <x v="0"/>
    <n v="0"/>
    <x v="2"/>
  </r>
  <r>
    <n v="75"/>
    <n v="75"/>
    <n v="5"/>
    <d v="2023-03-08T00:00:00"/>
    <s v="Grainger"/>
    <x v="1"/>
    <s v="B2B"/>
    <s v="www.Grainger.com"/>
    <s v="ITW"/>
    <s v="Chemtronics Ultra Jet System"/>
    <x v="2"/>
    <s v="USA"/>
    <s v="ITW Contamination Control Electronics"/>
    <n v="96.27"/>
    <n v="96.27"/>
    <n v="9.6269999999999989"/>
    <n v="1"/>
    <x v="2"/>
    <x v="1"/>
    <x v="0"/>
    <n v="0"/>
    <x v="2"/>
  </r>
  <r>
    <n v="76"/>
    <n v="76"/>
    <n v="5"/>
    <d v="2023-03-08T00:00:00"/>
    <s v="Grainger"/>
    <x v="1"/>
    <s v="B2B"/>
    <s v="www.Grainger.com"/>
    <s v="ITW"/>
    <s v="Techspray Economy Duster"/>
    <x v="2"/>
    <s v="USA"/>
    <s v="ITW Contamination Control Electronics"/>
    <n v="13.24"/>
    <n v="13.24"/>
    <n v="1.3240000000000001"/>
    <n v="1"/>
    <x v="2"/>
    <x v="1"/>
    <x v="0"/>
    <n v="0"/>
    <x v="1"/>
  </r>
  <r>
    <n v="77"/>
    <n v="77"/>
    <n v="5"/>
    <d v="2023-03-08T00:00:00"/>
    <s v="Grainger"/>
    <x v="1"/>
    <s v="B2B"/>
    <s v="www.Grainger.com"/>
    <s v="ITW"/>
    <s v="Techspray Vortex 360 Duster"/>
    <x v="2"/>
    <s v="USA"/>
    <s v="ITW Contamination Control Electronics"/>
    <n v="17.38"/>
    <n v="17.38"/>
    <n v="2.1724999999999999"/>
    <n v="1"/>
    <x v="2"/>
    <x v="2"/>
    <x v="0"/>
    <n v="0"/>
    <x v="2"/>
  </r>
  <r>
    <n v="78"/>
    <n v="78"/>
    <n v="5"/>
    <d v="2023-03-08T00:00:00"/>
    <s v="Grainger"/>
    <x v="1"/>
    <s v="B2B"/>
    <s v="www.Grainger.com"/>
    <s v="ITW"/>
    <s v="Techspray Vortex Duster"/>
    <x v="2"/>
    <s v="USA"/>
    <s v="ITW Contamination Control Electronics"/>
    <n v="21.65"/>
    <n v="21.65"/>
    <n v="2.165"/>
    <n v="1"/>
    <x v="2"/>
    <x v="1"/>
    <x v="0"/>
    <n v="0"/>
    <x v="2"/>
  </r>
  <r>
    <n v="79"/>
    <n v="79"/>
    <n v="5"/>
    <d v="2023-03-08T00:00:00"/>
    <s v="Grainger"/>
    <x v="1"/>
    <s v="B2B"/>
    <s v="www.Grainger.com"/>
    <s v="Skilcraft"/>
    <s v="Skilcraft Power Duster"/>
    <x v="2"/>
    <s v="USA"/>
    <s v="LHB Industries"/>
    <n v="10.07"/>
    <n v="10.07"/>
    <n v="0.62937500000000002"/>
    <n v="1"/>
    <x v="2"/>
    <x v="6"/>
    <x v="0"/>
    <n v="0"/>
    <x v="1"/>
  </r>
  <r>
    <n v="80"/>
    <n v="80"/>
    <n v="5"/>
    <d v="2023-03-08T00:00:00"/>
    <s v="Grainger"/>
    <x v="1"/>
    <s v="B2B"/>
    <s v="www.Grainger.com"/>
    <s v="Skilcraft"/>
    <s v="Skilcraft Power Duster II"/>
    <x v="2"/>
    <s v="USA"/>
    <s v="LHB Industries"/>
    <n v="15.89"/>
    <n v="15.89"/>
    <n v="1.589"/>
    <n v="1"/>
    <x v="2"/>
    <x v="1"/>
    <x v="0"/>
    <n v="0"/>
    <x v="2"/>
  </r>
  <r>
    <n v="81"/>
    <n v="81"/>
    <n v="5"/>
    <d v="2023-03-08T00:00:00"/>
    <s v="Grainger"/>
    <x v="1"/>
    <s v="B2B"/>
    <s v="www.Grainger.com"/>
    <s v="SP Scienceware"/>
    <s v="SP Scienceware Blow-hard OS extra"/>
    <x v="2"/>
    <s v="USA"/>
    <s v="Bel-Art Products"/>
    <n v="80.75"/>
    <n v="80.75"/>
    <n v="8.0749999999999993"/>
    <n v="1"/>
    <x v="2"/>
    <x v="1"/>
    <x v="0"/>
    <n v="0"/>
    <x v="2"/>
  </r>
  <r>
    <n v="82"/>
    <n v="82"/>
    <n v="5"/>
    <d v="2023-03-08T00:00:00"/>
    <s v="Grainger"/>
    <x v="1"/>
    <s v="B2B"/>
    <s v="www.Grainger.com"/>
    <s v="Sprayway"/>
    <s v="Sprayway Clean Jet 100"/>
    <x v="2"/>
    <s v="USA"/>
    <s v="PLZ Corp."/>
    <n v="20.91"/>
    <n v="20.91"/>
    <n v="2.0910000000000002"/>
    <n v="1"/>
    <x v="2"/>
    <x v="1"/>
    <x v="0"/>
    <n v="0"/>
    <x v="2"/>
  </r>
  <r>
    <n v="83"/>
    <n v="83"/>
    <n v="27"/>
    <d v="2023-03-08T00:00:00"/>
    <s v="Harris Teeter"/>
    <x v="1"/>
    <s v="B2C"/>
    <s v="www.HarrisTeeter.com"/>
    <s v="Cassida"/>
    <s v="Cassida CleanPro Air Duster"/>
    <x v="1"/>
    <s v=" "/>
    <m/>
    <n v="54.49"/>
    <n v="9.081666666666667"/>
    <n v="2.594761904761905"/>
    <n v="6"/>
    <x v="4"/>
    <x v="3"/>
    <x v="0"/>
    <n v="1"/>
    <x v="0"/>
  </r>
  <r>
    <n v="84"/>
    <n v="84"/>
    <n v="27"/>
    <d v="2023-03-08T00:00:00"/>
    <s v="Harris Teeter"/>
    <x v="1"/>
    <s v="B2C"/>
    <s v="www.HarrisTeeter.com"/>
    <s v="Max Pro"/>
    <s v="Max Pro Blow Off"/>
    <x v="1"/>
    <s v="USA"/>
    <s v="AVW Inc, dba Max Pro"/>
    <n v="10.99"/>
    <n v="10.99"/>
    <n v="1.099"/>
    <n v="1"/>
    <x v="2"/>
    <x v="1"/>
    <x v="0"/>
    <n v="0"/>
    <x v="1"/>
  </r>
  <r>
    <n v="85"/>
    <n v="85"/>
    <n v="11"/>
    <d v="2023-03-16T00:00:00"/>
    <s v="Home Depot"/>
    <x v="1"/>
    <s v="B2C"/>
    <s v="www.HomeDepot.com"/>
    <s v="CRC Industries"/>
    <s v="CRC Duster"/>
    <x v="1"/>
    <s v="USA"/>
    <s v="CRC Industries Americas"/>
    <n v="6.58"/>
    <n v="6.58"/>
    <n v="0.82250000000000001"/>
    <n v="1"/>
    <x v="2"/>
    <x v="2"/>
    <x v="0"/>
    <n v="1"/>
    <x v="1"/>
  </r>
  <r>
    <n v="86"/>
    <n v="86"/>
    <n v="11"/>
    <d v="2023-03-16T00:00:00"/>
    <s v="Home Depot"/>
    <x v="1"/>
    <s v="B2C"/>
    <s v="www.HomeDepot.com"/>
    <s v="Falcon"/>
    <s v="Falcon Dust-Off"/>
    <x v="1"/>
    <s v="USA"/>
    <s v="Falcon Safety Products, Inc. "/>
    <n v="14.11"/>
    <n v="7.0549999999999997"/>
    <n v="0.70550000000000002"/>
    <n v="2"/>
    <x v="1"/>
    <x v="1"/>
    <x v="0"/>
    <n v="0"/>
    <x v="1"/>
  </r>
  <r>
    <n v="87"/>
    <n v="87"/>
    <n v="11"/>
    <d v="2023-03-16T00:00:00"/>
    <s v="Home Depot"/>
    <x v="1"/>
    <s v="B2C"/>
    <s v="www.HomeDepot.com"/>
    <s v="Falcon"/>
    <s v="Falcon Dust-Off"/>
    <x v="1"/>
    <s v="USA"/>
    <s v="Falcon Safety Products, Inc. "/>
    <n v="27.81"/>
    <n v="4.6349999999999998"/>
    <n v="0.66214285714285714"/>
    <n v="6"/>
    <x v="4"/>
    <x v="7"/>
    <x v="0"/>
    <n v="0"/>
    <x v="1"/>
  </r>
  <r>
    <n v="88"/>
    <n v="88"/>
    <n v="11"/>
    <d v="2023-03-16T00:00:00"/>
    <s v="Home Depot"/>
    <x v="1"/>
    <s v="B2C"/>
    <s v="www.HomeDepot.com"/>
    <s v="Max Pro"/>
    <s v="Max Pro Blow Off"/>
    <x v="1"/>
    <s v="USA"/>
    <s v="AVW Inc, dba Max Pro"/>
    <n v="11.98"/>
    <n v="5.99"/>
    <n v="0.59899999999999998"/>
    <n v="2"/>
    <x v="1"/>
    <x v="1"/>
    <x v="0"/>
    <n v="1"/>
    <x v="1"/>
  </r>
  <r>
    <n v="89"/>
    <n v="89"/>
    <n v="11"/>
    <d v="2023-03-16T00:00:00"/>
    <s v="Home Depot"/>
    <x v="1"/>
    <s v="B2C"/>
    <s v="www.HomeDepot.com"/>
    <s v="Max Pro"/>
    <s v="Max Pro Blow Off"/>
    <x v="1"/>
    <s v="USA"/>
    <s v="AVW Inc, dba Max Pro"/>
    <n v="6.58"/>
    <n v="6.58"/>
    <n v="0.82250000000000001"/>
    <n v="1"/>
    <x v="2"/>
    <x v="2"/>
    <x v="0"/>
    <n v="1"/>
    <x v="1"/>
  </r>
  <r>
    <n v="90"/>
    <n v="90"/>
    <n v="11"/>
    <d v="2023-03-16T00:00:00"/>
    <s v="Home Depot"/>
    <x v="1"/>
    <s v="B2C"/>
    <s v="www.HomeDepot.com"/>
    <s v="Unbranded"/>
    <s v="Unbranded Duster"/>
    <x v="1"/>
    <s v="USA"/>
    <s v="Unbranded"/>
    <n v="6.58"/>
    <n v="6.58"/>
    <n v="0.65800000000000003"/>
    <n v="1"/>
    <x v="2"/>
    <x v="1"/>
    <x v="0"/>
    <n v="0"/>
    <x v="0"/>
  </r>
  <r>
    <n v="91"/>
    <n v="91"/>
    <n v="10"/>
    <d v="2023-03-09T00:00:00"/>
    <s v="Instacart (Big Lots)"/>
    <x v="1"/>
    <s v="B2C"/>
    <s v="www.Instacart.com"/>
    <s v="Big Lots"/>
    <s v="iHome"/>
    <x v="1"/>
    <s v=" "/>
    <s v="Big Lots"/>
    <n v="6.59"/>
    <n v="6.59"/>
    <n v="0.65900000000000003"/>
    <n v="1"/>
    <x v="2"/>
    <x v="1"/>
    <x v="0"/>
    <n v="1"/>
    <x v="0"/>
  </r>
  <r>
    <n v="92"/>
    <n v="92"/>
    <n v="10"/>
    <d v="2023-03-09T00:00:00"/>
    <s v="Instacart (Costco)"/>
    <x v="1"/>
    <s v="B2C"/>
    <s v="www.Instacart.com"/>
    <s v="Falcon"/>
    <s v="Falcon Dust-Off"/>
    <x v="1"/>
    <s v="USA"/>
    <s v="Falcon Safety Products"/>
    <n v="29.84"/>
    <n v="4.9733333333333336"/>
    <n v="0.41444444444444445"/>
    <n v="6"/>
    <x v="4"/>
    <x v="4"/>
    <x v="0"/>
    <n v="0"/>
    <x v="1"/>
  </r>
  <r>
    <n v="93"/>
    <n v="93"/>
    <n v="10"/>
    <d v="2023-03-09T00:00:00"/>
    <s v="Instacart (Dollar Tree)"/>
    <x v="1"/>
    <s v="B2C"/>
    <s v="www.Instacart.com"/>
    <s v="Dollar Tree"/>
    <s v="Homebright"/>
    <x v="1"/>
    <s v=" "/>
    <m/>
    <n v="1.25"/>
    <n v="1.25"/>
    <n v="0.625"/>
    <n v="1"/>
    <x v="2"/>
    <x v="9"/>
    <x v="0"/>
    <n v="1"/>
    <x v="0"/>
  </r>
  <r>
    <n v="94"/>
    <n v="94"/>
    <n v="10"/>
    <d v="2023-03-09T00:00:00"/>
    <s v="Instacart (Lowes)"/>
    <x v="1"/>
    <s v="B2C"/>
    <s v="www.Instacart.com"/>
    <s v="RCA"/>
    <s v="RCA Dusting Air"/>
    <x v="1"/>
    <s v="USA"/>
    <s v="VOXX Accessories Corp."/>
    <n v="10.69"/>
    <n v="10.69"/>
    <n v="1.069"/>
    <n v="1"/>
    <x v="2"/>
    <x v="1"/>
    <x v="0"/>
    <n v="1"/>
    <x v="1"/>
  </r>
  <r>
    <n v="95"/>
    <n v="95"/>
    <n v="10"/>
    <d v="2023-03-09T00:00:00"/>
    <s v="Instacart (Shop Rite)"/>
    <x v="1"/>
    <s v="B2C"/>
    <s v="www.Instacart.com"/>
    <s v="Falcon"/>
    <s v="Falcon Dust-Off"/>
    <x v="1"/>
    <s v="USA"/>
    <s v="Falcon Safety Products"/>
    <n v="4.21"/>
    <n v="4.21"/>
    <n v="0.60142857142857142"/>
    <n v="1"/>
    <x v="2"/>
    <x v="7"/>
    <x v="0"/>
    <n v="0"/>
    <x v="1"/>
  </r>
  <r>
    <n v="96"/>
    <n v="96"/>
    <n v="10"/>
    <d v="2023-03-09T00:00:00"/>
    <s v="Instacart (Staples)"/>
    <x v="1"/>
    <s v="B2C"/>
    <s v="www.Instacart.com"/>
    <s v="Falcon"/>
    <s v="Falcon Dust-Off"/>
    <x v="1"/>
    <s v="USA"/>
    <s v="Falcon Safety Products"/>
    <n v="21.99"/>
    <n v="21.99"/>
    <n v="6.282857142857142"/>
    <n v="1"/>
    <x v="2"/>
    <x v="3"/>
    <x v="0"/>
    <n v="1"/>
    <x v="1"/>
  </r>
  <r>
    <n v="97"/>
    <n v="97"/>
    <n v="10"/>
    <d v="2023-03-09T00:00:00"/>
    <s v="Instacart (Staples)"/>
    <x v="1"/>
    <s v="B2C"/>
    <s v="www.Instacart.com"/>
    <s v="Falcon"/>
    <s v="Falcon Dust-Off"/>
    <x v="1"/>
    <s v="USA"/>
    <s v="Falcon Safety Products"/>
    <n v="19.989999999999998"/>
    <n v="19.989999999999998"/>
    <n v="1.9989999999999999"/>
    <n v="1"/>
    <x v="2"/>
    <x v="1"/>
    <x v="0"/>
    <n v="0"/>
    <x v="1"/>
  </r>
  <r>
    <n v="98"/>
    <n v="98"/>
    <n v="10"/>
    <d v="2023-03-09T00:00:00"/>
    <s v="Instacart (Staples)"/>
    <x v="1"/>
    <s v="B2C"/>
    <s v="www.Instacart.com"/>
    <s v="Staples"/>
    <s v="Staples Electronics Duster"/>
    <x v="1"/>
    <s v="USA"/>
    <s v="Staples the Office Superstore, LLC"/>
    <n v="12.99"/>
    <n v="12.99"/>
    <n v="1.2989999999999999"/>
    <n v="1"/>
    <x v="2"/>
    <x v="1"/>
    <x v="0"/>
    <n v="1"/>
    <x v="1"/>
  </r>
  <r>
    <n v="99"/>
    <n v="99"/>
    <n v="15"/>
    <d v="2023-03-08T00:00:00"/>
    <s v="Kimball Midwest"/>
    <x v="1"/>
    <s v="B2B"/>
    <s v="www.KimballMidwest.com"/>
    <s v="Kimball Midwest"/>
    <s v="Eco-Blast Air Duster"/>
    <x v="2"/>
    <s v=" "/>
    <m/>
    <s v="NA"/>
    <s v="-"/>
    <s v="-"/>
    <n v="1"/>
    <x v="2"/>
    <x v="2"/>
    <x v="0"/>
    <n v="1"/>
    <x v="1"/>
  </r>
  <r>
    <n v="100"/>
    <n v="100"/>
    <n v="15"/>
    <d v="2023-03-08T00:00:00"/>
    <s v="Kimball Midwest"/>
    <x v="1"/>
    <s v="B2B"/>
    <s v="www.KimballMidwest.com"/>
    <s v="Kimball Midwest"/>
    <s v="Eco-Blast Air Duster"/>
    <x v="2"/>
    <s v=" "/>
    <m/>
    <s v="NA"/>
    <s v="-"/>
    <s v="-"/>
    <n v="12"/>
    <x v="6"/>
    <x v="2"/>
    <x v="0"/>
    <n v="1"/>
    <x v="1"/>
  </r>
  <r>
    <n v="101"/>
    <n v="101"/>
    <n v="15"/>
    <d v="2023-03-08T00:00:00"/>
    <s v="Kimball Midwest"/>
    <x v="1"/>
    <s v="B2B"/>
    <s v="www.KimballMidwest.com"/>
    <s v="Kimball Midwest"/>
    <s v="Hi-Blast Air Duster"/>
    <x v="2"/>
    <s v=" "/>
    <m/>
    <s v="NA"/>
    <s v="-"/>
    <s v="-"/>
    <n v="1"/>
    <x v="2"/>
    <x v="1"/>
    <x v="0"/>
    <n v="1"/>
    <x v="2"/>
  </r>
  <r>
    <n v="102"/>
    <n v="102"/>
    <n v="15"/>
    <d v="2023-03-08T00:00:00"/>
    <s v="Kimball Midwest"/>
    <x v="1"/>
    <s v="B2B"/>
    <s v="www.KimballMidwest.com"/>
    <s v="Kimball Midwest"/>
    <s v="Hi-Blast Air Duster"/>
    <x v="2"/>
    <s v=" "/>
    <m/>
    <s v="NA"/>
    <s v="-"/>
    <s v="-"/>
    <n v="12"/>
    <x v="6"/>
    <x v="1"/>
    <x v="0"/>
    <n v="1"/>
    <x v="2"/>
  </r>
  <r>
    <n v="103"/>
    <n v="103"/>
    <n v="28"/>
    <d v="2023-03-07T00:00:00"/>
    <s v="Kroger"/>
    <x v="1"/>
    <s v="B2C"/>
    <s v="www.Kroger.com"/>
    <s v="Business Source"/>
    <s v="Business Source Power Duster"/>
    <x v="1"/>
    <s v="USA"/>
    <m/>
    <n v="18.09"/>
    <n v="18.09"/>
    <n v="1.8089999999999999"/>
    <n v="1"/>
    <x v="2"/>
    <x v="1"/>
    <x v="0"/>
    <n v="1"/>
    <x v="0"/>
  </r>
  <r>
    <n v="104"/>
    <n v="104"/>
    <n v="28"/>
    <d v="2023-03-07T00:00:00"/>
    <s v="Kroger"/>
    <x v="1"/>
    <s v="B2C"/>
    <s v="www.Kroger.com"/>
    <s v="Cassida"/>
    <s v="Cassida CleanPro Air Duster"/>
    <x v="1"/>
    <s v=" "/>
    <m/>
    <n v="54.49"/>
    <n v="9.081666666666667"/>
    <n v="2.594761904761905"/>
    <n v="6"/>
    <x v="4"/>
    <x v="3"/>
    <x v="0"/>
    <n v="1"/>
    <x v="0"/>
  </r>
  <r>
    <n v="105"/>
    <n v="105"/>
    <n v="19"/>
    <d v="2023-03-16T00:00:00"/>
    <s v="Lowe's"/>
    <x v="1"/>
    <s v="B2C"/>
    <s v="www.Lowes.com"/>
    <s v="Max Pro"/>
    <s v="Max Pro Blow Off Shop Duster"/>
    <x v="1"/>
    <s v="USA"/>
    <s v="AVW Inc, dba Max Pro"/>
    <n v="10.48"/>
    <n v="10.48"/>
    <n v="1.31"/>
    <n v="1"/>
    <x v="2"/>
    <x v="2"/>
    <x v="0"/>
    <n v="0"/>
    <x v="1"/>
  </r>
  <r>
    <n v="106"/>
    <n v="106"/>
    <n v="19"/>
    <d v="2023-03-16T00:00:00"/>
    <s v="Lowe's"/>
    <x v="1"/>
    <s v="B2C"/>
    <s v="www.Lowes.com"/>
    <s v="Norazza"/>
    <s v="Endust for Electronics Non-Flammable"/>
    <x v="1"/>
    <s v="USA"/>
    <s v="Norazza, Inc."/>
    <n v="20.98"/>
    <n v="10.49"/>
    <n v="2.9971428571428573"/>
    <n v="2"/>
    <x v="1"/>
    <x v="3"/>
    <x v="0"/>
    <n v="0"/>
    <x v="4"/>
  </r>
  <r>
    <n v="107"/>
    <n v="107"/>
    <n v="19"/>
    <d v="2023-03-16T00:00:00"/>
    <s v="Lowe's"/>
    <x v="1"/>
    <s v="B2C"/>
    <s v="www.Lowes.com"/>
    <s v="RCA"/>
    <s v="RCA Dusting Air"/>
    <x v="1"/>
    <s v="USA"/>
    <s v="VOXX Accessories Corp."/>
    <n v="10.02"/>
    <n v="10.02"/>
    <n v="1.002"/>
    <n v="1"/>
    <x v="2"/>
    <x v="1"/>
    <x v="0"/>
    <n v="1"/>
    <x v="1"/>
  </r>
  <r>
    <n v="108"/>
    <n v="108"/>
    <n v="33"/>
    <d v="2023-03-07T00:00:00"/>
    <s v="Meijer"/>
    <x v="1"/>
    <s v="B2C"/>
    <s v="www.Meijer.com"/>
    <s v="Falcon"/>
    <s v="Falcon Dust-Off"/>
    <x v="1"/>
    <s v="USA"/>
    <s v="Falcon Safety Products, Inc. "/>
    <n v="8.99"/>
    <n v="8.99"/>
    <n v="0.89900000000000002"/>
    <n v="1"/>
    <x v="2"/>
    <x v="1"/>
    <x v="0"/>
    <m/>
    <x v="1"/>
  </r>
  <r>
    <n v="109"/>
    <n v="109"/>
    <n v="33"/>
    <d v="2023-03-07T00:00:00"/>
    <s v="Meijer"/>
    <x v="1"/>
    <s v="B2C"/>
    <s v="www.Meijer.com"/>
    <s v="Falcon"/>
    <s v="Falcon Dust-Off"/>
    <x v="1"/>
    <s v="USA"/>
    <s v="Falcon Safety Products, Inc. "/>
    <n v="19.989999999999998"/>
    <n v="6.6633333333333331"/>
    <n v="0.66633333333333333"/>
    <n v="3"/>
    <x v="3"/>
    <x v="1"/>
    <x v="0"/>
    <m/>
    <x v="1"/>
  </r>
  <r>
    <n v="110"/>
    <n v="110"/>
    <n v="22"/>
    <d v="2023-03-07T00:00:00"/>
    <s v="Menards"/>
    <x v="1"/>
    <s v="B2C"/>
    <s v="www.Menards.com"/>
    <s v="AW Product Sales &amp; Marketing, Inc. "/>
    <s v="Ultra Duster"/>
    <x v="1"/>
    <s v="China"/>
    <s v="AW Distributing- SHANGHAI AW CUSTOM MANUFACTURING &amp; AEROSOL PROPELLANT CO., LTD."/>
    <n v="4.45"/>
    <n v="4.45"/>
    <n v="0.37083333333333335"/>
    <n v="1"/>
    <x v="2"/>
    <x v="4"/>
    <x v="0"/>
    <n v="1"/>
    <x v="1"/>
  </r>
  <r>
    <n v="111"/>
    <n v="111"/>
    <n v="22"/>
    <d v="2023-03-07T00:00:00"/>
    <s v="Menards"/>
    <x v="1"/>
    <s v="B2C"/>
    <s v="www.Menards.com"/>
    <s v="AW Product Sales &amp; Marketing, Inc. "/>
    <s v="Ultra Duster"/>
    <x v="1"/>
    <s v="China"/>
    <s v="AW Distributing- SHANGHAI AW CUSTOM MANUFACTURING &amp; AEROSOL PROPELLANT CO., LTD."/>
    <n v="4.42"/>
    <n v="4.42"/>
    <n v="0.442"/>
    <n v="1"/>
    <x v="2"/>
    <x v="1"/>
    <x v="0"/>
    <n v="1"/>
    <x v="1"/>
  </r>
  <r>
    <n v="112"/>
    <n v="112"/>
    <n v="22"/>
    <d v="2023-03-07T00:00:00"/>
    <s v="Menards"/>
    <x v="1"/>
    <s v="B2C"/>
    <s v="www.Menards.com"/>
    <s v="Max Pro"/>
    <s v="Max Pro Blow Off"/>
    <x v="1"/>
    <s v="USA"/>
    <s v="AVW Inc, dba Max Pro"/>
    <n v="3.99"/>
    <n v="3.99"/>
    <n v="0.39900000000000002"/>
    <n v="1"/>
    <x v="2"/>
    <x v="1"/>
    <x v="0"/>
    <n v="1"/>
    <x v="1"/>
  </r>
  <r>
    <n v="113"/>
    <n v="113"/>
    <n v="9"/>
    <d v="2023-03-08T00:00:00"/>
    <s v="Newegg"/>
    <x v="1"/>
    <s v="Mixed B2C &amp; B2B"/>
    <s v="www.Newegg.com"/>
    <s v="Business Source"/>
    <s v="Business Source Power Duster"/>
    <x v="2"/>
    <s v="USA"/>
    <m/>
    <n v="26.99"/>
    <n v="13.494999999999999"/>
    <n v="1.3494999999999999"/>
    <n v="2"/>
    <x v="1"/>
    <x v="1"/>
    <x v="0"/>
    <n v="0"/>
    <x v="0"/>
  </r>
  <r>
    <n v="114"/>
    <n v="114"/>
    <n v="9"/>
    <d v="2023-03-08T00:00:00"/>
    <s v="Newegg"/>
    <x v="1"/>
    <s v="Mixed B2C &amp; B2B"/>
    <s v="www.Newegg.com"/>
    <s v="Business Source"/>
    <s v="Business Source Power Duster"/>
    <x v="2"/>
    <s v="USA"/>
    <m/>
    <n v="7.99"/>
    <n v="7.99"/>
    <n v="0.79900000000000004"/>
    <n v="1"/>
    <x v="2"/>
    <x v="1"/>
    <x v="0"/>
    <n v="1"/>
    <x v="0"/>
  </r>
  <r>
    <n v="115"/>
    <n v="115"/>
    <n v="9"/>
    <d v="2023-03-08T00:00:00"/>
    <s v="Newegg"/>
    <x v="1"/>
    <s v="Mixed B2C &amp; B2B"/>
    <s v="www.Newegg.com"/>
    <s v="Business Source"/>
    <s v="Business Source Power Duster"/>
    <x v="2"/>
    <s v="USA"/>
    <m/>
    <n v="13.99"/>
    <n v="6.9950000000000001"/>
    <n v="0.69950000000000001"/>
    <n v="2"/>
    <x v="1"/>
    <x v="1"/>
    <x v="0"/>
    <n v="1"/>
    <x v="0"/>
  </r>
  <r>
    <n v="116"/>
    <n v="116"/>
    <n v="9"/>
    <d v="2023-03-08T00:00:00"/>
    <s v="Newegg"/>
    <x v="1"/>
    <s v="Mixed B2C &amp; B2B"/>
    <s v="www.Newegg.com"/>
    <s v="Century"/>
    <s v="Century Duster"/>
    <x v="1"/>
    <s v="USA"/>
    <s v="Falcon Safety Products"/>
    <n v="27.99"/>
    <n v="13.994999999999999"/>
    <n v="1.3995"/>
    <n v="2"/>
    <x v="1"/>
    <x v="1"/>
    <x v="0"/>
    <n v="0"/>
    <x v="1"/>
  </r>
  <r>
    <n v="117"/>
    <n v="117"/>
    <n v="9"/>
    <d v="2023-03-08T00:00:00"/>
    <s v="Newegg"/>
    <x v="1"/>
    <s v="Mixed B2C &amp; B2B"/>
    <s v="www.Newegg.com"/>
    <s v="Compucessory"/>
    <s v="Compucessory Power Duster"/>
    <x v="2"/>
    <s v="USA"/>
    <m/>
    <n v="39.99"/>
    <n v="6.665"/>
    <n v="0.66649999999999998"/>
    <n v="6"/>
    <x v="4"/>
    <x v="1"/>
    <x v="0"/>
    <n v="1"/>
    <x v="0"/>
  </r>
  <r>
    <n v="118"/>
    <n v="118"/>
    <n v="9"/>
    <d v="2023-03-08T00:00:00"/>
    <s v="Newegg"/>
    <x v="1"/>
    <s v="Mixed B2C &amp; B2B"/>
    <s v="www.Newegg.com"/>
    <s v="Falcon"/>
    <s v="Falcon Dust-Off"/>
    <x v="1"/>
    <s v="USA"/>
    <s v="Falcon Safety Products, Inc. "/>
    <n v="18.989999999999998"/>
    <n v="18.989999999999998"/>
    <n v="5.4257142857142853"/>
    <n v="1"/>
    <x v="2"/>
    <x v="3"/>
    <x v="0"/>
    <n v="0"/>
    <x v="1"/>
  </r>
  <r>
    <n v="119"/>
    <n v="119"/>
    <n v="9"/>
    <d v="2023-03-08T00:00:00"/>
    <s v="Newegg"/>
    <x v="1"/>
    <s v="Mixed B2C &amp; B2B"/>
    <s v="www.Newegg.com"/>
    <s v="Falcon"/>
    <s v="Falcon Dust-Off"/>
    <x v="1"/>
    <s v="USA"/>
    <s v="Falcon Safety Products, Inc. "/>
    <n v="16.989999999999998"/>
    <n v="16.989999999999998"/>
    <n v="0.99941176470588222"/>
    <n v="1"/>
    <x v="2"/>
    <x v="8"/>
    <x v="0"/>
    <n v="0"/>
    <x v="1"/>
  </r>
  <r>
    <n v="120"/>
    <n v="120"/>
    <n v="9"/>
    <d v="2023-04-07T00:00:00"/>
    <s v="Newegg"/>
    <x v="1"/>
    <s v="Mixed B2C &amp; B2B"/>
    <s v="www.Newegg.com"/>
    <s v="Falcon"/>
    <s v="Falcon Dust-Off Gaming Gear Duster"/>
    <x v="1"/>
    <s v="USA"/>
    <s v="Falcon Safety Products, Inc. "/>
    <m/>
    <m/>
    <m/>
    <m/>
    <x v="0"/>
    <x v="0"/>
    <x v="0"/>
    <n v="0"/>
    <x v="0"/>
  </r>
  <r>
    <n v="121"/>
    <n v="121"/>
    <n v="9"/>
    <d v="2023-03-08T00:00:00"/>
    <s v="Newegg"/>
    <x v="1"/>
    <s v="Mixed B2C &amp; B2B"/>
    <s v="www.Newegg.com"/>
    <s v="Innovera Technology Essentials"/>
    <s v="Innovera Electronics Duster"/>
    <x v="1"/>
    <s v="China"/>
    <s v="AW Distributing- SHANGHAI AW CUSTOM MANUFACTURING &amp; AEROSOL PROPELLANT CO., LTD."/>
    <n v="8.99"/>
    <n v="8.99"/>
    <n v="0.89900000000000002"/>
    <n v="1"/>
    <x v="2"/>
    <x v="1"/>
    <x v="0"/>
    <n v="0"/>
    <x v="1"/>
  </r>
  <r>
    <n v="122"/>
    <n v="122"/>
    <n v="9"/>
    <d v="2023-03-08T00:00:00"/>
    <s v="Newegg"/>
    <x v="1"/>
    <s v="Mixed B2C &amp; B2B"/>
    <s v="www.Newegg.com"/>
    <s v="Innovera Technology Essentials"/>
    <s v="Innovera Electronics Duster"/>
    <x v="1"/>
    <s v="China"/>
    <s v="AW Distributing- SHANGHAI AW CUSTOM MANUFACTURING &amp; AEROSOL PROPELLANT CO., LTD."/>
    <n v="34.99"/>
    <n v="5.831666666666667"/>
    <n v="0.58316666666666672"/>
    <n v="6"/>
    <x v="4"/>
    <x v="1"/>
    <x v="0"/>
    <n v="0"/>
    <x v="1"/>
  </r>
  <r>
    <n v="123"/>
    <n v="123"/>
    <n v="9"/>
    <d v="2023-03-08T00:00:00"/>
    <s v="Newegg"/>
    <x v="1"/>
    <s v="Mixed B2C &amp; B2B"/>
    <s v="www.Newegg.com"/>
    <s v="Maxell"/>
    <s v="Maxell Blast Away"/>
    <x v="1"/>
    <s v="USA"/>
    <s v="Falcon Safety Products"/>
    <n v="9.99"/>
    <n v="9.99"/>
    <n v="0.999"/>
    <n v="1"/>
    <x v="2"/>
    <x v="1"/>
    <x v="0"/>
    <n v="1"/>
    <x v="2"/>
  </r>
  <r>
    <n v="124"/>
    <n v="124"/>
    <n v="9"/>
    <d v="2023-03-08T00:00:00"/>
    <s v="Newegg"/>
    <x v="1"/>
    <s v="Mixed B2C &amp; B2B"/>
    <s v="www.Newegg.com"/>
    <s v="Maxell"/>
    <s v="Maxell Blast Away"/>
    <x v="1"/>
    <s v="USA"/>
    <s v="Falcon Safety Products"/>
    <n v="17.989999999999998"/>
    <n v="8.9949999999999992"/>
    <n v="0.89949999999999997"/>
    <n v="2"/>
    <x v="1"/>
    <x v="1"/>
    <x v="0"/>
    <n v="0"/>
    <x v="2"/>
  </r>
  <r>
    <n v="125"/>
    <n v="125"/>
    <n v="9"/>
    <d v="2023-03-08T00:00:00"/>
    <s v="Newegg"/>
    <x v="1"/>
    <s v="Mixed B2C &amp; B2B"/>
    <s v="www.Newegg.com"/>
    <s v="Norazza"/>
    <s v="Endust for Electronics"/>
    <x v="1"/>
    <s v="USA"/>
    <s v="Norazza, Inc."/>
    <n v="18.989999999999998"/>
    <n v="18.989999999999998"/>
    <n v="1.8989999999999998"/>
    <n v="1"/>
    <x v="2"/>
    <x v="1"/>
    <x v="0"/>
    <n v="1"/>
    <x v="1"/>
  </r>
  <r>
    <n v="126"/>
    <n v="126"/>
    <n v="4"/>
    <d v="2023-03-09T00:00:00"/>
    <s v="Office Max/Depot"/>
    <x v="1"/>
    <s v="B2C"/>
    <s v="www.OfficeDepot.com"/>
    <s v="Century"/>
    <s v="Century Duster"/>
    <x v="1"/>
    <s v="USA"/>
    <s v="Falcon Safety Products"/>
    <n v="9.39"/>
    <n v="9.39"/>
    <n v="0.93900000000000006"/>
    <n v="1"/>
    <x v="2"/>
    <x v="1"/>
    <x v="0"/>
    <n v="0"/>
    <x v="1"/>
  </r>
  <r>
    <n v="127"/>
    <n v="127"/>
    <n v="4"/>
    <d v="2023-03-09T00:00:00"/>
    <s v="Office Max/Depot"/>
    <x v="1"/>
    <s v="B2C"/>
    <s v="www.OfficeDepot.com"/>
    <s v="Century"/>
    <s v="Century Duster"/>
    <x v="1"/>
    <s v="USA"/>
    <s v="Falcon Safety Products"/>
    <n v="39.99"/>
    <n v="6.665"/>
    <n v="0.66649999999999998"/>
    <n v="6"/>
    <x v="4"/>
    <x v="1"/>
    <x v="0"/>
    <n v="0"/>
    <x v="1"/>
  </r>
  <r>
    <n v="128"/>
    <n v="128"/>
    <n v="4"/>
    <d v="2023-03-09T00:00:00"/>
    <s v="Office Max/Depot"/>
    <x v="1"/>
    <s v="B2C"/>
    <s v="www.OfficeDepot.com"/>
    <s v="CRC Industries"/>
    <s v="CRC Duster"/>
    <x v="1"/>
    <s v="USA"/>
    <s v="CRC Industries Americas"/>
    <n v="239.19"/>
    <n v="19.932500000000001"/>
    <n v="2.4915625000000001"/>
    <n v="12"/>
    <x v="6"/>
    <x v="2"/>
    <x v="0"/>
    <n v="0"/>
    <x v="0"/>
  </r>
  <r>
    <n v="129"/>
    <n v="129"/>
    <n v="4"/>
    <d v="2023-03-09T00:00:00"/>
    <s v="Office Max/Depot"/>
    <x v="1"/>
    <s v="B2C"/>
    <s v="www.OfficeDepot.com"/>
    <s v="Falcon"/>
    <s v="Falcon Dust-Off"/>
    <x v="1"/>
    <s v="USA"/>
    <s v="Falcon Safety Products, Inc. "/>
    <n v="35.590000000000003"/>
    <n v="17.795000000000002"/>
    <n v="1.7795000000000001"/>
    <n v="2"/>
    <x v="1"/>
    <x v="1"/>
    <x v="0"/>
    <n v="0"/>
    <x v="1"/>
  </r>
  <r>
    <n v="130"/>
    <n v="130"/>
    <n v="4"/>
    <d v="2023-03-09T00:00:00"/>
    <s v="Office Max/Depot"/>
    <x v="1"/>
    <s v="B2C"/>
    <s v="www.OfficeDepot.com"/>
    <s v="Falcon"/>
    <s v="Falcon Dust-Off"/>
    <x v="1"/>
    <s v="USA"/>
    <s v="Falcon Safety Products, Inc. "/>
    <n v="84.99"/>
    <n v="7.0824999999999996"/>
    <n v="0.70824999999999994"/>
    <n v="12"/>
    <x v="6"/>
    <x v="1"/>
    <x v="0"/>
    <n v="0"/>
    <x v="1"/>
  </r>
  <r>
    <n v="131"/>
    <n v="131"/>
    <n v="4"/>
    <d v="2023-03-09T00:00:00"/>
    <s v="Office Max/Depot"/>
    <x v="1"/>
    <s v="B2C"/>
    <s v="www.OfficeDepot.com"/>
    <s v="Maxell"/>
    <s v="Maxell Blast Away"/>
    <x v="1"/>
    <s v="USA"/>
    <s v="Falcon Safety Products"/>
    <n v="8.99"/>
    <n v="8.99"/>
    <n v="0.89900000000000002"/>
    <n v="1"/>
    <x v="2"/>
    <x v="1"/>
    <x v="0"/>
    <n v="0"/>
    <x v="1"/>
  </r>
  <r>
    <n v="132"/>
    <n v="132"/>
    <n v="4"/>
    <d v="2023-03-09T00:00:00"/>
    <s v="Office Max/Depot"/>
    <x v="1"/>
    <s v="B2C"/>
    <s v="www.OfficeDepot.com"/>
    <s v="Maxell"/>
    <s v="Maxell Blast Away"/>
    <x v="1"/>
    <s v="USA"/>
    <s v="Falcon Safety Products"/>
    <n v="10.29"/>
    <n v="10.29"/>
    <n v="2.94"/>
    <n v="1"/>
    <x v="2"/>
    <x v="3"/>
    <x v="0"/>
    <n v="0"/>
    <x v="1"/>
  </r>
  <r>
    <n v="133"/>
    <n v="133"/>
    <n v="4"/>
    <d v="2023-03-09T00:00:00"/>
    <s v="Office Max/Depot"/>
    <x v="1"/>
    <s v="B2C"/>
    <s v="www.OfficeDepot.com"/>
    <s v="Norazza"/>
    <s v="Endust for Electronics"/>
    <x v="1"/>
    <s v="USA"/>
    <s v="Norazza, Inc."/>
    <n v="12.49"/>
    <n v="6.2450000000000001"/>
    <n v="1.7842857142857143"/>
    <n v="2"/>
    <x v="1"/>
    <x v="3"/>
    <x v="0"/>
    <n v="0"/>
    <x v="1"/>
  </r>
  <r>
    <n v="134"/>
    <n v="134"/>
    <n v="4"/>
    <d v="2023-03-09T00:00:00"/>
    <s v="Office Max/Depot"/>
    <x v="1"/>
    <s v="B2C"/>
    <s v="www.OfficeDepot.com"/>
    <s v="Norazza"/>
    <s v="Endust for Electronics"/>
    <x v="1"/>
    <s v="USA"/>
    <s v="Norazza, Inc."/>
    <n v="10.99"/>
    <n v="10.99"/>
    <n v="1.099"/>
    <n v="1"/>
    <x v="2"/>
    <x v="1"/>
    <x v="0"/>
    <n v="0"/>
    <x v="1"/>
  </r>
  <r>
    <n v="135"/>
    <n v="135"/>
    <n v="4"/>
    <d v="2023-03-09T00:00:00"/>
    <s v="Office Max/Depot"/>
    <x v="1"/>
    <s v="B2C"/>
    <s v="www.OfficeDepot.com"/>
    <s v="Office Depot"/>
    <s v="Office Depot Cleaning Duster"/>
    <x v="1"/>
    <s v=" "/>
    <s v="Office Depot OfficeMax, Inc."/>
    <n v="20.89"/>
    <n v="6.9633333333333338"/>
    <n v="0.69633333333333336"/>
    <n v="3"/>
    <x v="3"/>
    <x v="1"/>
    <x v="0"/>
    <n v="0"/>
    <x v="0"/>
  </r>
  <r>
    <n v="136"/>
    <n v="136"/>
    <n v="4"/>
    <d v="2023-03-09T00:00:00"/>
    <s v="Office Max/Depot"/>
    <x v="1"/>
    <s v="B2C"/>
    <s v="www.OfficeDepot.com"/>
    <s v="Office Depot"/>
    <s v="Office Depot Cleaning Duster"/>
    <x v="1"/>
    <s v=" "/>
    <s v="Office Depot OfficeMax, Inc."/>
    <n v="37.49"/>
    <n v="6.248333333333334"/>
    <n v="0.62483333333333335"/>
    <n v="6"/>
    <x v="4"/>
    <x v="1"/>
    <x v="0"/>
    <n v="0"/>
    <x v="0"/>
  </r>
  <r>
    <n v="137"/>
    <n v="137"/>
    <n v="4"/>
    <d v="2023-03-09T00:00:00"/>
    <s v="Office Max/Depot"/>
    <x v="1"/>
    <s v="B2C"/>
    <s v="www.OfficeDepot.com"/>
    <s v="Office Depot"/>
    <s v="Office Depot Cleaning Duster"/>
    <x v="1"/>
    <s v=" "/>
    <s v="Office Depot OfficeMax, Inc."/>
    <n v="64.19"/>
    <n v="5.3491666666666662"/>
    <n v="0.5349166666666666"/>
    <n v="12"/>
    <x v="6"/>
    <x v="1"/>
    <x v="0"/>
    <n v="0"/>
    <x v="0"/>
  </r>
  <r>
    <n v="138"/>
    <n v="138"/>
    <n v="4"/>
    <d v="2023-03-09T00:00:00"/>
    <s v="Office Max/Depot"/>
    <x v="1"/>
    <s v="B2C"/>
    <s v="www.OfficeDepot.com"/>
    <s v="Office Depot"/>
    <s v="Office Depot Cleaning Duster"/>
    <x v="1"/>
    <s v=" "/>
    <s v="Office Depot OfficeMax, Inc."/>
    <n v="10.99"/>
    <n v="10.99"/>
    <n v="1.099"/>
    <n v="1"/>
    <x v="2"/>
    <x v="1"/>
    <x v="0"/>
    <n v="0"/>
    <x v="0"/>
  </r>
  <r>
    <n v="139"/>
    <n v="139"/>
    <n v="4"/>
    <d v="2023-03-09T00:00:00"/>
    <s v="Office Max/Depot"/>
    <x v="1"/>
    <s v="B2C"/>
    <s v="www.OfficeDepot.com"/>
    <s v="Office Depot"/>
    <s v="Office Depot Cleaning Duster"/>
    <x v="1"/>
    <s v=" "/>
    <s v="Office Depot OfficeMax, Inc."/>
    <n v="7.49"/>
    <n v="7.49"/>
    <n v="2.14"/>
    <n v="1"/>
    <x v="2"/>
    <x v="3"/>
    <x v="0"/>
    <n v="0"/>
    <x v="0"/>
  </r>
  <r>
    <n v="140"/>
    <n v="140"/>
    <n v="4"/>
    <d v="2023-03-09T00:00:00"/>
    <s v="Office Max/Depot"/>
    <x v="1"/>
    <s v="B2C"/>
    <s v="www.OfficeDepot.com"/>
    <s v="RCA"/>
    <s v="RCA Dusting Air"/>
    <x v="1"/>
    <s v="USA"/>
    <s v="VOXX Accessories Corp."/>
    <n v="12.99"/>
    <n v="12.99"/>
    <n v="1.2989999999999999"/>
    <n v="1"/>
    <x v="2"/>
    <x v="1"/>
    <x v="0"/>
    <n v="1"/>
    <x v="1"/>
  </r>
  <r>
    <n v="141"/>
    <n v="141"/>
    <n v="4"/>
    <d v="2023-03-09T00:00:00"/>
    <s v="Office Max/Depot"/>
    <x v="1"/>
    <s v="B2C"/>
    <s v="www.OfficeDepot.com"/>
    <s v="Read Right"/>
    <s v="Read Right Dustfree Multipurpose Duster"/>
    <x v="1"/>
    <s v=" "/>
    <m/>
    <n v="87.79"/>
    <n v="14.631666666666668"/>
    <n v="1.4631666666666667"/>
    <n v="6"/>
    <x v="4"/>
    <x v="1"/>
    <x v="0"/>
    <n v="0"/>
    <x v="0"/>
  </r>
  <r>
    <n v="142"/>
    <n v="142"/>
    <n v="4"/>
    <d v="2023-03-09T00:00:00"/>
    <s v="Office Max/Depot"/>
    <x v="1"/>
    <s v="B2C"/>
    <s v="www.OfficeDepot.com"/>
    <s v="Read Right"/>
    <s v="Read Right Electronics Duster, Non-flammable"/>
    <x v="1"/>
    <s v=" "/>
    <m/>
    <n v="66.59"/>
    <n v="33.295000000000002"/>
    <n v="3.3295000000000003"/>
    <n v="2"/>
    <x v="1"/>
    <x v="1"/>
    <x v="0"/>
    <n v="0"/>
    <x v="0"/>
  </r>
  <r>
    <n v="143"/>
    <n v="143"/>
    <n v="38"/>
    <d v="2023-03-08T00:00:00"/>
    <s v="O'Reilly Auto Parts"/>
    <x v="1"/>
    <s v="Mixed B2C &amp; B2B"/>
    <s v="www.OReillyAuto.com"/>
    <s v="Max Pro"/>
    <s v="Max Pro Blow Off"/>
    <x v="1"/>
    <s v="USA"/>
    <s v="AVW Inc, dba Max Pro"/>
    <n v="10.99"/>
    <n v="10.99"/>
    <n v="3.14"/>
    <n v="1"/>
    <x v="2"/>
    <x v="3"/>
    <x v="0"/>
    <n v="1"/>
    <x v="1"/>
  </r>
  <r>
    <n v="144"/>
    <n v="144"/>
    <n v="26"/>
    <d v="2023-03-07T00:00:00"/>
    <s v="Sam's Club"/>
    <x v="1"/>
    <s v="B2C"/>
    <s v="www.SamsClub.com"/>
    <s v="Falcon"/>
    <s v="Falcon Dust-Off"/>
    <x v="1"/>
    <s v="USA"/>
    <s v="Falcon Safety Products, Inc. "/>
    <n v="14.48"/>
    <n v="3.62"/>
    <n v="0.36199999999999999"/>
    <n v="4"/>
    <x v="5"/>
    <x v="1"/>
    <x v="0"/>
    <n v="0"/>
    <x v="1"/>
  </r>
  <r>
    <n v="145"/>
    <n v="145"/>
    <n v="26"/>
    <d v="2023-03-07T00:00:00"/>
    <s v="Sam's Club"/>
    <x v="1"/>
    <s v="B2C"/>
    <s v="www.SamsClub.com"/>
    <s v="Falcon"/>
    <s v="Falcon Dust-Off"/>
    <x v="1"/>
    <s v="USA"/>
    <s v="Falcon Safety Products, Inc. "/>
    <n v="44.98"/>
    <n v="3.7483333333333331"/>
    <n v="0.3748333333333333"/>
    <n v="12"/>
    <x v="6"/>
    <x v="1"/>
    <x v="0"/>
    <n v="0"/>
    <x v="1"/>
  </r>
  <r>
    <n v="146"/>
    <n v="146"/>
    <n v="6"/>
    <d v="2023-03-06T00:00:00"/>
    <s v="Staples"/>
    <x v="1"/>
    <s v="B2C"/>
    <s v="www.Staples.com"/>
    <s v="Falcon"/>
    <s v="Falcon Dust-Off"/>
    <x v="1"/>
    <s v="USA"/>
    <s v="Falcon Safety Products, Inc. "/>
    <n v="28.79"/>
    <n v="9.5966666666666658"/>
    <n v="0.95966666666666656"/>
    <n v="3"/>
    <x v="3"/>
    <x v="1"/>
    <x v="0"/>
    <n v="1"/>
    <x v="1"/>
  </r>
  <r>
    <n v="147"/>
    <n v="147"/>
    <n v="6"/>
    <d v="2023-03-06T00:00:00"/>
    <s v="Staples"/>
    <x v="1"/>
    <s v="B2C"/>
    <s v="www.Staples.com"/>
    <s v="Falcon"/>
    <s v="Falcon Dust-Off"/>
    <x v="1"/>
    <s v="USA"/>
    <s v="Falcon Safety Products, Inc. "/>
    <n v="36.99"/>
    <n v="6.165"/>
    <n v="0.88071428571428567"/>
    <n v="6"/>
    <x v="4"/>
    <x v="7"/>
    <x v="0"/>
    <n v="1"/>
    <x v="1"/>
  </r>
  <r>
    <n v="148"/>
    <n v="148"/>
    <n v="6"/>
    <d v="2023-03-06T00:00:00"/>
    <s v="Staples"/>
    <x v="1"/>
    <s v="B2C"/>
    <s v="www.Staples.com"/>
    <s v="Falcon"/>
    <s v="Falcon Dust-Off"/>
    <x v="1"/>
    <s v="USA"/>
    <s v="Falcon Safety Products, Inc. "/>
    <n v="69.09"/>
    <n v="5.7575000000000003"/>
    <n v="0.82250000000000001"/>
    <n v="12"/>
    <x v="6"/>
    <x v="7"/>
    <x v="0"/>
    <n v="1"/>
    <x v="1"/>
  </r>
  <r>
    <n v="149"/>
    <n v="149"/>
    <n v="6"/>
    <d v="2023-03-06T00:00:00"/>
    <s v="Staples"/>
    <x v="1"/>
    <s v="B2C"/>
    <s v="www.Staples.com"/>
    <s v="Falcon"/>
    <s v="Falcon Dust-Off"/>
    <x v="1"/>
    <s v="USA"/>
    <s v="Falcon Safety Products, Inc. "/>
    <n v="10.59"/>
    <n v="10.59"/>
    <n v="3.0257142857142858"/>
    <n v="1"/>
    <x v="2"/>
    <x v="3"/>
    <x v="0"/>
    <n v="1"/>
    <x v="1"/>
  </r>
  <r>
    <n v="150"/>
    <n v="150"/>
    <n v="6"/>
    <d v="2023-03-06T00:00:00"/>
    <s v="Staples"/>
    <x v="1"/>
    <s v="B2C"/>
    <s v="www.Staples.com"/>
    <s v="Falcon"/>
    <s v="Falcon Dust-Off"/>
    <x v="1"/>
    <s v="USA"/>
    <s v="Falcon Safety Products, Inc. "/>
    <n v="13.19"/>
    <n v="13.19"/>
    <n v="3.7685714285714282"/>
    <n v="1"/>
    <x v="2"/>
    <x v="3"/>
    <x v="0"/>
    <n v="1"/>
    <x v="2"/>
  </r>
  <r>
    <n v="151"/>
    <n v="151"/>
    <n v="6"/>
    <d v="2023-03-06T00:00:00"/>
    <s v="Staples"/>
    <x v="1"/>
    <s v="B2C"/>
    <s v="www.Staples.com"/>
    <s v="Falcon"/>
    <s v="Falcon Dust-Off"/>
    <x v="1"/>
    <s v="USA"/>
    <s v="Falcon Safety Products, Inc. "/>
    <n v="29.49"/>
    <n v="29.49"/>
    <n v="1.7347058823529411"/>
    <n v="1"/>
    <x v="2"/>
    <x v="8"/>
    <x v="0"/>
    <n v="1"/>
    <x v="1"/>
  </r>
  <r>
    <n v="152"/>
    <n v="152"/>
    <n v="6"/>
    <d v="2023-03-06T00:00:00"/>
    <s v="Staples"/>
    <x v="1"/>
    <s v="B2C"/>
    <s v="www.Staples.com"/>
    <s v="Falcon"/>
    <s v="Falcon Dust-Off"/>
    <x v="1"/>
    <s v="USA"/>
    <s v="Falcon Safety Products, Inc. "/>
    <n v="37.99"/>
    <n v="18.995000000000001"/>
    <n v="1.1173529411764707"/>
    <n v="2"/>
    <x v="1"/>
    <x v="8"/>
    <x v="0"/>
    <n v="1"/>
    <x v="1"/>
  </r>
  <r>
    <n v="153"/>
    <n v="153"/>
    <n v="6"/>
    <d v="2023-03-06T00:00:00"/>
    <s v="Staples"/>
    <x v="1"/>
    <s v="B2C"/>
    <s v="www.Staples.com"/>
    <s v="Falcon"/>
    <s v="Falcon Dust-Off"/>
    <x v="1"/>
    <s v="USA"/>
    <s v="Falcon Safety Products, Inc. "/>
    <n v="22.69"/>
    <n v="22.69"/>
    <n v="3.2414285714285715"/>
    <n v="1"/>
    <x v="2"/>
    <x v="7"/>
    <x v="0"/>
    <n v="0"/>
    <x v="1"/>
  </r>
  <r>
    <n v="154"/>
    <n v="154"/>
    <n v="6"/>
    <d v="2023-04-07T00:00:00"/>
    <s v="Staples"/>
    <x v="1"/>
    <s v="B2C"/>
    <s v="www.Staples.com"/>
    <s v="Falcon"/>
    <s v="Falcon Dust-Off Gaming Gear Duster"/>
    <x v="1"/>
    <s v="USA"/>
    <s v="Falcon Safety Products, Inc. "/>
    <n v="19.989999999999998"/>
    <n v="19.989999999999998"/>
    <n v="1.9989999999999999"/>
    <n v="1"/>
    <x v="2"/>
    <x v="1"/>
    <x v="0"/>
    <m/>
    <x v="0"/>
  </r>
  <r>
    <n v="155"/>
    <n v="155"/>
    <n v="6"/>
    <d v="2023-03-06T00:00:00"/>
    <s v="Staples"/>
    <x v="1"/>
    <s v="B2C"/>
    <s v="www.Staples.com"/>
    <s v="NXT Technologies"/>
    <s v="NXT Technologies Electronics Duster"/>
    <x v="2"/>
    <s v=" "/>
    <m/>
    <n v="7.29"/>
    <n v="7.29"/>
    <n v="0.72899999999999998"/>
    <n v="1"/>
    <x v="2"/>
    <x v="1"/>
    <x v="0"/>
    <n v="1"/>
    <x v="0"/>
  </r>
  <r>
    <n v="156"/>
    <n v="156"/>
    <n v="6"/>
    <d v="2023-03-06T00:00:00"/>
    <s v="Staples"/>
    <x v="1"/>
    <s v="B2C"/>
    <s v="www.Staples.com"/>
    <s v="Staples"/>
    <s v="Staples Electronics Duster"/>
    <x v="1"/>
    <s v="USA"/>
    <s v="Staples the Office Superstore, LLC"/>
    <n v="29.49"/>
    <n v="7.3724999999999996"/>
    <n v="0.73724999999999996"/>
    <n v="4"/>
    <x v="5"/>
    <x v="1"/>
    <x v="0"/>
    <n v="1"/>
    <x v="1"/>
  </r>
  <r>
    <n v="157"/>
    <n v="157"/>
    <n v="6"/>
    <d v="2023-03-06T00:00:00"/>
    <s v="Staples"/>
    <x v="1"/>
    <s v="B2C"/>
    <s v="www.Staples.com"/>
    <s v="Staples"/>
    <s v="Staples Electronics Duster"/>
    <x v="1"/>
    <s v="USA"/>
    <s v="Staples the Office Superstore, LLC"/>
    <n v="36.99"/>
    <n v="6.165"/>
    <n v="0.61650000000000005"/>
    <n v="6"/>
    <x v="4"/>
    <x v="1"/>
    <x v="0"/>
    <n v="1"/>
    <x v="1"/>
  </r>
  <r>
    <n v="158"/>
    <n v="158"/>
    <n v="6"/>
    <d v="2023-03-06T00:00:00"/>
    <s v="Staples"/>
    <x v="1"/>
    <s v="B2C"/>
    <s v="www.Staples.com"/>
    <s v="Staples"/>
    <s v="Staples Electronics Duster"/>
    <x v="1"/>
    <s v="USA"/>
    <s v="Staples the Office Superstore, LLC"/>
    <n v="14.99"/>
    <n v="7.4950000000000001"/>
    <n v="0.74950000000000006"/>
    <n v="2"/>
    <x v="1"/>
    <x v="1"/>
    <x v="0"/>
    <n v="1"/>
    <x v="1"/>
  </r>
  <r>
    <n v="159"/>
    <n v="159"/>
    <n v="13"/>
    <d v="2023-03-06T00:00:00"/>
    <s v="Target"/>
    <x v="1"/>
    <s v="B2C"/>
    <s v="www.Target.com"/>
    <s v="Falcon"/>
    <s v="Falcon Dust-Off"/>
    <x v="1"/>
    <s v="USA"/>
    <s v="Falcon Safety Products, Inc. "/>
    <n v="17.989999999999998"/>
    <n v="8.9949999999999992"/>
    <n v="0.89949999999999997"/>
    <n v="2"/>
    <x v="1"/>
    <x v="1"/>
    <x v="0"/>
    <n v="0"/>
    <x v="1"/>
  </r>
  <r>
    <n v="160"/>
    <n v="160"/>
    <n v="13"/>
    <d v="2023-02-15T00:00:00"/>
    <s v="Target"/>
    <x v="1"/>
    <s v="B2C"/>
    <s v="www.Target.com"/>
    <s v="Norazza"/>
    <s v="Endust for Electronics"/>
    <x v="1"/>
    <s v="USA"/>
    <s v="Norazza, Inc."/>
    <n v="12.99"/>
    <n v="6.4950000000000001"/>
    <n v="0.64949999999999997"/>
    <n v="2"/>
    <x v="1"/>
    <x v="1"/>
    <x v="0"/>
    <n v="0"/>
    <x v="1"/>
  </r>
  <r>
    <n v="161"/>
    <n v="161"/>
    <n v="13"/>
    <d v="2023-02-15T00:00:00"/>
    <s v="Target"/>
    <x v="1"/>
    <s v="B2C"/>
    <s v="www.Target.com"/>
    <s v="Norazza"/>
    <s v="Endust for Electronics"/>
    <x v="1"/>
    <s v="USA"/>
    <s v="Norazza, Inc."/>
    <n v="6.99"/>
    <n v="6.99"/>
    <n v="0.69900000000000007"/>
    <n v="1"/>
    <x v="2"/>
    <x v="1"/>
    <x v="0"/>
    <n v="0"/>
    <x v="1"/>
  </r>
  <r>
    <n v="162"/>
    <n v="162"/>
    <n v="21"/>
    <d v="2023-03-09T00:00:00"/>
    <s v="Uline"/>
    <x v="1"/>
    <s v="B2B"/>
    <s v="www.Uline.com"/>
    <s v="Uline"/>
    <s v="Uline Air in a can"/>
    <x v="2"/>
    <s v="USA"/>
    <s v="Uline, Inc."/>
    <n v="9.9499999999999993"/>
    <n v="4.9749999999999996"/>
    <n v="0.4145833333333333"/>
    <n v="2"/>
    <x v="1"/>
    <x v="4"/>
    <x v="0"/>
    <n v="0"/>
    <x v="1"/>
  </r>
  <r>
    <n v="163"/>
    <n v="163"/>
    <n v="21"/>
    <d v="2023-03-09T00:00:00"/>
    <s v="Uline"/>
    <x v="1"/>
    <s v="B2B"/>
    <s v="www.Uline.com"/>
    <s v="Uline"/>
    <s v="Uline Air in a can"/>
    <x v="2"/>
    <s v="USA"/>
    <s v="Uline, Inc."/>
    <n v="9.4499999999999993"/>
    <n v="1.575"/>
    <n v="0.13125000000000001"/>
    <n v="6"/>
    <x v="4"/>
    <x v="4"/>
    <x v="0"/>
    <n v="0"/>
    <x v="1"/>
  </r>
  <r>
    <n v="164"/>
    <n v="164"/>
    <n v="21"/>
    <d v="2023-03-09T00:00:00"/>
    <s v="Uline"/>
    <x v="1"/>
    <s v="B2B"/>
    <s v="www.Uline.com"/>
    <s v="Uline"/>
    <s v="Uline Air in a can"/>
    <x v="2"/>
    <s v="USA"/>
    <s v="Uline, Inc."/>
    <n v="7.45"/>
    <n v="0.62083333333333335"/>
    <n v="5.1736111111111115E-2"/>
    <n v="12"/>
    <x v="6"/>
    <x v="4"/>
    <x v="0"/>
    <n v="0"/>
    <x v="1"/>
  </r>
  <r>
    <n v="165"/>
    <n v="165"/>
    <n v="29"/>
    <d v="2023-03-16T00:00:00"/>
    <s v="Walgreens"/>
    <x v="1"/>
    <s v="B2C"/>
    <s v="www.Walgreens.com"/>
    <s v="Walgreens"/>
    <s v="Wexford Compressed Gas Duster"/>
    <x v="1"/>
    <s v="USA"/>
    <s v="Walgreen Co."/>
    <n v="9.99"/>
    <n v="9.99"/>
    <n v="0.999"/>
    <n v="1"/>
    <x v="2"/>
    <x v="1"/>
    <x v="0"/>
    <n v="0"/>
    <x v="1"/>
  </r>
  <r>
    <n v="166"/>
    <n v="166"/>
    <n v="2"/>
    <d v="2023-02-15T00:00:00"/>
    <s v="Walmart"/>
    <x v="1"/>
    <s v="B2C"/>
    <s v="www.Walmart.com"/>
    <s v="Falcon"/>
    <s v="Falcon Dust-Off"/>
    <x v="1"/>
    <s v="USA"/>
    <s v="Falcon Safety Products, Inc. "/>
    <n v="8.8800000000000008"/>
    <n v="4.4400000000000004"/>
    <n v="0.44400000000000006"/>
    <n v="2"/>
    <x v="1"/>
    <x v="1"/>
    <x v="0"/>
    <n v="1"/>
    <x v="1"/>
  </r>
  <r>
    <n v="167"/>
    <n v="167"/>
    <n v="2"/>
    <d v="2023-02-15T00:00:00"/>
    <s v="Walmart"/>
    <x v="1"/>
    <s v="B2C"/>
    <s v="www.Walmart.com"/>
    <s v="Falcon"/>
    <s v="Falcon Dust-Off"/>
    <x v="1"/>
    <s v="USA"/>
    <s v="Falcon Safety Products, Inc. "/>
    <n v="59.95"/>
    <n v="4.9958333333333336"/>
    <n v="0.49958333333333338"/>
    <n v="12"/>
    <x v="6"/>
    <x v="1"/>
    <x v="0"/>
    <n v="1"/>
    <x v="1"/>
  </r>
  <r>
    <n v="168"/>
    <n v="168"/>
    <n v="2"/>
    <d v="2023-03-06T00:00:00"/>
    <s v="Walmart"/>
    <x v="1"/>
    <s v="B2C"/>
    <s v="www.Walmart.com"/>
    <s v="Falcon"/>
    <s v="Falcon Dust-Off"/>
    <x v="1"/>
    <s v="USA"/>
    <s v="Falcon Safety Products, Inc. "/>
    <n v="8.8800000000000008"/>
    <n v="4.4400000000000004"/>
    <n v="0.44400000000000006"/>
    <n v="2"/>
    <x v="1"/>
    <x v="1"/>
    <x v="0"/>
    <n v="1"/>
    <x v="1"/>
  </r>
  <r>
    <n v="169"/>
    <n v="169"/>
    <n v="2"/>
    <d v="2023-03-06T00:00:00"/>
    <s v="Walmart"/>
    <x v="1"/>
    <s v="B2C"/>
    <s v="www.Walmart.com"/>
    <s v="Falcon"/>
    <s v="Falcon Dust-Off"/>
    <x v="1"/>
    <s v="USA"/>
    <s v="Falcon Safety Products, Inc. "/>
    <n v="9.7899999999999991"/>
    <n v="9.7899999999999991"/>
    <n v="0.97899999999999987"/>
    <n v="1"/>
    <x v="2"/>
    <x v="1"/>
    <x v="0"/>
    <n v="0"/>
    <x v="1"/>
  </r>
  <r>
    <n v="170"/>
    <n v="170"/>
    <n v="2"/>
    <d v="2023-03-06T00:00:00"/>
    <s v="Walmart"/>
    <x v="1"/>
    <s v="B2C"/>
    <s v="www.Walmart.com"/>
    <s v="Falcon"/>
    <s v="Falcon Dust-Off"/>
    <x v="1"/>
    <s v="USA"/>
    <s v="Falcon Safety Products, Inc. "/>
    <n v="16.96"/>
    <n v="8.48"/>
    <n v="0.84800000000000009"/>
    <n v="2"/>
    <x v="1"/>
    <x v="1"/>
    <x v="0"/>
    <n v="0"/>
    <x v="1"/>
  </r>
  <r>
    <n v="171"/>
    <n v="171"/>
    <n v="2"/>
    <d v="2023-03-06T00:00:00"/>
    <s v="Walmart"/>
    <x v="1"/>
    <s v="B2C"/>
    <s v="www.Walmart.com"/>
    <s v="Falcon"/>
    <s v="Falcon Dust-Off"/>
    <x v="1"/>
    <s v="USA"/>
    <s v="Falcon Safety Products, Inc. "/>
    <n v="28.73"/>
    <n v="7.1825000000000001"/>
    <n v="0.71825000000000006"/>
    <n v="4"/>
    <x v="5"/>
    <x v="1"/>
    <x v="0"/>
    <n v="0"/>
    <x v="1"/>
  </r>
  <r>
    <n v="172"/>
    <n v="172"/>
    <n v="2"/>
    <d v="2023-03-06T00:00:00"/>
    <s v="Walmart"/>
    <x v="1"/>
    <s v="B2C"/>
    <s v="www.Walmart.com"/>
    <s v="Falcon"/>
    <s v="Falcon Dust-Off"/>
    <x v="1"/>
    <s v="USA"/>
    <s v="Falcon Safety Products, Inc. "/>
    <n v="24.99"/>
    <n v="8.33"/>
    <n v="0.83299999999999996"/>
    <n v="3"/>
    <x v="3"/>
    <x v="1"/>
    <x v="0"/>
    <n v="0"/>
    <x v="1"/>
  </r>
  <r>
    <n v="173"/>
    <n v="173"/>
    <n v="2"/>
    <d v="2023-03-06T00:00:00"/>
    <s v="Walmart"/>
    <x v="1"/>
    <s v="B2C"/>
    <s v="www.Walmart.com"/>
    <s v="Falcon"/>
    <s v="Falcon Dust-Off"/>
    <x v="1"/>
    <s v="USA"/>
    <s v="Falcon Safety Products, Inc. "/>
    <n v="35.99"/>
    <n v="5.998333333333334"/>
    <n v="0.59983333333333344"/>
    <n v="6"/>
    <x v="4"/>
    <x v="1"/>
    <x v="0"/>
    <n v="1"/>
    <x v="1"/>
  </r>
  <r>
    <n v="174"/>
    <n v="174"/>
    <n v="2"/>
    <d v="2023-03-06T00:00:00"/>
    <s v="Walmart"/>
    <x v="1"/>
    <s v="B2C"/>
    <s v="www.Walmart.com"/>
    <s v="Falcon"/>
    <s v="Falcon Dust-Off"/>
    <x v="1"/>
    <s v="USA"/>
    <s v="Falcon Safety Products, Inc. "/>
    <n v="60.74"/>
    <n v="5.0616666666666665"/>
    <n v="0.72309523809523812"/>
    <n v="12"/>
    <x v="6"/>
    <x v="7"/>
    <x v="0"/>
    <n v="0"/>
    <x v="1"/>
  </r>
  <r>
    <n v="175"/>
    <n v="175"/>
    <n v="2"/>
    <d v="2023-04-07T00:00:00"/>
    <s v="Walmart"/>
    <x v="1"/>
    <s v="B2C"/>
    <s v="www.Walmart.com"/>
    <s v="Falcon"/>
    <s v="Falcon Dust-Off Gaming Gear Duster"/>
    <x v="1"/>
    <s v="USA"/>
    <s v="Falcon Safety Products, Inc. "/>
    <n v="46.99"/>
    <n v="46.99"/>
    <n v="4.6989999999999998"/>
    <n v="1"/>
    <x v="2"/>
    <x v="1"/>
    <x v="0"/>
    <n v="1"/>
    <x v="0"/>
  </r>
  <r>
    <n v="176"/>
    <n v="176"/>
    <n v="2"/>
    <d v="2023-03-06T00:00:00"/>
    <s v="Walmart"/>
    <x v="1"/>
    <s v="B2C"/>
    <s v="www.Walmart.com"/>
    <s v="Innovera Technology Essentials"/>
    <s v="Innovera Electronics Duster"/>
    <x v="1"/>
    <s v="China"/>
    <s v="AW Distributing- SHANGHAI AW CUSTOM MANUFACTURING &amp; AEROSOL PROPELLANT CO., LTD."/>
    <n v="16.16"/>
    <n v="8.08"/>
    <n v="0.80800000000000005"/>
    <n v="2"/>
    <x v="1"/>
    <x v="1"/>
    <x v="0"/>
    <n v="1"/>
    <x v="1"/>
  </r>
  <r>
    <n v="177"/>
    <n v="177"/>
    <n v="2"/>
    <d v="2023-03-06T00:00:00"/>
    <s v="Walmart"/>
    <x v="1"/>
    <s v="B2C"/>
    <s v="www.Walmart.com"/>
    <s v="Max Pro"/>
    <s v="Max Pro Blow Off"/>
    <x v="1"/>
    <s v="USA"/>
    <s v="AVW Inc, dba Max Pro"/>
    <n v="108"/>
    <n v="9"/>
    <n v="0.9"/>
    <n v="12"/>
    <x v="6"/>
    <x v="1"/>
    <x v="0"/>
    <n v="1"/>
    <x v="1"/>
  </r>
  <r>
    <n v="178"/>
    <n v="178"/>
    <n v="2"/>
    <d v="2023-03-06T00:00:00"/>
    <s v="Walmart"/>
    <x v="1"/>
    <s v="B2C"/>
    <s v="www.Walmart.com"/>
    <s v="Max Pro"/>
    <s v="Max Pro Blow Off"/>
    <x v="1"/>
    <s v="USA"/>
    <s v="AVW Inc, dba Max Pro"/>
    <n v="29.99"/>
    <n v="9.9966666666666661"/>
    <n v="0.99966666666666659"/>
    <n v="3"/>
    <x v="3"/>
    <x v="1"/>
    <x v="0"/>
    <n v="1"/>
    <x v="1"/>
  </r>
  <r>
    <n v="179"/>
    <n v="179"/>
    <n v="2"/>
    <d v="2023-02-15T00:00:00"/>
    <s v="Walmart"/>
    <x v="1"/>
    <s v="B2C"/>
    <s v="www.Walmart.com"/>
    <s v="Maxell"/>
    <s v="Maxell Blast Away"/>
    <x v="1"/>
    <s v="USA"/>
    <s v="Falcon Safety Products"/>
    <n v="11.89"/>
    <n v="11.89"/>
    <n v="1.1890000000000001"/>
    <n v="1"/>
    <x v="2"/>
    <x v="1"/>
    <x v="0"/>
    <n v="1"/>
    <x v="1"/>
  </r>
  <r>
    <n v="180"/>
    <n v="180"/>
    <n v="2"/>
    <d v="2023-03-06T00:00:00"/>
    <s v="Walmart"/>
    <x v="1"/>
    <s v="B2C"/>
    <s v="www.Walmart.com"/>
    <s v="Maxell"/>
    <s v="Maxell Blast Away"/>
    <x v="1"/>
    <s v="USA"/>
    <s v="Falcon Safety Products"/>
    <n v="13.99"/>
    <n v="13.99"/>
    <n v="1.399"/>
    <n v="1"/>
    <x v="2"/>
    <x v="1"/>
    <x v="0"/>
    <n v="1"/>
    <x v="1"/>
  </r>
  <r>
    <n v="181"/>
    <n v="181"/>
    <n v="2"/>
    <d v="2023-03-06T00:00:00"/>
    <s v="Walmart"/>
    <x v="1"/>
    <s v="B2C"/>
    <s v="www.Walmart.com"/>
    <s v="Maxell"/>
    <s v="Maxell Blast Away"/>
    <x v="1"/>
    <s v="USA"/>
    <s v="Falcon Safety Products"/>
    <n v="13.99"/>
    <n v="13.99"/>
    <n v="3.9971428571428573"/>
    <n v="1"/>
    <x v="2"/>
    <x v="3"/>
    <x v="0"/>
    <n v="1"/>
    <x v="1"/>
  </r>
  <r>
    <n v="182"/>
    <n v="182"/>
    <n v="2"/>
    <d v="2023-03-06T00:00:00"/>
    <s v="Walmart"/>
    <x v="1"/>
    <s v="B2C"/>
    <s v="www.Walmart.com"/>
    <s v="Maxell"/>
    <s v="Maxell Blast Away"/>
    <x v="1"/>
    <s v="USA"/>
    <s v="Falcon Safety Products"/>
    <n v="21.95"/>
    <n v="10.975"/>
    <n v="1.0974999999999999"/>
    <n v="2"/>
    <x v="1"/>
    <x v="1"/>
    <x v="0"/>
    <n v="0"/>
    <x v="1"/>
  </r>
  <r>
    <n v="183"/>
    <n v="183"/>
    <n v="2"/>
    <d v="2023-03-06T00:00:00"/>
    <s v="Walmart"/>
    <x v="1"/>
    <s v="B2C"/>
    <s v="www.Walmart.com"/>
    <s v="Maxell"/>
    <s v="Maxell Blast Away"/>
    <x v="1"/>
    <s v="USA"/>
    <s v="Falcon Safety Products"/>
    <n v="14.25"/>
    <n v="14.25"/>
    <n v="1.425"/>
    <n v="1"/>
    <x v="2"/>
    <x v="1"/>
    <x v="0"/>
    <n v="1"/>
    <x v="1"/>
  </r>
  <r>
    <n v="184"/>
    <n v="184"/>
    <n v="2"/>
    <d v="2023-02-15T00:00:00"/>
    <s v="Walmart"/>
    <x v="1"/>
    <s v="B2C"/>
    <s v="www.Walmart.com"/>
    <s v="Norazza"/>
    <s v="Endust for Electronics"/>
    <x v="1"/>
    <s v="USA"/>
    <s v="Norazza, Inc."/>
    <n v="18.149999999999999"/>
    <n v="9.0749999999999993"/>
    <n v="0.90749999999999997"/>
    <n v="2"/>
    <x v="1"/>
    <x v="1"/>
    <x v="0"/>
    <n v="1"/>
    <x v="1"/>
  </r>
  <r>
    <n v="185"/>
    <n v="185"/>
    <n v="2"/>
    <d v="2023-03-06T00:00:00"/>
    <s v="Walmart"/>
    <x v="1"/>
    <s v="B2C"/>
    <s v="www.Walmart.com"/>
    <s v="Norazza"/>
    <s v="Endust for Electronics"/>
    <x v="1"/>
    <s v="USA"/>
    <s v="Norazza, Inc."/>
    <n v="18.149999999999999"/>
    <n v="9.0749999999999993"/>
    <n v="0.90749999999999997"/>
    <n v="2"/>
    <x v="1"/>
    <x v="1"/>
    <x v="0"/>
    <n v="1"/>
    <x v="1"/>
  </r>
  <r>
    <n v="186"/>
    <n v="186"/>
    <n v="2"/>
    <d v="2023-03-06T00:00:00"/>
    <s v="Walmart"/>
    <x v="1"/>
    <s v="B2C"/>
    <s v="www.Walmart.com"/>
    <s v="Promaster"/>
    <s v="Promaster Blow Off"/>
    <x v="1"/>
    <s v=" "/>
    <m/>
    <n v="11.99"/>
    <n v="11.99"/>
    <n v="3.4257142857142857"/>
    <n v="1"/>
    <x v="2"/>
    <x v="3"/>
    <x v="0"/>
    <n v="1"/>
    <x v="1"/>
  </r>
  <r>
    <n v="187"/>
    <n v="187"/>
    <n v="2"/>
    <d v="2023-03-06T00:00:00"/>
    <s v="Walmart"/>
    <x v="1"/>
    <s v="B2C"/>
    <s v="www.Walmart.com"/>
    <s v="Walmart"/>
    <s v="Surf onn. Electonic Duster"/>
    <x v="1"/>
    <s v="USA"/>
    <s v="Walmart, Inc. "/>
    <n v="7.88"/>
    <n v="7.88"/>
    <n v="0.78800000000000003"/>
    <n v="1"/>
    <x v="2"/>
    <x v="1"/>
    <x v="0"/>
    <n v="1"/>
    <x v="1"/>
  </r>
  <r>
    <n v="188"/>
    <n v="188"/>
    <n v="2"/>
    <d v="2023-03-06T00:00:00"/>
    <s v="Walmart"/>
    <x v="1"/>
    <s v="B2C"/>
    <s v="www.Walmart.com"/>
    <s v="Walmart"/>
    <s v="Surf onn. Electonic Duster"/>
    <x v="1"/>
    <s v="USA"/>
    <s v="Walmart, Inc. "/>
    <n v="21.88"/>
    <n v="5.47"/>
    <n v="0.54699999999999993"/>
    <n v="4"/>
    <x v="5"/>
    <x v="1"/>
    <x v="0"/>
    <n v="1"/>
    <x v="1"/>
  </r>
  <r>
    <n v="189"/>
    <n v="189"/>
    <n v="2"/>
    <d v="2023-03-06T00:00:00"/>
    <s v="Walmart"/>
    <x v="1"/>
    <s v="B2C"/>
    <s v="www.Walmart.com"/>
    <s v="Walmart"/>
    <s v="Surf onn. Electonic Duster"/>
    <x v="1"/>
    <s v="USA"/>
    <s v="Walmart, Inc. "/>
    <n v="14.88"/>
    <n v="7.44"/>
    <n v="0.74399999999999999"/>
    <n v="2"/>
    <x v="1"/>
    <x v="1"/>
    <x v="0"/>
    <n v="1"/>
    <x v="1"/>
  </r>
  <r>
    <n v="190"/>
    <n v="190"/>
    <n v="8"/>
    <d v="2023-03-08T00:00:00"/>
    <s v="WB Mason"/>
    <x v="1"/>
    <s v="B2B"/>
    <s v="www.WBMason.com"/>
    <s v="Falcon"/>
    <s v="Falcon Dust-Off"/>
    <x v="1"/>
    <s v="USA"/>
    <s v="Falcon Safety Products, Inc. "/>
    <n v="18.989999999999998"/>
    <n v="9.4949999999999992"/>
    <n v="0.9494999999999999"/>
    <n v="2"/>
    <x v="1"/>
    <x v="1"/>
    <x v="0"/>
    <n v="0"/>
    <x v="1"/>
  </r>
  <r>
    <n v="191"/>
    <n v="191"/>
    <n v="8"/>
    <d v="2023-03-08T00:00:00"/>
    <s v="WB Mason"/>
    <x v="1"/>
    <s v="B2B"/>
    <s v="www.WBMason.com"/>
    <s v="Falcon"/>
    <s v="Falcon Dust-Off"/>
    <x v="1"/>
    <s v="USA"/>
    <s v="Falcon Safety Products, Inc. "/>
    <n v="11.38"/>
    <n v="11.38"/>
    <n v="1.1380000000000001"/>
    <n v="1"/>
    <x v="2"/>
    <x v="1"/>
    <x v="0"/>
    <n v="0"/>
    <x v="1"/>
  </r>
  <r>
    <n v="192"/>
    <n v="192"/>
    <n v="8"/>
    <d v="2023-03-08T00:00:00"/>
    <s v="WB Mason"/>
    <x v="1"/>
    <s v="B2B"/>
    <s v="www.WBMason.com"/>
    <s v="Falcon"/>
    <s v="Falcon Dust-Off"/>
    <x v="1"/>
    <s v="USA"/>
    <s v="Falcon Safety Products, Inc. "/>
    <n v="37.979999999999997"/>
    <n v="18.989999999999998"/>
    <n v="1.1170588235294117"/>
    <n v="2"/>
    <x v="1"/>
    <x v="8"/>
    <x v="0"/>
    <n v="0"/>
    <x v="1"/>
  </r>
  <r>
    <n v="193"/>
    <n v="193"/>
    <n v="8"/>
    <d v="2023-03-08T00:00:00"/>
    <s v="WB Mason"/>
    <x v="1"/>
    <s v="B2B"/>
    <s v="www.WBMason.com"/>
    <s v="Falcon"/>
    <s v="Falcon Dust-Off"/>
    <x v="1"/>
    <s v="USA"/>
    <s v="Falcon Safety Products, Inc. "/>
    <n v="29.84"/>
    <n v="29.84"/>
    <n v="1.7552941176470589"/>
    <n v="1"/>
    <x v="2"/>
    <x v="8"/>
    <x v="0"/>
    <n v="0"/>
    <x v="1"/>
  </r>
  <r>
    <n v="194"/>
    <n v="194"/>
    <n v="8"/>
    <d v="2023-03-08T00:00:00"/>
    <s v="WB Mason"/>
    <x v="1"/>
    <s v="B2B"/>
    <s v="www.WBMason.com"/>
    <s v="Falcon"/>
    <s v="Falcon Dust-Off"/>
    <x v="1"/>
    <s v="USA"/>
    <s v="Falcon Safety Products, Inc. "/>
    <n v="10.58"/>
    <n v="10.58"/>
    <n v="3.0228571428571427"/>
    <n v="1"/>
    <x v="2"/>
    <x v="3"/>
    <x v="0"/>
    <n v="0"/>
    <x v="1"/>
  </r>
  <r>
    <n v="195"/>
    <n v="195"/>
    <n v="8"/>
    <d v="2023-03-08T00:00:00"/>
    <s v="WB Mason"/>
    <x v="1"/>
    <s v="B2B"/>
    <s v="www.WBMason.com"/>
    <s v="Falcon"/>
    <s v="Falcon Dust-Off"/>
    <x v="1"/>
    <s v="USA"/>
    <s v="Falcon Safety Products, Inc. "/>
    <n v="66.89"/>
    <n v="11.148333333333333"/>
    <n v="1.1148333333333333"/>
    <n v="6"/>
    <x v="4"/>
    <x v="1"/>
    <x v="0"/>
    <n v="0"/>
    <x v="1"/>
  </r>
  <r>
    <n v="196"/>
    <n v="196"/>
    <n v="8"/>
    <d v="2023-03-08T00:00:00"/>
    <s v="WB Mason"/>
    <x v="1"/>
    <s v="B2B"/>
    <s v="www.WBMason.com"/>
    <s v="Falcon"/>
    <s v="Falcon Dust-Off"/>
    <x v="1"/>
    <s v="USA"/>
    <s v="Falcon Safety Products, Inc. "/>
    <n v="15.79"/>
    <n v="15.79"/>
    <n v="1.3158333333333332"/>
    <n v="1"/>
    <x v="2"/>
    <x v="4"/>
    <x v="0"/>
    <n v="0"/>
    <x v="1"/>
  </r>
  <r>
    <n v="197"/>
    <n v="197"/>
    <n v="8"/>
    <d v="2023-03-08T00:00:00"/>
    <s v="WB Mason"/>
    <x v="1"/>
    <s v="B2B"/>
    <s v="www.WBMason.com"/>
    <s v="Falcon"/>
    <s v="Falcon Dust-Off"/>
    <x v="1"/>
    <s v="USA"/>
    <s v="Falcon Safety Products, Inc. "/>
    <n v="36.99"/>
    <n v="9.2475000000000005"/>
    <n v="0.92475000000000007"/>
    <n v="4"/>
    <x v="5"/>
    <x v="1"/>
    <x v="0"/>
    <n v="0"/>
    <x v="1"/>
  </r>
  <r>
    <n v="198"/>
    <n v="198"/>
    <n v="8"/>
    <d v="2023-03-08T00:00:00"/>
    <s v="WB Mason"/>
    <x v="1"/>
    <s v="B2B"/>
    <s v="www.WBMason.com"/>
    <s v="Falcon"/>
    <s v="Falcon Dust-Off"/>
    <x v="1"/>
    <s v="USA"/>
    <s v="Falcon Safety Products, Inc. "/>
    <n v="35.479999999999997"/>
    <n v="17.739999999999998"/>
    <n v="1.7739999999999998"/>
    <n v="2"/>
    <x v="1"/>
    <x v="1"/>
    <x v="0"/>
    <n v="0"/>
    <x v="1"/>
  </r>
  <r>
    <n v="199"/>
    <n v="199"/>
    <n v="8"/>
    <d v="2023-03-08T00:00:00"/>
    <s v="WB Mason"/>
    <x v="1"/>
    <s v="B2B"/>
    <s v="www.WBMason.com"/>
    <s v="Falcon"/>
    <s v="Falcon Dust-Off"/>
    <x v="1"/>
    <s v="USA"/>
    <s v="Falcon Safety Products, Inc. "/>
    <n v="17.98"/>
    <n v="17.98"/>
    <n v="1.798"/>
    <n v="1"/>
    <x v="2"/>
    <x v="1"/>
    <x v="0"/>
    <n v="0"/>
    <x v="1"/>
  </r>
  <r>
    <n v="200"/>
    <n v="200"/>
    <n v="8"/>
    <d v="2023-03-08T00:00:00"/>
    <s v="WB Mason"/>
    <x v="1"/>
    <s v="B2B"/>
    <s v="www.WBMason.com"/>
    <s v="Innovera Technology Essentials"/>
    <s v="Innovera Electronics Duster"/>
    <x v="1"/>
    <s v="China"/>
    <s v="AW Distributing- SHANGHAI AW CUSTOM MANUFACTURING &amp; AEROSOL PROPELLANT CO., LTD."/>
    <n v="14.98"/>
    <n v="7.49"/>
    <n v="0.749"/>
    <n v="2"/>
    <x v="1"/>
    <x v="1"/>
    <x v="0"/>
    <n v="1"/>
    <x v="1"/>
  </r>
  <r>
    <n v="201"/>
    <n v="201"/>
    <n v="8"/>
    <d v="2023-03-08T00:00:00"/>
    <s v="WB Mason"/>
    <x v="1"/>
    <s v="B2B"/>
    <s v="www.WBMason.com"/>
    <s v="Innovera Technology Essentials"/>
    <s v="Innovera Electronics Duster"/>
    <x v="1"/>
    <s v="China"/>
    <s v="AW Distributing- SHANGHAI AW CUSTOM MANUFACTURING &amp; AEROSOL PROPELLANT CO., LTD."/>
    <n v="9.49"/>
    <n v="9.49"/>
    <n v="0.94900000000000007"/>
    <n v="1"/>
    <x v="2"/>
    <x v="1"/>
    <x v="0"/>
    <n v="1"/>
    <x v="1"/>
  </r>
  <r>
    <n v="202"/>
    <n v="202"/>
    <n v="8"/>
    <d v="2023-03-08T00:00:00"/>
    <s v="WB Mason"/>
    <x v="1"/>
    <s v="B2B"/>
    <s v="www.WBMason.com"/>
    <s v="Innovera Technology Essentials"/>
    <s v="Innovera Electronics Duster"/>
    <x v="1"/>
    <s v="China"/>
    <s v="AW Distributing- SHANGHAI AW CUSTOM MANUFACTURING &amp; AEROSOL PROPELLANT CO., LTD."/>
    <n v="27.98"/>
    <n v="6.9950000000000001"/>
    <n v="0.69950000000000001"/>
    <n v="4"/>
    <x v="5"/>
    <x v="1"/>
    <x v="0"/>
    <n v="1"/>
    <x v="1"/>
  </r>
  <r>
    <n v="203"/>
    <n v="203"/>
    <n v="8"/>
    <d v="2023-03-08T00:00:00"/>
    <s v="WB Mason"/>
    <x v="1"/>
    <s v="B2B"/>
    <s v="www.WBMason.com"/>
    <s v="Innovera Technology Essentials"/>
    <s v="Innovera Electronics Duster"/>
    <x v="1"/>
    <s v="China"/>
    <s v="AW Distributing- SHANGHAI AW CUSTOM MANUFACTURING &amp; AEROSOL PROPELLANT CO., LTD."/>
    <n v="36.979999999999997"/>
    <n v="6.1633333333333331"/>
    <n v="0.61633333333333329"/>
    <n v="6"/>
    <x v="4"/>
    <x v="1"/>
    <x v="0"/>
    <n v="1"/>
    <x v="1"/>
  </r>
  <r>
    <n v="204"/>
    <n v="204"/>
    <n v="37"/>
    <d v="2023-03-07T00:00:00"/>
    <s v="Wegmans"/>
    <x v="1"/>
    <s v="B2C"/>
    <s v="www.shop.wegmans.com"/>
    <s v="Falcon"/>
    <s v="Falcon Dust-Off"/>
    <x v="1"/>
    <s v="USA"/>
    <s v="Falcon Safety Products, Inc. "/>
    <n v="7.99"/>
    <n v="7.99"/>
    <n v="1.1414285714285715"/>
    <n v="1"/>
    <x v="2"/>
    <x v="7"/>
    <x v="0"/>
    <n v="0"/>
    <x v="1"/>
  </r>
  <r>
    <n v="205"/>
    <n v="1"/>
    <n v="41"/>
    <d v="2023-03-09T00:00:00"/>
    <s v="Bed Bath &amp; Beyond"/>
    <x v="2"/>
    <s v="Mass/Department"/>
    <s v="14 Candlewood Lake Rd, Brookfield, CT 06804"/>
    <m/>
    <s v="no products sold"/>
    <x v="0"/>
    <m/>
    <m/>
    <m/>
    <s v="-"/>
    <s v="-"/>
    <m/>
    <x v="0"/>
    <x v="0"/>
    <x v="1"/>
    <m/>
    <x v="0"/>
  </r>
  <r>
    <n v="206"/>
    <n v="2"/>
    <n v="24"/>
    <d v="2023-03-09T00:00:00"/>
    <s v="Best Buy"/>
    <x v="2"/>
    <s v="Electronics"/>
    <s v="2 International Dr, Danbury, CT 06810"/>
    <s v="Best Buy"/>
    <s v="Insignia Compressed-Gas Cleaning Duster"/>
    <x v="1"/>
    <s v="USA"/>
    <s v="Best Buy"/>
    <n v="8.99"/>
    <n v="4.4950000000000001"/>
    <n v="0.56187500000000001"/>
    <n v="2"/>
    <x v="1"/>
    <x v="2"/>
    <x v="2"/>
    <m/>
    <x v="1"/>
  </r>
  <r>
    <n v="207"/>
    <n v="3"/>
    <n v="24"/>
    <d v="2023-04-03T00:00:00"/>
    <s v="Best Buy"/>
    <x v="2"/>
    <s v="Electronics"/>
    <s v="351 5th Ave., New York, NY 10017"/>
    <s v="Best Buy"/>
    <s v="Insignia Compressed-Gas Cleaning Duster"/>
    <x v="1"/>
    <s v="USA"/>
    <s v="Best Buy"/>
    <n v="14.99"/>
    <n v="7.4950000000000001"/>
    <n v="0.93687500000000001"/>
    <n v="2"/>
    <x v="1"/>
    <x v="2"/>
    <x v="2"/>
    <m/>
    <x v="1"/>
  </r>
  <r>
    <n v="208"/>
    <n v="4"/>
    <n v="17"/>
    <d v="2023-03-09T00:00:00"/>
    <s v="Big Lots"/>
    <x v="2"/>
    <s v="Discounter"/>
    <s v="169 Danbury Rd, New Milford, CT 06776"/>
    <s v="Big Lots"/>
    <s v="iHome Single Canned Air"/>
    <x v="1"/>
    <m/>
    <s v="Big Lots"/>
    <n v="5.99"/>
    <n v="5.99"/>
    <n v="0.59899999999999998"/>
    <n v="1"/>
    <x v="2"/>
    <x v="1"/>
    <x v="1"/>
    <m/>
    <x v="0"/>
  </r>
  <r>
    <n v="209"/>
    <n v="5"/>
    <n v="17"/>
    <d v="2023-03-09T00:00:00"/>
    <s v="Big Lots"/>
    <x v="2"/>
    <s v="Discounter"/>
    <s v="169 Danbury Rd, New Milford, CT 06776"/>
    <s v="Big Lots"/>
    <s v="iHome Canned Air - 3PK"/>
    <x v="1"/>
    <m/>
    <s v="Big Lots"/>
    <n v="14.99"/>
    <n v="4.996666666666667"/>
    <n v="0.4996666666666667"/>
    <n v="3"/>
    <x v="3"/>
    <x v="1"/>
    <x v="1"/>
    <m/>
    <x v="0"/>
  </r>
  <r>
    <n v="210"/>
    <n v="6"/>
    <n v="34"/>
    <d v="2023-03-09T00:00:00"/>
    <s v="Costco"/>
    <x v="2"/>
    <s v="Club"/>
    <s v="200 Federal Rd, Brookfield, CT 06804"/>
    <s v="Falcon"/>
    <s v="Falcon Dust-Off Compressed Gas Duster"/>
    <x v="1"/>
    <s v="USA"/>
    <s v="Falcon Safety Products, Inc. "/>
    <n v="23.99"/>
    <n v="3.9983333333333331"/>
    <n v="0.3331944444444444"/>
    <n v="6"/>
    <x v="4"/>
    <x v="4"/>
    <x v="2"/>
    <m/>
    <x v="1"/>
  </r>
  <r>
    <n v="211"/>
    <n v="7"/>
    <n v="32"/>
    <d v="2023-03-09T00:00:00"/>
    <s v="CVS"/>
    <x v="2"/>
    <s v="Drug"/>
    <s v="26 E Main St, Pawling, NY 12564"/>
    <s v="Falcon"/>
    <s v="Falcon Dust-Off"/>
    <x v="1"/>
    <s v="USA"/>
    <s v="Falcon Safety Products, Inc. "/>
    <n v="12.49"/>
    <n v="12.49"/>
    <n v="1.7842857142857143"/>
    <n v="1"/>
    <x v="2"/>
    <x v="7"/>
    <x v="2"/>
    <m/>
    <x v="1"/>
  </r>
  <r>
    <n v="212"/>
    <n v="8"/>
    <n v="39"/>
    <d v="2023-03-09T00:00:00"/>
    <s v="Dollar General"/>
    <x v="2"/>
    <s v="Discounter"/>
    <s v="31 NY-22, Pawling, NY 12564"/>
    <s v="Falcon"/>
    <s v="Falcon Dust-Off"/>
    <x v="1"/>
    <s v="USA"/>
    <s v="Falcon Safety Products, Inc. "/>
    <n v="7.5"/>
    <n v="7.5"/>
    <n v="0.75"/>
    <n v="1"/>
    <x v="2"/>
    <x v="1"/>
    <x v="2"/>
    <m/>
    <x v="1"/>
  </r>
  <r>
    <n v="213"/>
    <n v="9"/>
    <n v="43"/>
    <d v="2023-03-09T00:00:00"/>
    <s v="Dollar Tree"/>
    <x v="2"/>
    <s v="Discounter"/>
    <s v="3108-3110 NY-22, Patterson, NY 12563"/>
    <m/>
    <s v="no products sold"/>
    <x v="0"/>
    <m/>
    <m/>
    <m/>
    <s v="-"/>
    <s v="-"/>
    <m/>
    <x v="8"/>
    <x v="0"/>
    <x v="0"/>
    <m/>
    <x v="0"/>
  </r>
  <r>
    <n v="214"/>
    <n v="10"/>
    <n v="12"/>
    <d v="2023-03-09T00:00:00"/>
    <s v="Home Depot"/>
    <x v="2"/>
    <s v="Home Improvement"/>
    <s v="80 Independence Way SE, Brewster, NY 10509"/>
    <s v="CRC Industries"/>
    <s v="CRC Duster"/>
    <x v="1"/>
    <s v="USA"/>
    <s v="CRC Industries Americas"/>
    <n v="6.58"/>
    <n v="6.58"/>
    <n v="0.82250000000000001"/>
    <n v="1"/>
    <x v="2"/>
    <x v="2"/>
    <x v="2"/>
    <m/>
    <x v="1"/>
  </r>
  <r>
    <n v="215"/>
    <n v="11"/>
    <n v="20"/>
    <d v="2023-03-09T00:00:00"/>
    <s v="Lowe's"/>
    <x v="2"/>
    <s v="Home Improvement"/>
    <s v="67 Eagle Rd, Danbury, CT 06810"/>
    <s v="RCA"/>
    <s v="RCA Compressed Gas Duster"/>
    <x v="1"/>
    <s v="USA"/>
    <s v="VOXX Accessories Corp."/>
    <n v="10.02"/>
    <n v="10.02"/>
    <n v="1.002"/>
    <n v="1"/>
    <x v="2"/>
    <x v="1"/>
    <x v="2"/>
    <m/>
    <x v="1"/>
  </r>
  <r>
    <n v="216"/>
    <n v="12"/>
    <n v="7"/>
    <d v="2023-03-09T00:00:00"/>
    <s v="Staples"/>
    <x v="2"/>
    <s v="Office Supply"/>
    <s v="122 Danbury Rd, New Milford, CT 06776"/>
    <s v="Falcon"/>
    <s v="Falcon Dust-Off"/>
    <x v="1"/>
    <s v="USA"/>
    <s v="Falcon Safety Products, Inc. "/>
    <n v="11.39"/>
    <n v="11.39"/>
    <n v="1.139"/>
    <n v="1"/>
    <x v="2"/>
    <x v="1"/>
    <x v="2"/>
    <m/>
    <x v="1"/>
  </r>
  <r>
    <n v="217"/>
    <n v="13"/>
    <n v="7"/>
    <d v="2023-03-09T00:00:00"/>
    <s v="Staples"/>
    <x v="2"/>
    <s v="Office Supply"/>
    <s v="122 Danbury Rd, New Milford, CT 06776"/>
    <s v="Staples"/>
    <s v="Staples Electronics Duster"/>
    <x v="1"/>
    <s v="USA"/>
    <s v="Staples the Office Superstore, LLC"/>
    <n v="7.49"/>
    <n v="7.49"/>
    <n v="0.749"/>
    <n v="1"/>
    <x v="2"/>
    <x v="1"/>
    <x v="2"/>
    <m/>
    <x v="1"/>
  </r>
  <r>
    <n v="218"/>
    <n v="14"/>
    <n v="7"/>
    <d v="2023-03-09T00:00:00"/>
    <s v="Staples"/>
    <x v="2"/>
    <s v="Office Supply"/>
    <s v="122 Danbury Rd, New Milford, CT 06776"/>
    <s v="Staples"/>
    <s v="Staples Electronics Duster"/>
    <x v="1"/>
    <s v="USA"/>
    <s v="Staples the Office Superstore, LLC"/>
    <n v="14.99"/>
    <n v="7.4950000000000001"/>
    <n v="0.74950000000000006"/>
    <n v="2"/>
    <x v="1"/>
    <x v="1"/>
    <x v="2"/>
    <m/>
    <x v="1"/>
  </r>
  <r>
    <n v="219"/>
    <n v="15"/>
    <n v="7"/>
    <d v="2023-03-09T00:00:00"/>
    <s v="Staples"/>
    <x v="2"/>
    <s v="Office Supply"/>
    <s v="122 Danbury Rd, New Milford, CT 06776"/>
    <s v="Staples"/>
    <s v="Staples Electronics Duster"/>
    <x v="1"/>
    <s v="USA"/>
    <s v="Staples the Office Superstore, LLC"/>
    <n v="29.49"/>
    <n v="7.3724999999999996"/>
    <n v="0.73724999999999996"/>
    <n v="4"/>
    <x v="5"/>
    <x v="1"/>
    <x v="2"/>
    <m/>
    <x v="1"/>
  </r>
  <r>
    <n v="220"/>
    <n v="16"/>
    <n v="7"/>
    <d v="2023-03-30T00:00:00"/>
    <s v="Staples"/>
    <x v="2"/>
    <s v="Office Supply"/>
    <s v="6800 Wisconsin Ave., Chevy Chase, MD 20815"/>
    <s v="Falcon"/>
    <s v="Falcon Dust-Off Gaming Gear Duster"/>
    <x v="1"/>
    <s v="USA"/>
    <s v="Falcon Safety Products, Inc. "/>
    <n v="19.989999999999998"/>
    <n v="19.989999999999998"/>
    <n v="1.9989999999999999"/>
    <n v="1"/>
    <x v="2"/>
    <x v="1"/>
    <x v="0"/>
    <m/>
    <x v="0"/>
  </r>
  <r>
    <n v="221"/>
    <n v="17"/>
    <n v="7"/>
    <d v="2023-03-30T00:00:00"/>
    <s v="Staples"/>
    <x v="2"/>
    <s v="Office Supply"/>
    <s v="6800 Wisconsin Ave., Chevy Chase, MD 20815"/>
    <s v="Staples"/>
    <s v="Staples Electronics Duster"/>
    <x v="1"/>
    <s v="USA"/>
    <s v="Staples the Office Superstore, LLC"/>
    <n v="12.99"/>
    <n v="12.99"/>
    <n v="1.2989999999999999"/>
    <n v="1"/>
    <x v="2"/>
    <x v="1"/>
    <x v="2"/>
    <m/>
    <x v="1"/>
  </r>
  <r>
    <n v="222"/>
    <n v="18"/>
    <n v="7"/>
    <d v="2023-03-30T00:00:00"/>
    <s v="Staples"/>
    <x v="2"/>
    <s v="Office Supply"/>
    <s v="6800 Wisconsin Ave., Chevy Chase, MD 20815"/>
    <s v="Staples"/>
    <s v="Staples Electronics Duster"/>
    <x v="1"/>
    <s v="USA"/>
    <s v="Staples the Office Superstore, LLC"/>
    <m/>
    <s v="-"/>
    <s v="-"/>
    <n v="2"/>
    <x v="1"/>
    <x v="1"/>
    <x v="2"/>
    <m/>
    <x v="1"/>
  </r>
  <r>
    <n v="223"/>
    <n v="19"/>
    <n v="14"/>
    <d v="2023-02-15T00:00:00"/>
    <s v="Target"/>
    <x v="2"/>
    <s v="Hypermarket"/>
    <s v="not specified (from client)"/>
    <s v="Norazza"/>
    <s v="Endust for Electronics: multi-purpose duster"/>
    <x v="1"/>
    <s v="USA"/>
    <s v="Norazza, Inc."/>
    <n v="12.99"/>
    <n v="6.4950000000000001"/>
    <n v="0.64949999999999997"/>
    <n v="2"/>
    <x v="1"/>
    <x v="1"/>
    <x v="2"/>
    <m/>
    <x v="1"/>
  </r>
  <r>
    <n v="224"/>
    <n v="20"/>
    <n v="14"/>
    <d v="2023-03-09T00:00:00"/>
    <s v="Target"/>
    <x v="2"/>
    <s v="Hypermarket"/>
    <s v="7 Stony Hill Rd, Bethel, CT 06801"/>
    <s v="Norazza"/>
    <s v="Endust for Electronics: multi-purpose duster"/>
    <x v="1"/>
    <s v="USA"/>
    <s v="Norazza, Inc."/>
    <n v="8.99"/>
    <n v="8.99"/>
    <n v="0.89900000000000002"/>
    <n v="1"/>
    <x v="2"/>
    <x v="1"/>
    <x v="2"/>
    <m/>
    <x v="1"/>
  </r>
  <r>
    <n v="225"/>
    <n v="21"/>
    <n v="14"/>
    <d v="2023-03-09T00:00:00"/>
    <s v="Target"/>
    <x v="2"/>
    <s v="Hypermarket"/>
    <s v="7 Stony Hill Rd, Bethel, CT 06801"/>
    <s v="Norazza"/>
    <s v="Endust for Electronics: multi-purpose duster"/>
    <x v="1"/>
    <s v="USA"/>
    <s v="Norazza, Inc."/>
    <n v="12.99"/>
    <n v="6.4950000000000001"/>
    <n v="0.64949999999999997"/>
    <n v="2"/>
    <x v="1"/>
    <x v="1"/>
    <x v="2"/>
    <m/>
    <x v="1"/>
  </r>
  <r>
    <n v="226"/>
    <n v="22"/>
    <n v="14"/>
    <d v="2023-03-30T00:00:00"/>
    <s v="Target"/>
    <x v="2"/>
    <s v="Hypermarket"/>
    <s v="6831 Wisconsin Ave., Bethesda, MD"/>
    <s v="Norazza"/>
    <s v="Endust for Electronics: multi-purpose duster"/>
    <x v="1"/>
    <s v="USA"/>
    <s v="Norazza, Inc."/>
    <n v="8.99"/>
    <n v="8.99"/>
    <n v="0.89900000000000002"/>
    <n v="1"/>
    <x v="2"/>
    <x v="1"/>
    <x v="2"/>
    <m/>
    <x v="1"/>
  </r>
  <r>
    <n v="227"/>
    <n v="23"/>
    <n v="14"/>
    <d v="2023-03-30T00:00:00"/>
    <s v="Target"/>
    <x v="2"/>
    <s v="Hypermarket"/>
    <s v="6831 Wisconsin Ave., Bethesda, MD"/>
    <s v="Norazza"/>
    <s v="Endust for Electronics: multi-purpose duster"/>
    <x v="1"/>
    <s v="USA"/>
    <s v="Norazza, Inc."/>
    <n v="12.99"/>
    <n v="6.4950000000000001"/>
    <n v="0.64949999999999997"/>
    <n v="2"/>
    <x v="1"/>
    <x v="1"/>
    <x v="2"/>
    <m/>
    <x v="1"/>
  </r>
  <r>
    <n v="228"/>
    <n v="24"/>
    <n v="30"/>
    <d v="2023-03-09T00:00:00"/>
    <s v="Walgreens"/>
    <x v="2"/>
    <s v="Drug"/>
    <s v="173 Danbury Rd, New Milford, CT 06776"/>
    <s v="Walgreens"/>
    <s v="Wexford Compressed Gas Duster"/>
    <x v="1"/>
    <s v="USA"/>
    <s v="Walgreen Co."/>
    <n v="11.49"/>
    <n v="11.49"/>
    <n v="1.149"/>
    <n v="1"/>
    <x v="2"/>
    <x v="1"/>
    <x v="2"/>
    <m/>
    <x v="1"/>
  </r>
  <r>
    <n v="229"/>
    <n v="25"/>
    <n v="3"/>
    <d v="2023-03-09T00:00:00"/>
    <s v="Walmart"/>
    <x v="2"/>
    <s v="Hypermarket"/>
    <s v="164 Danbury Rd, New Milford, CT 06776"/>
    <s v="Walmart"/>
    <s v="surf onn. Electronics Duster"/>
    <x v="1"/>
    <s v="USA"/>
    <s v="Walmart, Inc."/>
    <n v="7.88"/>
    <n v="7.88"/>
    <n v="0.78800000000000003"/>
    <n v="1"/>
    <x v="2"/>
    <x v="1"/>
    <x v="2"/>
    <m/>
    <x v="1"/>
  </r>
  <r>
    <n v="230"/>
    <n v="26"/>
    <n v="3"/>
    <d v="2023-03-09T00:00:00"/>
    <s v="Walmart"/>
    <x v="2"/>
    <s v="Hypermarket"/>
    <s v="164 Danbury Rd, New Milford, CT 06776"/>
    <s v="Walmart"/>
    <s v="surf onn. Electronics Duster"/>
    <x v="1"/>
    <s v="USA"/>
    <s v="Walmart, Inc."/>
    <n v="14.88"/>
    <n v="7.44"/>
    <n v="0.74399999999999999"/>
    <n v="2"/>
    <x v="1"/>
    <x v="1"/>
    <x v="2"/>
    <m/>
    <x v="1"/>
  </r>
  <r>
    <n v="231"/>
    <n v="27"/>
    <n v="3"/>
    <d v="2023-03-09T00:00:00"/>
    <s v="Walmart"/>
    <x v="2"/>
    <s v="Hypermarket"/>
    <s v="164 Danbury Rd, New Milford, CT 06776"/>
    <s v="Walmart"/>
    <s v="surf onn. Electronics Duster"/>
    <x v="1"/>
    <s v="USA"/>
    <s v="Walmart, Inc."/>
    <n v="21.88"/>
    <n v="5.47"/>
    <n v="0.54699999999999993"/>
    <n v="4"/>
    <x v="5"/>
    <x v="1"/>
    <x v="2"/>
    <m/>
    <x v="1"/>
  </r>
  <r>
    <n v="232"/>
    <n v="28"/>
    <n v="104"/>
    <d v="2023-04-11T00:00:00"/>
    <s v="Walmart"/>
    <x v="2"/>
    <s v="Hypermarket"/>
    <s v="3040 College Park Dr, The Woodlands, TX 77384"/>
    <s v="Walmart"/>
    <s v="surf onn. Electronics Duster"/>
    <x v="1"/>
    <s v="USA"/>
    <s v="Walmart, Inc."/>
    <n v="7.88"/>
    <n v="7.88"/>
    <n v="0.78800000000000003"/>
    <n v="1"/>
    <x v="2"/>
    <x v="1"/>
    <x v="2"/>
    <m/>
    <x v="1"/>
  </r>
  <r>
    <n v="233"/>
    <n v="29"/>
    <n v="104"/>
    <d v="2023-04-11T00:00:00"/>
    <s v="Walmart"/>
    <x v="2"/>
    <s v="Hypermarket"/>
    <s v="3040 College Park Dr, The Woodlands, TX 77384"/>
    <s v="Walmart"/>
    <s v="surf onn. Electronics Duster"/>
    <x v="1"/>
    <s v="USA"/>
    <s v="Walmart, Inc."/>
    <n v="14.88"/>
    <n v="7.44"/>
    <n v="0.74399999999999999"/>
    <n v="2"/>
    <x v="1"/>
    <x v="1"/>
    <x v="2"/>
    <m/>
    <x v="1"/>
  </r>
  <r>
    <n v="234"/>
    <n v="30"/>
    <n v="104"/>
    <d v="2023-04-11T00:00:00"/>
    <s v="Walmart"/>
    <x v="2"/>
    <s v="Hypermarket"/>
    <s v="3040 College Park Dr, The Woodlands, TX 77384"/>
    <s v="Walmart"/>
    <s v="surf onn. Electronics Duster"/>
    <x v="1"/>
    <s v="USA"/>
    <s v="Walmart, Inc."/>
    <n v="21.88"/>
    <n v="5.47"/>
    <n v="0.54699999999999993"/>
    <n v="4"/>
    <x v="5"/>
    <x v="1"/>
    <x v="2"/>
    <m/>
    <x v="1"/>
  </r>
  <r>
    <n v="235"/>
    <n v="31"/>
    <n v="105"/>
    <d v="2023-04-19T00:00:00"/>
    <s v="Lowe's"/>
    <x v="2"/>
    <s v="Home Improvement"/>
    <s v="10 Susie Wilson Rd., Essex Junction, VT 05452"/>
    <s v="CRC Industries"/>
    <s v="CRC Duster"/>
    <x v="1"/>
    <s v="USA"/>
    <s v="CRC Industries Americas"/>
    <n v="7.98"/>
    <n v="3.99"/>
    <n v="0.49875000000000003"/>
    <n v="2"/>
    <x v="1"/>
    <x v="2"/>
    <x v="0"/>
    <m/>
    <x v="0"/>
  </r>
  <r>
    <n v="236"/>
    <n v="32"/>
    <n v="105"/>
    <d v="2023-04-19T00:00:00"/>
    <s v="Lowe's"/>
    <x v="2"/>
    <s v="Home Improvement"/>
    <s v="10 Susie Wilson Rd., Essex Junction, VT 05452"/>
    <s v="Norazza"/>
    <s v="Endust for Electronics: multi-purpose duster"/>
    <x v="1"/>
    <s v="USA"/>
    <s v="Norazza, Inc."/>
    <n v="20.98"/>
    <n v="10.49"/>
    <n v="2.9971428571428573"/>
    <n v="2"/>
    <x v="1"/>
    <x v="3"/>
    <x v="0"/>
    <m/>
    <x v="1"/>
  </r>
  <r>
    <n v="237"/>
    <n v="33"/>
    <n v="105"/>
    <d v="2023-04-19T00:00:00"/>
    <s v="Lowe's"/>
    <x v="2"/>
    <s v="Home Improvement"/>
    <s v="10 Susie Wilson Rd., Essex Junction, VT 05452"/>
    <s v="Ideal Industries"/>
    <s v="Ideal Dust Remover (for Professional or Industrial Use Only)"/>
    <x v="1"/>
    <s v="USA"/>
    <s v="Ideal Industries, Inc."/>
    <n v="22.98"/>
    <n v="22.98"/>
    <n v="2.298"/>
    <n v="1"/>
    <x v="2"/>
    <x v="1"/>
    <x v="0"/>
    <m/>
    <x v="3"/>
  </r>
  <r>
    <n v="238"/>
    <n v="34"/>
    <n v="105"/>
    <d v="2023-04-19T00:00:00"/>
    <s v="Lowe's"/>
    <x v="2"/>
    <s v="Home Improvement"/>
    <s v="10 Susie Wilson Rd., Essex Junction, VT 05452"/>
    <s v="Max Pro"/>
    <s v="Blow Off Shop Duster"/>
    <x v="1"/>
    <s v="USA"/>
    <s v="AVW Inc, dba Max Pro"/>
    <n v="10.48"/>
    <n v="10.48"/>
    <n v="1.31"/>
    <n v="1"/>
    <x v="2"/>
    <x v="2"/>
    <x v="0"/>
    <m/>
    <x v="1"/>
  </r>
  <r>
    <n v="239"/>
    <n v="35"/>
    <n v="105"/>
    <d v="2023-04-19T00:00:00"/>
    <s v="Lowe's"/>
    <x v="2"/>
    <s v="Home Improvement"/>
    <s v="10 Susie Wilson Rd., Essex Junction, VT 05452"/>
    <s v="RCA"/>
    <s v="RCA Compressed Gas Duster"/>
    <x v="1"/>
    <s v="USA"/>
    <s v="VOXX Accessories Corp."/>
    <n v="10.02"/>
    <n v="10.02"/>
    <n v="1.002"/>
    <n v="1"/>
    <x v="2"/>
    <x v="1"/>
    <x v="2"/>
    <m/>
    <x v="1"/>
  </r>
  <r>
    <n v="240"/>
    <n v="36"/>
    <n v="106"/>
    <d v="2023-04-19T00:00:00"/>
    <s v="O'Reilly Auto Parts"/>
    <x v="2"/>
    <s v="Auto Parts"/>
    <s v="4 Joshua Way Rd, Essex, VT 05452"/>
    <s v="Max Pro"/>
    <s v="Blow Off Auto Duster"/>
    <x v="1"/>
    <s v="USA"/>
    <s v="AVW Inc, dba Max Pro"/>
    <n v="10.99"/>
    <n v="10.99"/>
    <n v="3.14"/>
    <n v="1"/>
    <x v="2"/>
    <x v="3"/>
    <x v="2"/>
    <m/>
    <x v="1"/>
  </r>
  <r>
    <n v="241"/>
    <n v="37"/>
    <n v="107"/>
    <d v="2023-05-01T00:00:00"/>
    <s v="Walgreens"/>
    <x v="2"/>
    <s v="Drug"/>
    <s v="2345 W 103rd St, Chicago, IL 60643"/>
    <s v="Walgreens"/>
    <s v="Wexford Compressed Gas Duster"/>
    <x v="1"/>
    <s v="USA"/>
    <s v="Walgreen Co."/>
    <n v="10.99"/>
    <n v="10.99"/>
    <n v="1.099"/>
    <n v="1"/>
    <x v="2"/>
    <x v="1"/>
    <x v="2"/>
    <m/>
    <x v="1"/>
  </r>
  <r>
    <n v="242"/>
    <n v="1"/>
    <m/>
    <d v="2023-02-24T00:00:00"/>
    <s v="Falcon Safety Products, Inc. "/>
    <x v="3"/>
    <s v="Manufacturer (consumer products)"/>
    <s v="Branchburg, NJ"/>
    <s v="Falcon"/>
    <s v="Dust-off 3.5 oz. Disposable Duster"/>
    <x v="1"/>
    <s v="USA"/>
    <s v="Falcon Safety Products, Inc. "/>
    <m/>
    <n v="9.99"/>
    <n v="2.8542857142857145"/>
    <m/>
    <x v="0"/>
    <x v="3"/>
    <x v="2"/>
    <n v="0"/>
    <x v="1"/>
  </r>
  <r>
    <n v="243"/>
    <n v="2"/>
    <m/>
    <d v="2023-02-24T00:00:00"/>
    <s v="Falcon Safety Products, Inc. "/>
    <x v="3"/>
    <s v="Manufacturer (consumer products)"/>
    <s v="Branchburg, NJ"/>
    <s v="Falcon"/>
    <s v="Dust-off 7 oz. Disposable Duster"/>
    <x v="1"/>
    <s v="USA"/>
    <s v="Falcon Safety Products, Inc. "/>
    <m/>
    <n v="14.99"/>
    <n v="2.1414285714285715"/>
    <m/>
    <x v="0"/>
    <x v="7"/>
    <x v="2"/>
    <n v="0"/>
    <x v="1"/>
  </r>
  <r>
    <n v="244"/>
    <n v="3"/>
    <m/>
    <d v="2023-02-24T00:00:00"/>
    <s v="Falcon Safety Products, Inc. "/>
    <x v="3"/>
    <s v="Manufacturer (consumer products)"/>
    <s v="Branchburg, NJ"/>
    <s v="Falcon"/>
    <s v="Dust-off 10 oz. Disposable Duster"/>
    <x v="1"/>
    <s v="USA"/>
    <s v="Falcon Safety Products, Inc. "/>
    <m/>
    <n v="18.989999999999998"/>
    <n v="1.8989999999999998"/>
    <m/>
    <x v="0"/>
    <x v="1"/>
    <x v="2"/>
    <n v="0"/>
    <x v="1"/>
  </r>
  <r>
    <n v="245"/>
    <n v="4"/>
    <m/>
    <d v="2023-02-24T00:00:00"/>
    <s v="Falcon Safety Products, Inc. "/>
    <x v="3"/>
    <s v="Manufacturer (consumer products)"/>
    <s v="Branchburg, NJ"/>
    <s v="Falcon"/>
    <s v="Dust-off 17 oz. Disposable Duster"/>
    <x v="1"/>
    <s v="USA"/>
    <s v="Falcon Safety Products, Inc. "/>
    <m/>
    <n v="31.99"/>
    <n v="1.8817647058823528"/>
    <m/>
    <x v="0"/>
    <x v="8"/>
    <x v="2"/>
    <n v="0"/>
    <x v="1"/>
  </r>
  <r>
    <n v="246"/>
    <n v="5"/>
    <m/>
    <d v="2023-02-24T00:00:00"/>
    <s v="Falcon Safety Products, Inc. "/>
    <x v="3"/>
    <s v="Manufacturer (consumer products)"/>
    <s v="Branchburg, NJ"/>
    <s v="Falcon"/>
    <s v="Dust-off 10 oz. Non-Flammable Disposable Duster"/>
    <x v="1"/>
    <s v="USA"/>
    <s v="Falcon Safety Products, Inc. "/>
    <m/>
    <n v="38.49"/>
    <n v="3.8490000000000002"/>
    <m/>
    <x v="0"/>
    <x v="1"/>
    <x v="2"/>
    <n v="0"/>
    <x v="2"/>
  </r>
  <r>
    <n v="247"/>
    <n v="6"/>
    <m/>
    <d v="2023-02-24T00:00:00"/>
    <s v="Falcon Safety Products, Inc. "/>
    <x v="3"/>
    <s v="Manufacturer (consumer products)"/>
    <s v="Branchburg, NJ"/>
    <s v="Falcon"/>
    <s v="Dust-off 3.5 oz. Non-Flammable Disposable Duster"/>
    <x v="1"/>
    <s v="USA"/>
    <s v="Falcon Safety Products, Inc. "/>
    <m/>
    <n v="19.989999999999998"/>
    <n v="5.7114285714285709"/>
    <m/>
    <x v="0"/>
    <x v="3"/>
    <x v="2"/>
    <n v="0"/>
    <x v="2"/>
  </r>
  <r>
    <n v="248"/>
    <n v="7"/>
    <m/>
    <d v="2023-02-24T00:00:00"/>
    <s v="Falcon Safety Products, Inc. "/>
    <x v="3"/>
    <s v="Manufacturer (consumer products)"/>
    <s v="Branchburg, NJ"/>
    <s v="Falcon"/>
    <s v="Dust-off 5 oz. ECO:6 duster"/>
    <x v="1"/>
    <s v="USA"/>
    <s v="Falcon Safety Products, Inc. "/>
    <m/>
    <n v="32.99"/>
    <n v="6.5980000000000008"/>
    <m/>
    <x v="0"/>
    <x v="10"/>
    <x v="2"/>
    <n v="0"/>
    <x v="3"/>
  </r>
  <r>
    <n v="249"/>
    <n v="8"/>
    <m/>
    <d v="2023-02-24T00:00:00"/>
    <s v="Falcon Safety Products, Inc. "/>
    <x v="3"/>
    <s v="Manufacturer (consumer products)"/>
    <s v="Branchburg, NJ"/>
    <s v="Falcon"/>
    <s v="Dust-off 10 oz. Plus Duster w/ 360° Vector Valve"/>
    <x v="1"/>
    <s v="USA"/>
    <s v="Falcon Safety Products, Inc. "/>
    <m/>
    <n v="59.99"/>
    <n v="5.9990000000000006"/>
    <m/>
    <x v="0"/>
    <x v="1"/>
    <x v="2"/>
    <n v="0"/>
    <x v="1"/>
  </r>
  <r>
    <n v="250"/>
    <n v="9"/>
    <m/>
    <d v="2023-02-24T00:00:00"/>
    <s v="Falcon Safety Products, Inc. "/>
    <x v="3"/>
    <s v="Manufacturer (consumer products)"/>
    <s v="Branchburg, NJ"/>
    <s v="Falcon"/>
    <s v="Dust-off 10 oz. Plus Replacement Canister"/>
    <x v="1"/>
    <s v="USA"/>
    <s v="Falcon Safety Products, Inc. "/>
    <m/>
    <n v="21.99"/>
    <n v="2.1989999999999998"/>
    <m/>
    <x v="0"/>
    <x v="1"/>
    <x v="2"/>
    <n v="0"/>
    <x v="1"/>
  </r>
  <r>
    <n v="251"/>
    <n v="10"/>
    <m/>
    <d v="2023-02-24T00:00:00"/>
    <s v="Falcon Safety Products, Inc. "/>
    <x v="3"/>
    <s v="Manufacturer (consumer products)"/>
    <s v="Branchburg, NJ"/>
    <s v="Falcon"/>
    <s v="Dust-off 8 oz. Non-Flammable Plus Duster w/ 360° Vector Valve"/>
    <x v="1"/>
    <s v="USA"/>
    <s v="Falcon Safety Products, Inc. "/>
    <m/>
    <n v="89.99"/>
    <n v="11.248749999999999"/>
    <m/>
    <x v="0"/>
    <x v="2"/>
    <x v="2"/>
    <n v="0"/>
    <x v="2"/>
  </r>
  <r>
    <n v="252"/>
    <n v="11"/>
    <m/>
    <d v="2023-02-24T00:00:00"/>
    <s v="Falcon Safety Products, Inc. "/>
    <x v="3"/>
    <s v="Manufacturer (consumer products)"/>
    <s v="Branchburg, NJ"/>
    <s v="Falcon"/>
    <s v="Dust-off 10 oz. Classic Duster with Chrome Valve"/>
    <x v="1"/>
    <s v="USA"/>
    <s v="Falcon Safety Products, Inc. "/>
    <m/>
    <n v="59.99"/>
    <n v="5.9990000000000006"/>
    <m/>
    <x v="0"/>
    <x v="1"/>
    <x v="2"/>
    <n v="0"/>
    <x v="1"/>
  </r>
  <r>
    <n v="253"/>
    <n v="12"/>
    <m/>
    <d v="2023-02-24T00:00:00"/>
    <s v="Falcon Safety Products, Inc. "/>
    <x v="3"/>
    <s v="Manufacturer (consumer products)"/>
    <s v="Branchburg, NJ"/>
    <s v="Falcon"/>
    <s v="Dust-off 8 oz. Non-Flammable Plus Replacement Canister"/>
    <x v="1"/>
    <s v="USA"/>
    <s v="Falcon Safety Products, Inc. "/>
    <m/>
    <n v="39.99"/>
    <n v="4.9987500000000002"/>
    <m/>
    <x v="0"/>
    <x v="2"/>
    <x v="2"/>
    <n v="0"/>
    <x v="2"/>
  </r>
  <r>
    <n v="254"/>
    <n v="13"/>
    <m/>
    <d v="2023-02-24T00:00:00"/>
    <s v="Falcon Safety Products, Inc. "/>
    <x v="3"/>
    <s v="Manufacturer (consumer products)"/>
    <s v="Branchburg, NJ"/>
    <s v="Falcon"/>
    <s v="Dust-off 10 oz. Classic Replacement Canister"/>
    <x v="1"/>
    <s v="USA"/>
    <s v="Falcon Safety Products, Inc. "/>
    <m/>
    <n v="21.99"/>
    <n v="2.1989999999999998"/>
    <m/>
    <x v="0"/>
    <x v="1"/>
    <x v="2"/>
    <n v="0"/>
    <x v="1"/>
  </r>
  <r>
    <n v="255"/>
    <n v="14"/>
    <m/>
    <d v="2023-02-24T00:00:00"/>
    <s v="Norazza, Inc."/>
    <x v="3"/>
    <s v="Manufacturer (consumer products)"/>
    <s v="Buffalo, NY"/>
    <s v="Norazza"/>
    <s v="Endust 10 oz. Non-Flammable Duster w/ Bitterant"/>
    <x v="1"/>
    <s v="USA"/>
    <s v="Norazza, Inc."/>
    <m/>
    <m/>
    <s v=""/>
    <m/>
    <x v="0"/>
    <x v="1"/>
    <x v="2"/>
    <n v="0"/>
    <x v="4"/>
  </r>
  <r>
    <n v="256"/>
    <n v="15"/>
    <m/>
    <d v="2023-02-24T00:00:00"/>
    <s v="Norazza, Inc."/>
    <x v="3"/>
    <s v="Manufacturer (consumer products)"/>
    <s v="Buffalo, NY"/>
    <s v="Norazza"/>
    <s v="Endust 10 oz. Duster w/ Bitterant – Twin Pack"/>
    <x v="1"/>
    <s v="USA"/>
    <s v="Norazza, Inc."/>
    <m/>
    <m/>
    <s v=""/>
    <m/>
    <x v="0"/>
    <x v="1"/>
    <x v="2"/>
    <n v="0"/>
    <x v="1"/>
  </r>
  <r>
    <n v="257"/>
    <n v="16"/>
    <m/>
    <d v="2023-02-24T00:00:00"/>
    <s v="Norazza, Inc."/>
    <x v="3"/>
    <s v="Manufacturer (consumer products)"/>
    <s v="Buffalo, NY"/>
    <s v="Norazza"/>
    <s v="Endust 10 oz. Non-Flammable Duster w/ Bitterant"/>
    <x v="1"/>
    <s v="USA"/>
    <s v="Norazza, Inc."/>
    <m/>
    <m/>
    <s v=""/>
    <m/>
    <x v="0"/>
    <x v="1"/>
    <x v="2"/>
    <n v="0"/>
    <x v="4"/>
  </r>
  <r>
    <n v="258"/>
    <n v="17"/>
    <m/>
    <d v="2023-02-24T00:00:00"/>
    <s v="Norazza, Inc."/>
    <x v="3"/>
    <s v="Manufacturer (consumer products)"/>
    <s v="Buffalo, NY"/>
    <s v="Norazza"/>
    <s v="Endust 10 oz. Non-Flammable Duster w/ Bitterant Twin Pack"/>
    <x v="1"/>
    <s v="USA"/>
    <s v="Norazza, Inc."/>
    <m/>
    <m/>
    <s v=""/>
    <m/>
    <x v="0"/>
    <x v="1"/>
    <x v="2"/>
    <n v="0"/>
    <x v="4"/>
  </r>
  <r>
    <n v="259"/>
    <n v="18"/>
    <m/>
    <d v="2023-02-24T00:00:00"/>
    <s v="Norazza, Inc."/>
    <x v="3"/>
    <s v="Manufacturer (consumer products)"/>
    <s v="Buffalo, NY"/>
    <s v="Norazza"/>
    <s v="Endust 3.5 oz. Non-Flammable Duster w/ Bitterant Twin Pack"/>
    <x v="1"/>
    <s v="USA"/>
    <s v="Norazza, Inc."/>
    <m/>
    <m/>
    <s v=""/>
    <m/>
    <x v="0"/>
    <x v="3"/>
    <x v="2"/>
    <n v="0"/>
    <x v="4"/>
  </r>
  <r>
    <n v="260"/>
    <n v="19"/>
    <m/>
    <d v="2023-03-01T00:00:00"/>
    <s v="AVW Inc, dba Max Pro"/>
    <x v="3"/>
    <s v="Manufacturer (consumer products)"/>
    <s v="Ft. Lauderdale, FL"/>
    <s v="Max Pro"/>
    <s v="Blow Off® Air Duster 10oz"/>
    <x v="1"/>
    <s v="USA"/>
    <s v="AVW Inc, dba Max Pro"/>
    <m/>
    <m/>
    <s v=""/>
    <m/>
    <x v="0"/>
    <x v="1"/>
    <x v="2"/>
    <n v="1"/>
    <x v="1"/>
  </r>
  <r>
    <n v="261"/>
    <n v="20"/>
    <m/>
    <d v="2023-03-01T00:00:00"/>
    <s v="AVW Inc, dba Max Pro"/>
    <x v="3"/>
    <s v="Manufacturer (consumer products)"/>
    <s v="Ft. Lauderdale, FL"/>
    <s v="Max Pro"/>
    <s v="Blow Off® - Air Duster 2 Pack"/>
    <x v="1"/>
    <s v="USA"/>
    <s v="AVW Inc, dba Max Pro"/>
    <m/>
    <m/>
    <s v=""/>
    <m/>
    <x v="0"/>
    <x v="1"/>
    <x v="2"/>
    <n v="1"/>
    <x v="1"/>
  </r>
  <r>
    <n v="262"/>
    <n v="21"/>
    <m/>
    <d v="2023-03-01T00:00:00"/>
    <s v="AVW Inc, dba Max Pro"/>
    <x v="3"/>
    <s v="Manufacturer (consumer products)"/>
    <s v="Ft. Lauderdale, FL"/>
    <s v="Max Pro"/>
    <s v="Blow Off® - Auto Duster"/>
    <x v="1"/>
    <s v="USA"/>
    <s v="AVW Inc, dba Max Pro"/>
    <m/>
    <m/>
    <s v=""/>
    <m/>
    <x v="0"/>
    <x v="3"/>
    <x v="2"/>
    <n v="1"/>
    <x v="1"/>
  </r>
  <r>
    <n v="263"/>
    <n v="22"/>
    <m/>
    <d v="2023-03-01T00:00:00"/>
    <s v="AVW Inc, dba Max Pro"/>
    <x v="3"/>
    <s v="Manufacturer (consumer products)"/>
    <s v="Ft. Lauderdale, FL"/>
    <s v="Max Pro"/>
    <s v="Blow Off® Air Duster Non-Flammable 8 oz"/>
    <x v="1"/>
    <s v="USA"/>
    <s v="AVW Inc, dba Max Pro"/>
    <m/>
    <m/>
    <s v=""/>
    <m/>
    <x v="0"/>
    <x v="2"/>
    <x v="2"/>
    <n v="1"/>
    <x v="1"/>
  </r>
  <r>
    <n v="264"/>
    <n v="23"/>
    <m/>
    <d v="2023-03-01T00:00:00"/>
    <s v="AVW Inc, dba Max Pro"/>
    <x v="3"/>
    <s v="Manufacturer (consumer products)"/>
    <s v="Ft. Lauderdale, FL"/>
    <s v="Max Pro"/>
    <s v="Blow Off® Air Duster, Defined as Non-Flammable 10oz"/>
    <x v="1"/>
    <s v="USA"/>
    <s v="AVW Inc, dba Max Pro"/>
    <m/>
    <m/>
    <s v=""/>
    <m/>
    <x v="0"/>
    <x v="1"/>
    <x v="2"/>
    <n v="1"/>
    <x v="1"/>
  </r>
  <r>
    <n v="265"/>
    <n v="24"/>
    <m/>
    <d v="2023-03-01T00:00:00"/>
    <s v="AVW Inc, dba Max Pro"/>
    <x v="3"/>
    <s v="Manufacturer (consumer products)"/>
    <s v="Ft. Lauderdale, FL"/>
    <s v="Max Pro"/>
    <s v="Blow Off® Air Duster Non-Flammable 10 oz. "/>
    <x v="1"/>
    <s v="USA"/>
    <s v="AVW Inc, dba Max Pro"/>
    <m/>
    <m/>
    <s v=""/>
    <m/>
    <x v="0"/>
    <x v="1"/>
    <x v="2"/>
    <n v="1"/>
    <x v="1"/>
  </r>
  <r>
    <n v="266"/>
    <n v="25"/>
    <m/>
    <d v="2023-03-01T00:00:00"/>
    <s v="AVW Inc, dba Max Pro"/>
    <x v="3"/>
    <s v="Manufacturer (consumer products)"/>
    <s v="Ft. Lauderdale, FL"/>
    <s v="Max Pro"/>
    <s v="Blow Off® Air Duster 10oz"/>
    <x v="1"/>
    <s v="USA"/>
    <s v="AVW Inc, dba Max Pro"/>
    <m/>
    <m/>
    <s v=""/>
    <m/>
    <x v="0"/>
    <x v="1"/>
    <x v="2"/>
    <n v="1"/>
    <x v="1"/>
  </r>
  <r>
    <n v="267"/>
    <n v="26"/>
    <m/>
    <d v="2023-05-03T00:00:00"/>
    <s v="AVW Inc, dba Max Pro"/>
    <x v="3"/>
    <s v="Manufacturer (consumer products)"/>
    <s v="Ft. Lauderdale, FL"/>
    <s v="Max Pro"/>
    <s v="Winchester® - Gun Duster"/>
    <x v="1"/>
    <s v="USA"/>
    <s v="AVW Inc, dba Max Pro"/>
    <m/>
    <m/>
    <s v=""/>
    <m/>
    <x v="0"/>
    <x v="1"/>
    <x v="2"/>
    <n v="0"/>
    <x v="1"/>
  </r>
  <r>
    <n v="268"/>
    <n v="27"/>
    <m/>
    <d v="2023-03-01T00:00:00"/>
    <s v="ITW Contamination Control Electronics"/>
    <x v="3"/>
    <s v="Manufacturer (Electronic MRO supplies)"/>
    <s v="Kennesaw, GA"/>
    <s v="ITW"/>
    <s v="Chemtronics 152a Blast - Air Duster (ES1029)"/>
    <x v="2"/>
    <s v="USA"/>
    <s v="ITW Contamination Control Electronics"/>
    <m/>
    <n v="11.31"/>
    <n v="1.131"/>
    <m/>
    <x v="0"/>
    <x v="1"/>
    <x v="2"/>
    <n v="1"/>
    <x v="1"/>
  </r>
  <r>
    <n v="269"/>
    <n v="28"/>
    <m/>
    <d v="2023-03-01T00:00:00"/>
    <s v="ITW Contamination Control Electronics"/>
    <x v="3"/>
    <s v="Manufacturer (Electronic MRO supplies)"/>
    <s v="Kennesaw, GA"/>
    <s v="ITW"/>
    <s v="Chemtronics Duster (ES1017)"/>
    <x v="2"/>
    <s v="USA"/>
    <s v="ITW Contamination Control Electronics"/>
    <m/>
    <n v="15.590000000000002"/>
    <n v="1.5590000000000002"/>
    <m/>
    <x v="0"/>
    <x v="1"/>
    <x v="2"/>
    <n v="1"/>
    <x v="4"/>
  </r>
  <r>
    <n v="270"/>
    <n v="29"/>
    <m/>
    <d v="2023-03-01T00:00:00"/>
    <s v="ITW Contamination Control Electronics"/>
    <x v="3"/>
    <s v="Manufacturer (Electronic MRO supplies)"/>
    <s v="Kennesaw, GA"/>
    <s v="ITW"/>
    <s v="Chemtronics Duster (ES1617)"/>
    <x v="2"/>
    <s v="USA"/>
    <s v="ITW Contamination Control Electronics"/>
    <m/>
    <n v="18"/>
    <n v="1.5"/>
    <m/>
    <x v="0"/>
    <x v="4"/>
    <x v="2"/>
    <n v="1"/>
    <x v="4"/>
  </r>
  <r>
    <n v="271"/>
    <n v="30"/>
    <m/>
    <d v="2023-03-01T00:00:00"/>
    <s v="ITW Contamination Control Electronics"/>
    <x v="3"/>
    <s v="Manufacturer (Electronic MRO supplies)"/>
    <s v="Kennesaw, GA"/>
    <s v="ITW"/>
    <s v="Chemtronics Typhoon Blast 70 Duster (ES1025)"/>
    <x v="2"/>
    <s v="USA"/>
    <s v="ITW Contamination Control Electronics"/>
    <m/>
    <n v="22.819999999999997"/>
    <n v="2.2819999999999996"/>
    <m/>
    <x v="0"/>
    <x v="1"/>
    <x v="2"/>
    <n v="1"/>
    <x v="3"/>
  </r>
  <r>
    <n v="272"/>
    <n v="31"/>
    <m/>
    <d v="2023-03-01T00:00:00"/>
    <s v="ITW Contamination Control Electronics"/>
    <x v="3"/>
    <s v="Manufacturer (Electronic MRO supplies)"/>
    <s v="Kennesaw, GA"/>
    <s v="ITW"/>
    <s v="Chemtronics Ultrajet® compressed gas duster (ES1020)"/>
    <x v="2"/>
    <s v="USA"/>
    <s v="ITW Contamination Control Electronics"/>
    <m/>
    <n v="22.37"/>
    <n v="2.2370000000000001"/>
    <m/>
    <x v="0"/>
    <x v="1"/>
    <x v="2"/>
    <n v="1"/>
    <x v="2"/>
  </r>
  <r>
    <n v="273"/>
    <n v="32"/>
    <m/>
    <d v="2023-03-01T00:00:00"/>
    <s v="ITW Contamination Control Electronics"/>
    <x v="3"/>
    <s v="Manufacturer (Electronic MRO supplies)"/>
    <s v="Kennesaw, GA"/>
    <s v="ITW"/>
    <s v="Chemtronics Ultrajet® 70  (ES1015)"/>
    <x v="2"/>
    <s v="USA"/>
    <s v="ITW Contamination Control Electronics"/>
    <m/>
    <n v="16.760000000000002"/>
    <n v="1.6760000000000002"/>
    <m/>
    <x v="0"/>
    <x v="1"/>
    <x v="2"/>
    <n v="1"/>
    <x v="2"/>
  </r>
  <r>
    <n v="274"/>
    <n v="33"/>
    <m/>
    <d v="2023-03-01T00:00:00"/>
    <s v="ITW Contamination Control Electronics"/>
    <x v="3"/>
    <s v="Manufacturer (Electronic MRO supplies)"/>
    <s v="Kennesaw, GA"/>
    <s v="ITW"/>
    <s v="Chemtronics Ultrajet® All-Way Duster (ES1620)"/>
    <x v="2"/>
    <s v="USA"/>
    <s v="ITW Contamination Control Electronics"/>
    <m/>
    <n v="19.07"/>
    <n v="2.38375"/>
    <m/>
    <x v="0"/>
    <x v="2"/>
    <x v="2"/>
    <n v="1"/>
    <x v="2"/>
  </r>
  <r>
    <n v="275"/>
    <n v="34"/>
    <m/>
    <d v="2023-03-01T00:00:00"/>
    <s v="ITW Contamination Control Electronics"/>
    <x v="3"/>
    <s v="Manufacturer (Electronic MRO supplies)"/>
    <s v="Kennesaw, GA"/>
    <s v="ITW"/>
    <s v="Chemtronics Ultrajet Duster System (ES1020K)"/>
    <x v="2"/>
    <s v="USA"/>
    <s v="ITW Contamination Control Electronics"/>
    <m/>
    <n v="54.419999999999995"/>
    <n v="5.4419999999999993"/>
    <m/>
    <x v="0"/>
    <x v="1"/>
    <x v="2"/>
    <n v="1"/>
    <x v="2"/>
  </r>
  <r>
    <n v="276"/>
    <n v="35"/>
    <m/>
    <d v="2023-03-01T00:00:00"/>
    <s v="ITW Contamination Control Electronics"/>
    <x v="3"/>
    <s v="Manufacturer (Electronic MRO supplies)"/>
    <s v="Kennesaw, GA"/>
    <s v="ITW"/>
    <s v="Chemtronics Ultrajet Duster System Refil (ES1020R)"/>
    <x v="2"/>
    <s v="USA"/>
    <s v="ITW Contamination Control Electronics"/>
    <m/>
    <n v="19.96"/>
    <n v="1.996"/>
    <m/>
    <x v="0"/>
    <x v="1"/>
    <x v="2"/>
    <n v="1"/>
    <x v="2"/>
  </r>
  <r>
    <n v="277"/>
    <n v="36"/>
    <m/>
    <d v="2023-03-01T00:00:00"/>
    <s v="ITW Contamination Control Electronics"/>
    <x v="3"/>
    <s v="Manufacturer (MRO supplier)"/>
    <s v="Kennesaw, GA"/>
    <s v="ITW"/>
    <s v="Techspray Duster (1671-10S)"/>
    <x v="2"/>
    <s v="USA"/>
    <s v="ITW Contamination Control Electronics"/>
    <m/>
    <n v="15.6875"/>
    <n v="1.5687500000000001"/>
    <m/>
    <x v="0"/>
    <x v="1"/>
    <x v="2"/>
    <n v="1"/>
    <x v="2"/>
  </r>
  <r>
    <n v="278"/>
    <n v="37"/>
    <m/>
    <d v="2023-03-01T00:00:00"/>
    <s v="ITW Contamination Control Electronics"/>
    <x v="3"/>
    <s v="Manufacturer (MRO supplier)"/>
    <s v="Kennesaw, GA"/>
    <s v="ITW"/>
    <s v="Techspray Duster (1671-15S)"/>
    <x v="2"/>
    <s v="USA"/>
    <s v="ITW Contamination Control Electronics"/>
    <m/>
    <n v="23.212500000000002"/>
    <n v="1.5475000000000001"/>
    <m/>
    <x v="0"/>
    <x v="5"/>
    <x v="2"/>
    <n v="1"/>
    <x v="2"/>
  </r>
  <r>
    <n v="279"/>
    <n v="38"/>
    <m/>
    <d v="2023-03-01T00:00:00"/>
    <s v="ITW Contamination Control Electronics"/>
    <x v="3"/>
    <s v="Manufacturer (MRO supplier)"/>
    <s v="Kennesaw, GA"/>
    <s v="ITW"/>
    <s v="Techspray Renew-Duster (1580-10S)"/>
    <x v="2"/>
    <s v="USA"/>
    <s v="ITW Contamination Control Electronics"/>
    <m/>
    <n v="22.41"/>
    <n v="2.2410000000000001"/>
    <m/>
    <x v="0"/>
    <x v="1"/>
    <x v="2"/>
    <n v="1"/>
    <x v="3"/>
  </r>
  <r>
    <n v="280"/>
    <n v="39"/>
    <m/>
    <d v="2023-03-01T00:00:00"/>
    <s v="ITW Contamination Control Electronics"/>
    <x v="3"/>
    <s v="Manufacturer (MRO supplier)"/>
    <s v="Kennesaw, GA"/>
    <s v="ITW"/>
    <s v="Techspray Economy Duster Economical HFC­152a (1673-10S)"/>
    <x v="2"/>
    <s v="USA"/>
    <s v="ITW Contamination Control Electronics"/>
    <m/>
    <n v="8.4500000000000011"/>
    <n v="0.84500000000000008"/>
    <m/>
    <x v="0"/>
    <x v="1"/>
    <x v="2"/>
    <n v="1"/>
    <x v="1"/>
  </r>
  <r>
    <n v="281"/>
    <n v="40"/>
    <m/>
    <d v="2023-03-01T00:00:00"/>
    <s v="ITW Contamination Control Electronics"/>
    <x v="3"/>
    <s v="Manufacturer (MRO supplier)"/>
    <s v="Kennesaw, GA"/>
    <s v="ITW"/>
    <s v="Techspray Vortex Duster (1697-8S)"/>
    <x v="2"/>
    <s v="USA"/>
    <s v="ITW Contamination Control Electronics"/>
    <m/>
    <n v="18.38"/>
    <n v="2.2974999999999999"/>
    <m/>
    <x v="0"/>
    <x v="2"/>
    <x v="2"/>
    <n v="1"/>
    <x v="2"/>
  </r>
  <r>
    <n v="282"/>
    <n v="41"/>
    <m/>
    <d v="2023-03-01T00:00:00"/>
    <s v="ITW Contamination Control Electronics"/>
    <x v="3"/>
    <s v="Manufacturer (MRO supplier)"/>
    <s v="Kennesaw, GA"/>
    <s v="ITW"/>
    <s v="Techspray Vortex Duster (1697-10S)"/>
    <x v="2"/>
    <s v="USA"/>
    <s v="ITW Contamination Control Electronics"/>
    <m/>
    <n v="19.84"/>
    <n v="1.984"/>
    <m/>
    <x v="0"/>
    <x v="1"/>
    <x v="2"/>
    <n v="1"/>
    <x v="2"/>
  </r>
  <r>
    <n v="283"/>
    <n v="42"/>
    <m/>
    <d v="2023-03-02T00:00:00"/>
    <s v="CRC Industries Americas"/>
    <x v="3"/>
    <s v="Manufacturer (MRO supplier)"/>
    <s v="Horsham, PA"/>
    <s v="CRC Industries"/>
    <s v="CRC® DUSTER™ AEROSOL DUST REMOVAL SYSTEM, 8 WT OZ"/>
    <x v="2"/>
    <s v="USA"/>
    <s v="CRC Industries Americas"/>
    <m/>
    <m/>
    <s v=""/>
    <m/>
    <x v="0"/>
    <x v="2"/>
    <x v="2"/>
    <n v="0"/>
    <x v="2"/>
  </r>
  <r>
    <n v="284"/>
    <n v="43"/>
    <m/>
    <d v="2023-03-02T00:00:00"/>
    <s v="CRC Industries Americas"/>
    <x v="3"/>
    <s v="Manufacturer (MRO supplier)"/>
    <s v="Horsham, PA"/>
    <s v="CRC Industries"/>
    <s v="CRC® FREEZE SPRAY, 10 WT OZ"/>
    <x v="2"/>
    <s v="USA"/>
    <s v="CRC Industries Americas"/>
    <m/>
    <m/>
    <s v=""/>
    <m/>
    <x v="0"/>
    <x v="1"/>
    <x v="2"/>
    <n v="0"/>
    <x v="2"/>
  </r>
  <r>
    <n v="285"/>
    <n v="44"/>
    <m/>
    <d v="2023-03-02T00:00:00"/>
    <s v="PerfectData Corp."/>
    <x v="3"/>
    <s v="Manufacturer (consumer products)"/>
    <s v="Simi Valley, CA"/>
    <s v="PerfectData Corp."/>
    <s v="EcoDuster™"/>
    <x v="1"/>
    <m/>
    <s v="PerfectData Corp."/>
    <m/>
    <m/>
    <s v=""/>
    <m/>
    <x v="0"/>
    <x v="3"/>
    <x v="2"/>
    <n v="1"/>
    <x v="2"/>
  </r>
  <r>
    <n v="286"/>
    <n v="45"/>
    <m/>
    <d v="2023-03-02T00:00:00"/>
    <s v="PerfectData Corp."/>
    <x v="3"/>
    <s v="Manufacturer (consumer products)"/>
    <s v="Simi Valley, CA"/>
    <s v="PerfectData Corp."/>
    <s v="EcoDuster™"/>
    <x v="1"/>
    <m/>
    <s v="PerfectData Corp."/>
    <m/>
    <m/>
    <s v=""/>
    <m/>
    <x v="0"/>
    <x v="2"/>
    <x v="2"/>
    <n v="1"/>
    <x v="2"/>
  </r>
  <r>
    <n v="287"/>
    <n v="46"/>
    <m/>
    <d v="2023-03-02T00:00:00"/>
    <s v="PerfectData Corp."/>
    <x v="3"/>
    <s v="Manufacturer (consumer products)"/>
    <s v="Simi Valley, CA"/>
    <s v="PerfectData Corp."/>
    <s v="EcoDuster™"/>
    <x v="1"/>
    <m/>
    <s v="PerfectData Corp."/>
    <m/>
    <n v="17.29"/>
    <n v="1.7289999999999999"/>
    <m/>
    <x v="0"/>
    <x v="1"/>
    <x v="2"/>
    <n v="1"/>
    <x v="2"/>
  </r>
  <r>
    <n v="288"/>
    <n v="47"/>
    <m/>
    <d v="2023-03-02T00:00:00"/>
    <s v="PerfectData Corp."/>
    <x v="3"/>
    <s v="Manufacturer (consumer products)"/>
    <s v="Simi Valley, CA"/>
    <s v="PerfectData Corp."/>
    <s v="EcoDuster™ 2-Pack"/>
    <x v="1"/>
    <m/>
    <s v="PerfectData Corp."/>
    <m/>
    <m/>
    <s v=""/>
    <m/>
    <x v="0"/>
    <x v="1"/>
    <x v="2"/>
    <n v="1"/>
    <x v="2"/>
  </r>
  <r>
    <n v="289"/>
    <n v="48"/>
    <m/>
    <d v="2023-03-02T00:00:00"/>
    <s v="PerfectData Corp."/>
    <x v="3"/>
    <s v="Manufacturer (consumer products)"/>
    <s v="Simi Valley, CA"/>
    <s v="PerfectData Corp."/>
    <s v="EcoDuster™"/>
    <x v="1"/>
    <m/>
    <s v="PerfectData Corp."/>
    <m/>
    <m/>
    <s v=""/>
    <m/>
    <x v="0"/>
    <x v="4"/>
    <x v="2"/>
    <n v="1"/>
    <x v="2"/>
  </r>
  <r>
    <n v="290"/>
    <n v="49"/>
    <m/>
    <d v="2023-03-02T00:00:00"/>
    <s v="PerfectData Corp."/>
    <x v="3"/>
    <s v="Manufacturer (consumer products)"/>
    <s v="Simi Valley, CA"/>
    <s v="PerfectData Corp."/>
    <s v="EcoDuster™ System"/>
    <x v="1"/>
    <m/>
    <s v="PerfectData Corp."/>
    <m/>
    <m/>
    <s v=""/>
    <m/>
    <x v="0"/>
    <x v="2"/>
    <x v="2"/>
    <n v="1"/>
    <x v="2"/>
  </r>
  <r>
    <n v="291"/>
    <n v="50"/>
    <m/>
    <d v="2023-03-02T00:00:00"/>
    <s v="PerfectData Corp."/>
    <x v="3"/>
    <s v="Manufacturer (consumer products)"/>
    <s v="Simi Valley, CA"/>
    <s v="PerfectData Corp."/>
    <s v="EcoDuster™ Refill - 8OZ"/>
    <x v="1"/>
    <m/>
    <s v="PerfectData Corp."/>
    <m/>
    <m/>
    <s v=""/>
    <m/>
    <x v="0"/>
    <x v="2"/>
    <x v="2"/>
    <n v="1"/>
    <x v="2"/>
  </r>
  <r>
    <n v="292"/>
    <n v="51"/>
    <m/>
    <d v="2023-03-02T00:00:00"/>
    <s v="PerfectData Corp."/>
    <x v="3"/>
    <s v="Manufacturer (consumer products)"/>
    <s v="Simi Valley, CA"/>
    <s v="PerfectData Corp."/>
    <s v="EcoDuster™ Refill OS - 8OZ"/>
    <x v="1"/>
    <m/>
    <s v="PerfectData Corp."/>
    <m/>
    <m/>
    <s v=""/>
    <m/>
    <x v="0"/>
    <x v="2"/>
    <x v="2"/>
    <n v="1"/>
    <x v="2"/>
  </r>
  <r>
    <n v="293"/>
    <n v="52"/>
    <m/>
    <d v="2023-03-02T00:00:00"/>
    <s v="PerfectData Corp."/>
    <x v="3"/>
    <s v="Manufacturer (consumer products)"/>
    <s v="Simi Valley, CA"/>
    <s v="PerfectData Corp."/>
    <s v="EcoDuster™II"/>
    <x v="1"/>
    <m/>
    <s v="PerfectData Corp."/>
    <m/>
    <n v="8.7899999999999991"/>
    <n v="0.87899999999999989"/>
    <m/>
    <x v="0"/>
    <x v="1"/>
    <x v="2"/>
    <n v="1"/>
    <x v="2"/>
  </r>
  <r>
    <n v="294"/>
    <n v="53"/>
    <m/>
    <d v="2023-03-02T00:00:00"/>
    <s v="PerfectData Corp."/>
    <x v="3"/>
    <s v="Manufacturer (consumer products)"/>
    <s v="Simi Valley, CA"/>
    <s v="PerfectData Corp."/>
    <s v="EcoDuster™II 2-Pack"/>
    <x v="1"/>
    <m/>
    <s v="PerfectData Corp."/>
    <m/>
    <m/>
    <s v=""/>
    <m/>
    <x v="0"/>
    <x v="1"/>
    <x v="2"/>
    <n v="1"/>
    <x v="2"/>
  </r>
  <r>
    <n v="295"/>
    <n v="54"/>
    <m/>
    <d v="2023-03-02T00:00:00"/>
    <s v="PerfectData Corp."/>
    <x v="3"/>
    <s v="Manufacturer (consumer products)"/>
    <s v="Simi Valley, CA"/>
    <s v="PerfectData Corp."/>
    <s v="EcoDuster™II 3-Pack"/>
    <x v="1"/>
    <m/>
    <s v="PerfectData Corp."/>
    <m/>
    <m/>
    <s v=""/>
    <m/>
    <x v="0"/>
    <x v="1"/>
    <x v="2"/>
    <n v="1"/>
    <x v="2"/>
  </r>
  <r>
    <n v="296"/>
    <n v="55"/>
    <m/>
    <d v="2023-03-02T00:00:00"/>
    <s v="Advantus Corp."/>
    <x v="3"/>
    <s v="Manufacturer (consumer &amp; professional products)"/>
    <s v="Jacksonville, FL"/>
    <s v="Advantus Corp."/>
    <s v="Read Right DustFree Multi-Purpose Duster"/>
    <x v="1"/>
    <m/>
    <s v="Advantus Corp."/>
    <m/>
    <m/>
    <s v=""/>
    <m/>
    <x v="0"/>
    <x v="1"/>
    <x v="2"/>
    <n v="0"/>
    <x v="0"/>
  </r>
  <r>
    <n v="297"/>
    <n v="56"/>
    <m/>
    <d v="2023-05-03T00:00:00"/>
    <s v="Advantus Corp."/>
    <x v="3"/>
    <s v="Manufacturer (consumer &amp; professional products)"/>
    <s v="Jacksonville, FL"/>
    <s v="Advantus Corp."/>
    <s v="Read Right Electronics Duster"/>
    <x v="1"/>
    <m/>
    <s v="Advantus Corp."/>
    <m/>
    <m/>
    <s v=""/>
    <m/>
    <x v="0"/>
    <x v="1"/>
    <x v="2"/>
    <n v="0"/>
    <x v="0"/>
  </r>
  <r>
    <n v="298"/>
    <n v="57"/>
    <m/>
    <d v="2023-05-03T00:00:00"/>
    <s v="Advantus Corp."/>
    <x v="3"/>
    <s v="Manufacturer (consumer &amp; professional products)"/>
    <s v="Jacksonville, FL"/>
    <s v="Advantus Corp."/>
    <s v="Read Right Nonflammable"/>
    <x v="1"/>
    <m/>
    <s v="Advantus Corp."/>
    <m/>
    <m/>
    <s v=""/>
    <m/>
    <x v="0"/>
    <x v="1"/>
    <x v="2"/>
    <n v="0"/>
    <x v="0"/>
  </r>
  <r>
    <n v="299"/>
    <n v="58"/>
    <m/>
    <d v="2023-05-03T00:00:00"/>
    <s v="Advantus Corp."/>
    <x v="3"/>
    <s v="Manufacturer (consumer &amp; professional products)"/>
    <s v="Jacksonville, FL"/>
    <s v="Advantus Corp."/>
    <s v="Cleantex MicroDuster III"/>
    <x v="1"/>
    <m/>
    <s v="Advantus Corp."/>
    <m/>
    <m/>
    <s v=""/>
    <m/>
    <x v="0"/>
    <x v="1"/>
    <x v="2"/>
    <n v="0"/>
    <x v="0"/>
  </r>
  <r>
    <n v="300"/>
    <n v="59"/>
    <m/>
    <d v="2023-03-02T00:00:00"/>
    <s v="Empack Spraytech Inc. "/>
    <x v="3"/>
    <s v="Manufacturer (consumer products)"/>
    <s v="Brampton, ON, Canada"/>
    <s v="Emzone"/>
    <s v="Emzone Mini Air Duster 100 g 2-pack"/>
    <x v="1"/>
    <m/>
    <s v="Empack Spraytech Inc. "/>
    <m/>
    <m/>
    <s v=""/>
    <m/>
    <x v="0"/>
    <x v="3"/>
    <x v="3"/>
    <n v="0"/>
    <x v="1"/>
  </r>
  <r>
    <n v="301"/>
    <n v="60"/>
    <m/>
    <d v="2023-03-02T00:00:00"/>
    <s v="Empack Spraytech Inc. "/>
    <x v="3"/>
    <s v="Manufacturer (consumer products)"/>
    <s v="Brampton, ON, Canada"/>
    <s v="Emzone"/>
    <s v="Emzone Air Duster 284 g"/>
    <x v="1"/>
    <m/>
    <s v="Empack Spraytech Inc. "/>
    <m/>
    <m/>
    <s v=""/>
    <m/>
    <x v="0"/>
    <x v="1"/>
    <x v="3"/>
    <n v="0"/>
    <x v="1"/>
  </r>
  <r>
    <n v="302"/>
    <n v="61"/>
    <m/>
    <d v="2023-03-02T00:00:00"/>
    <s v="PLZ Corp."/>
    <x v="3"/>
    <s v="Manufacturer (consumer &amp; industrial products)"/>
    <s v="Downers Grove, IL"/>
    <s v="Sprayway"/>
    <s v="Sprayway Clean Jet 100"/>
    <x v="1"/>
    <s v="USA"/>
    <s v="PLZ Corp."/>
    <m/>
    <m/>
    <s v=""/>
    <m/>
    <x v="0"/>
    <x v="1"/>
    <x v="2"/>
    <n v="0"/>
    <x v="2"/>
  </r>
  <r>
    <n v="303"/>
    <n v="62"/>
    <m/>
    <d v="2023-03-02T00:00:00"/>
    <s v="ABC Compounding Co., Inc. "/>
    <x v="3"/>
    <s v="Manufacturer (consumer &amp; industrial products)"/>
    <s v="Morrow, GA"/>
    <s v="ABC Compounding Co., Inc. "/>
    <s v="Aero Canned Air _x000a_Air Duster with Powerful Blast"/>
    <x v="1"/>
    <m/>
    <s v="ABC Compounding Co., Inc. "/>
    <m/>
    <m/>
    <s v=""/>
    <m/>
    <x v="0"/>
    <x v="1"/>
    <x v="3"/>
    <n v="1"/>
    <x v="2"/>
  </r>
  <r>
    <n v="304"/>
    <n v="63"/>
    <m/>
    <d v="2023-03-02T00:00:00"/>
    <s v="MicroCare Corp."/>
    <x v="3"/>
    <s v="Manufacturer (commercial products)"/>
    <s v="New Britain, CT"/>
    <s v="MicroCare Corp."/>
    <s v="MicroCare General Purpose Air Dusters"/>
    <x v="2"/>
    <m/>
    <s v="MicroCare Corp."/>
    <m/>
    <m/>
    <s v=""/>
    <m/>
    <x v="0"/>
    <x v="1"/>
    <x v="2"/>
    <n v="1"/>
    <x v="2"/>
  </r>
  <r>
    <n v="305"/>
    <n v="64"/>
    <m/>
    <d v="2023-03-02T00:00:00"/>
    <s v="MicroCare Corp."/>
    <x v="3"/>
    <s v="Manufacturer (commercial products)"/>
    <s v="New Britain, CT"/>
    <s v="MicroCare Corp."/>
    <s v="MicroCare General Purpose Air Dusters"/>
    <x v="2"/>
    <m/>
    <s v="MicroCare Corp."/>
    <m/>
    <m/>
    <s v=""/>
    <m/>
    <x v="0"/>
    <x v="11"/>
    <x v="2"/>
    <n v="1"/>
    <x v="2"/>
  </r>
  <r>
    <n v="306"/>
    <n v="65"/>
    <m/>
    <d v="2023-03-02T00:00:00"/>
    <s v="MicroCare Corp."/>
    <x v="3"/>
    <s v="Manufacturer (commercial products)"/>
    <s v="New Britain, CT"/>
    <s v="MicroCare Corp."/>
    <s v="MicroCare StatZap"/>
    <x v="2"/>
    <m/>
    <s v="MicroCare Corp."/>
    <m/>
    <m/>
    <s v=""/>
    <m/>
    <x v="0"/>
    <x v="1"/>
    <x v="2"/>
    <n v="1"/>
    <x v="2"/>
  </r>
  <r>
    <n v="307"/>
    <n v="66"/>
    <m/>
    <d v="2023-03-02T00:00:00"/>
    <s v="MicroCare Corp."/>
    <x v="3"/>
    <s v="Manufacturer (commercial products)"/>
    <s v="New Britain, CT"/>
    <s v="MicroCare Corp."/>
    <s v="MicroCare StatZap"/>
    <x v="2"/>
    <m/>
    <s v="MicroCare Corp."/>
    <m/>
    <m/>
    <s v=""/>
    <m/>
    <x v="0"/>
    <x v="11"/>
    <x v="2"/>
    <n v="1"/>
    <x v="2"/>
  </r>
  <r>
    <n v="308"/>
    <n v="67"/>
    <m/>
    <d v="2023-03-02T00:00:00"/>
    <s v="MicroCare Corp."/>
    <x v="3"/>
    <s v="Manufacturer (commercial products)"/>
    <s v="New Britain, CT"/>
    <s v="MicroCare Corp."/>
    <s v="MicroCare 360"/>
    <x v="2"/>
    <m/>
    <s v="MicroCare Corp."/>
    <m/>
    <m/>
    <s v=""/>
    <m/>
    <x v="0"/>
    <x v="2"/>
    <x v="2"/>
    <n v="1"/>
    <x v="2"/>
  </r>
  <r>
    <n v="309"/>
    <n v="68"/>
    <m/>
    <d v="2023-03-02T00:00:00"/>
    <s v="Ideal Industries, Inc."/>
    <x v="3"/>
    <s v="Manufacturer (commercial products)"/>
    <s v="Sycamore, IL"/>
    <s v="Ideal Industries"/>
    <s v="Ideal Dust and Lint Remover"/>
    <x v="2"/>
    <s v="USA"/>
    <s v="Ideal Industries, Inc."/>
    <m/>
    <m/>
    <s v=""/>
    <m/>
    <x v="0"/>
    <x v="1"/>
    <x v="2"/>
    <n v="0"/>
    <x v="3"/>
  </r>
  <r>
    <n v="310"/>
    <n v="69"/>
    <m/>
    <d v="2023-03-02T00:00:00"/>
    <s v="NTE Electronics, Inc."/>
    <x v="3"/>
    <s v="Distributor (electronics &amp; components)"/>
    <s v="Bloomfield, NJ"/>
    <s v="NTE Electronics, Inc."/>
    <s v="Chemtronics, Techspray BRANDED PRODUCTS"/>
    <x v="2"/>
    <s v="USA"/>
    <s v="NTE Electronics, Inc."/>
    <m/>
    <m/>
    <m/>
    <m/>
    <x v="0"/>
    <x v="0"/>
    <x v="2"/>
    <n v="0"/>
    <x v="0"/>
  </r>
  <r>
    <n v="311"/>
    <n v="70"/>
    <m/>
    <d v="2023-03-02T00:00:00"/>
    <s v="VOXX Accessories Corp. "/>
    <x v="3"/>
    <s v="Distributor (electronics &amp; components)"/>
    <s v="Indianapolis, IN"/>
    <s v="RCA"/>
    <s v="RCA Dusting Air"/>
    <x v="1"/>
    <m/>
    <s v="VOXX Accessories Corp. "/>
    <m/>
    <n v="9.99"/>
    <n v="0.999"/>
    <m/>
    <x v="0"/>
    <x v="1"/>
    <x v="3"/>
    <n v="1"/>
    <x v="1"/>
  </r>
  <r>
    <n v="312"/>
    <n v="71"/>
    <m/>
    <d v="2023-03-02T00:00:00"/>
    <s v="AW Distributing- SHANGHAI AW CUSTOM MANUFACTURING &amp; AEROSOL PROPELLANT CO., LTD."/>
    <x v="3"/>
    <s v="Importer/Distributor (consumer products)"/>
    <s v="Redwood City, CA"/>
    <s v="AW Product Sales &amp; Marketing, Inc. "/>
    <s v="AW Distributing ULTRA DUSTER"/>
    <x v="1"/>
    <s v="China"/>
    <s v="AW Distributing- SHANGHAI AW CUSTOM MANUFACTURING &amp; AEROSOL PROPELLANT CO., LTD."/>
    <m/>
    <m/>
    <s v=""/>
    <m/>
    <x v="0"/>
    <x v="3"/>
    <x v="2"/>
    <n v="0"/>
    <x v="1"/>
  </r>
  <r>
    <n v="313"/>
    <n v="72"/>
    <m/>
    <d v="2023-03-02T00:00:00"/>
    <s v="AW Distributing- SHANGHAI AW CUSTOM MANUFACTURING &amp; AEROSOL PROPELLANT CO., LTD."/>
    <x v="3"/>
    <s v="Importer/Distributor (consumer products)"/>
    <s v="Redwood City, CA"/>
    <s v="AW Product Sales &amp; Marketing, Inc. "/>
    <s v="AW Distributing ULTRA DUSTER"/>
    <x v="1"/>
    <s v="China"/>
    <s v="AW Distributing- SHANGHAI AW CUSTOM MANUFACTURING &amp; AEROSOL PROPELLANT CO., LTD."/>
    <m/>
    <m/>
    <s v=""/>
    <m/>
    <x v="0"/>
    <x v="2"/>
    <x v="2"/>
    <n v="0"/>
    <x v="1"/>
  </r>
  <r>
    <n v="314"/>
    <n v="73"/>
    <m/>
    <d v="2023-03-02T00:00:00"/>
    <s v="AW Distributing- SHANGHAI AW CUSTOM MANUFACTURING &amp; AEROSOL PROPELLANT CO., LTD."/>
    <x v="3"/>
    <s v="Importer/Distributor (consumer products)"/>
    <s v="Redwood City, CA"/>
    <s v="AW Product Sales &amp; Marketing, Inc. "/>
    <s v="AW Distributing ULTRA DUSTER"/>
    <x v="1"/>
    <s v="China"/>
    <s v="AW Distributing- SHANGHAI AW CUSTOM MANUFACTURING &amp; AEROSOL PROPELLANT CO., LTD."/>
    <m/>
    <m/>
    <s v=""/>
    <m/>
    <x v="0"/>
    <x v="1"/>
    <x v="2"/>
    <n v="0"/>
    <x v="1"/>
  </r>
  <r>
    <n v="315"/>
    <n v="74"/>
    <m/>
    <d v="2023-03-02T00:00:00"/>
    <s v="AW Distributing- SHANGHAI AW CUSTOM MANUFACTURING &amp; AEROSOL PROPELLANT CO., LTD."/>
    <x v="3"/>
    <s v="Importer/Distributor (consumer products)"/>
    <s v="Redwood City, CA"/>
    <s v="AW Product Sales &amp; Marketing, Inc. "/>
    <s v="AW Distributing ULTRA DUSTER"/>
    <x v="1"/>
    <s v="China"/>
    <s v="AW Distributing- SHANGHAI AW CUSTOM MANUFACTURING &amp; AEROSOL PROPELLANT CO., LTD."/>
    <m/>
    <m/>
    <s v=""/>
    <m/>
    <x v="0"/>
    <x v="4"/>
    <x v="2"/>
    <n v="0"/>
    <x v="1"/>
  </r>
  <r>
    <n v="316"/>
    <n v="75"/>
    <m/>
    <d v="2023-03-02T00:00:00"/>
    <s v="AW Distributing- SHANGHAI AW CUSTOM MANUFACTURING &amp; AEROSOL PROPELLANT CO., LTD."/>
    <x v="3"/>
    <s v="Importer/Distributor (consumer products)"/>
    <s v="Redwood City, CA"/>
    <s v="AW Product Sales &amp; Marketing, Inc. "/>
    <s v="AW Distributing ULTRA DUSTER 2-Pack"/>
    <x v="1"/>
    <s v="China"/>
    <s v="AW Distributing- SHANGHAI AW CUSTOM MANUFACTURING &amp; AEROSOL PROPELLANT CO., LTD."/>
    <m/>
    <m/>
    <s v=""/>
    <m/>
    <x v="0"/>
    <x v="3"/>
    <x v="2"/>
    <n v="0"/>
    <x v="1"/>
  </r>
  <r>
    <n v="317"/>
    <n v="76"/>
    <m/>
    <d v="2023-03-02T00:00:00"/>
    <s v="AW Distributing- SHANGHAI AW CUSTOM MANUFACTURING &amp; AEROSOL PROPELLANT CO., LTD."/>
    <x v="3"/>
    <s v="Importer/Distributor (consumer products)"/>
    <s v="Redwood City, CA"/>
    <s v="AW Product Sales &amp; Marketing, Inc. "/>
    <s v="AW Distributing ULTRA DUSTER 2-Pack"/>
    <x v="1"/>
    <s v="China"/>
    <s v="AW Distributing- SHANGHAI AW CUSTOM MANUFACTURING &amp; AEROSOL PROPELLANT CO., LTD."/>
    <m/>
    <m/>
    <s v=""/>
    <m/>
    <x v="0"/>
    <x v="2"/>
    <x v="2"/>
    <n v="0"/>
    <x v="1"/>
  </r>
  <r>
    <n v="318"/>
    <n v="77"/>
    <m/>
    <d v="2023-03-02T00:00:00"/>
    <s v="AW Distributing- SHANGHAI AW CUSTOM MANUFACTURING &amp; AEROSOL PROPELLANT CO., LTD."/>
    <x v="3"/>
    <s v="Importer/Distributor (consumer products)"/>
    <s v="Redwood City, CA"/>
    <s v="AW Product Sales &amp; Marketing, Inc. "/>
    <s v="AW Distributing ULTRA DUSTER 2-Pack"/>
    <x v="1"/>
    <s v="China"/>
    <s v="AW Distributing- SHANGHAI AW CUSTOM MANUFACTURING &amp; AEROSOL PROPELLANT CO., LTD."/>
    <m/>
    <m/>
    <s v=""/>
    <m/>
    <x v="0"/>
    <x v="1"/>
    <x v="2"/>
    <n v="0"/>
    <x v="1"/>
  </r>
  <r>
    <n v="319"/>
    <n v="78"/>
    <m/>
    <d v="2023-03-02T00:00:00"/>
    <s v="AW Distributing- SHANGHAI AW CUSTOM MANUFACTURING &amp; AEROSOL PROPELLANT CO., LTD."/>
    <x v="3"/>
    <s v="Importer/Distributor (consumer products)"/>
    <s v="Redwood City, CA"/>
    <s v="AW Product Sales &amp; Marketing, Inc. "/>
    <s v="AW Distributing ULTRA DUSTER 2-Pack"/>
    <x v="1"/>
    <s v="China"/>
    <s v="AW Distributing- SHANGHAI AW CUSTOM MANUFACTURING &amp; AEROSOL PROPELLANT CO., LTD."/>
    <m/>
    <m/>
    <s v=""/>
    <m/>
    <x v="0"/>
    <x v="4"/>
    <x v="2"/>
    <n v="0"/>
    <x v="1"/>
  </r>
  <r>
    <n v="320"/>
    <n v="79"/>
    <m/>
    <d v="2023-03-02T00:00:00"/>
    <s v="AW Product Sales &amp; Marketing, Inc. "/>
    <x v="3"/>
    <s v="Importer/Distributor (consumer products)"/>
    <s v="San Mateo, CA"/>
    <s v="AW Product Sales &amp; Marketing, Inc. "/>
    <s v="Innovera Duster"/>
    <x v="1"/>
    <s v="China"/>
    <s v="AW Distributing- SHANGHAI AW CUSTOM MANUFACTURING &amp; AEROSOL PROPELLANT CO., LTD."/>
    <m/>
    <m/>
    <m/>
    <m/>
    <x v="0"/>
    <x v="0"/>
    <x v="2"/>
    <m/>
    <x v="1"/>
  </r>
  <r>
    <n v="321"/>
    <n v="80"/>
    <m/>
    <d v="2023-03-02T00:00:00"/>
    <s v="MG Chemicals"/>
    <x v="3"/>
    <s v="Manufacturer (industrial &amp; consumer products)"/>
    <s v="Burlington, ON, Canada"/>
    <s v="MG Chemicals"/>
    <s v="Super Duster 134"/>
    <x v="2"/>
    <m/>
    <s v="MG Chemicals"/>
    <m/>
    <m/>
    <s v=""/>
    <m/>
    <x v="0"/>
    <x v="1"/>
    <x v="2"/>
    <n v="1"/>
    <x v="2"/>
  </r>
  <r>
    <n v="322"/>
    <n v="81"/>
    <m/>
    <d v="2023-03-02T00:00:00"/>
    <s v="MG Chemicals"/>
    <x v="3"/>
    <s v="Manufacturer (industrial &amp; consumer products)"/>
    <s v="Burlington, ON, Canada"/>
    <s v="MG Chemicals"/>
    <s v="Super Duster 134"/>
    <x v="2"/>
    <m/>
    <s v="MG Chemicals"/>
    <m/>
    <m/>
    <s v=""/>
    <m/>
    <x v="0"/>
    <x v="6"/>
    <x v="2"/>
    <n v="1"/>
    <x v="2"/>
  </r>
  <r>
    <n v="323"/>
    <n v="82"/>
    <m/>
    <d v="2023-03-02T00:00:00"/>
    <s v="MG Chemicals"/>
    <x v="3"/>
    <s v="Manufacturer (industrial &amp; consumer products)"/>
    <s v="Burlington, ON, Canada"/>
    <s v="MG Chemicals"/>
    <s v="Super Duster 152"/>
    <x v="2"/>
    <m/>
    <s v="MG Chemicals"/>
    <m/>
    <m/>
    <s v=""/>
    <m/>
    <x v="0"/>
    <x v="1"/>
    <x v="2"/>
    <n v="1"/>
    <x v="1"/>
  </r>
  <r>
    <n v="324"/>
    <n v="83"/>
    <m/>
    <d v="2023-03-02T00:00:00"/>
    <s v="MG Chemicals"/>
    <x v="3"/>
    <s v="Manufacturer (industrial &amp; consumer products)"/>
    <s v="Burlington, ON, Canada"/>
    <s v="MG Chemicals"/>
    <s v="Super Duster 152"/>
    <x v="2"/>
    <m/>
    <s v="MG Chemicals"/>
    <m/>
    <m/>
    <s v=""/>
    <m/>
    <x v="0"/>
    <x v="11"/>
    <x v="2"/>
    <n v="1"/>
    <x v="1"/>
  </r>
  <r>
    <n v="325"/>
    <n v="84"/>
    <m/>
    <d v="2023-03-02T00:00:00"/>
    <s v="LHB Industries"/>
    <x v="3"/>
    <s v="Manufacturer (government &amp; commercial products)"/>
    <s v="St. Louis, MO"/>
    <s v="Skilcraft"/>
    <s v="Skilcraft 152A POWER DUSTER"/>
    <x v="2"/>
    <s v="USA"/>
    <s v="LHB Industries"/>
    <m/>
    <n v="3.4641666666666668"/>
    <n v="0.69283333333333341"/>
    <m/>
    <x v="0"/>
    <x v="1"/>
    <x v="2"/>
    <n v="0"/>
    <x v="1"/>
  </r>
  <r>
    <n v="326"/>
    <n v="85"/>
    <m/>
    <d v="2023-03-02T00:00:00"/>
    <s v="LHB Industries"/>
    <x v="3"/>
    <s v="Manufacturer (government &amp; commercial products)"/>
    <s v="St. Louis, MO"/>
    <s v="Skilcraft"/>
    <s v="Skilcraft 152A POWER DUSTER - TWIN PACK"/>
    <x v="2"/>
    <s v="USA"/>
    <s v="LHB Industries"/>
    <m/>
    <n v="3.4350000000000001"/>
    <n v="0.68700000000000006"/>
    <m/>
    <x v="0"/>
    <x v="1"/>
    <x v="2"/>
    <n v="0"/>
    <x v="1"/>
  </r>
  <r>
    <n v="327"/>
    <n v="86"/>
    <m/>
    <d v="2023-03-02T00:00:00"/>
    <s v="LHB Industries"/>
    <x v="3"/>
    <s v="Manufacturer (government &amp; commercial products)"/>
    <s v="St. Louis, MO"/>
    <s v="Skilcraft"/>
    <s v="Skilcraft 152A POWER DUSTER - TRIPLE PACK"/>
    <x v="2"/>
    <s v="USA"/>
    <s v="LHB Industries"/>
    <m/>
    <n v="3.42"/>
    <n v="0.68399999999999994"/>
    <m/>
    <x v="0"/>
    <x v="1"/>
    <x v="2"/>
    <n v="0"/>
    <x v="1"/>
  </r>
  <r>
    <n v="328"/>
    <n v="87"/>
    <m/>
    <d v="2023-03-02T00:00:00"/>
    <s v="LHB Industries"/>
    <x v="3"/>
    <s v="Manufacturer (government &amp; commercial products)"/>
    <s v="St. Louis, MO"/>
    <s v="Skilcraft"/>
    <s v="Skilcraft 134A POWER DUSTER II"/>
    <x v="2"/>
    <s v="USA"/>
    <s v="LHB Industries"/>
    <m/>
    <n v="6.54"/>
    <n v="0.65400000000000003"/>
    <m/>
    <x v="0"/>
    <x v="1"/>
    <x v="2"/>
    <n v="0"/>
    <x v="2"/>
  </r>
  <r>
    <n v="329"/>
    <n v="88"/>
    <m/>
    <d v="2023-03-02T00:00:00"/>
    <s v="Uline, Inc."/>
    <x v="3"/>
    <s v="Distributor (industrial, shipping, and packaging products)"/>
    <s v="Pleasant Prairie, WI"/>
    <s v="Uline"/>
    <s v="Uline Air In a Can"/>
    <x v="2"/>
    <s v="USA"/>
    <s v="Uline, Inc."/>
    <m/>
    <n v="9.5"/>
    <n v="0.79166666666666663"/>
    <m/>
    <x v="0"/>
    <x v="4"/>
    <x v="3"/>
    <n v="0"/>
    <x v="1"/>
  </r>
  <r>
    <n v="330"/>
    <n v="89"/>
    <m/>
    <d v="2023-03-22T00:00:00"/>
    <s v="GC Electronics, Inc."/>
    <x v="3"/>
    <s v="Manufacturer (wholesale &amp; industrial products)"/>
    <s v="Rockford, IL"/>
    <s v="GC Electronics"/>
    <s v="Air Jet duster"/>
    <x v="2"/>
    <s v="USA"/>
    <s v="GC Electronics, Inc."/>
    <m/>
    <m/>
    <s v=""/>
    <m/>
    <x v="0"/>
    <x v="4"/>
    <x v="3"/>
    <n v="1"/>
    <x v="2"/>
  </r>
  <r>
    <n v="331"/>
    <n v="90"/>
    <m/>
    <d v="2023-03-22T00:00:00"/>
    <s v="Stoner, Inc."/>
    <x v="3"/>
    <s v="Manufacturer (consumer products)"/>
    <s v="Quarryville, PA"/>
    <s v="Stoner Car Care"/>
    <s v="GUST Spray Anyway 360 Duster"/>
    <x v="1"/>
    <m/>
    <s v="Stoner, Inc."/>
    <m/>
    <n v="13.461666666666666"/>
    <n v="1.6827083333333333"/>
    <m/>
    <x v="0"/>
    <x v="2"/>
    <x v="2"/>
    <n v="0"/>
    <x v="2"/>
  </r>
  <r>
    <n v="332"/>
    <n v="91"/>
    <m/>
    <d v="2023-04-09T00:00:00"/>
    <s v="Stoner, Inc."/>
    <x v="3"/>
    <s v="Manufacturer (consumer products)"/>
    <s v="Quarryville, PA"/>
    <s v="Stoner Car Care"/>
    <s v="Compact Size GUST Easy Duster"/>
    <x v="1"/>
    <m/>
    <s v="Stoner, Inc."/>
    <m/>
    <n v="5.6291666666666664"/>
    <n v="0.7036458333333333"/>
    <m/>
    <x v="0"/>
    <x v="2"/>
    <x v="2"/>
    <n v="0"/>
    <x v="2"/>
  </r>
  <r>
    <n v="333"/>
    <n v="92"/>
    <m/>
    <d v="2023-04-09T00:00:00"/>
    <s v="Stoner, Inc."/>
    <x v="3"/>
    <s v="Manufacturer (consumer products)"/>
    <s v="Quarryville, PA"/>
    <s v="Stoner Car Care"/>
    <s v="Time Saving GUST Easy Duster"/>
    <x v="1"/>
    <m/>
    <s v="Stoner, Inc."/>
    <m/>
    <n v="6.5625"/>
    <n v="0.546875"/>
    <m/>
    <x v="0"/>
    <x v="4"/>
    <x v="2"/>
    <n v="0"/>
    <x v="2"/>
  </r>
  <r>
    <n v="334"/>
    <n v="93"/>
    <m/>
    <d v="2023-04-09T00:00:00"/>
    <s v="Stoner, Inc."/>
    <x v="3"/>
    <s v="Manufacturer (consumer products)"/>
    <s v="Quarryville, PA"/>
    <s v="Stoner Car Care"/>
    <s v="Compact Size GUST Premium Duster"/>
    <x v="1"/>
    <m/>
    <s v="Stoner, Inc."/>
    <m/>
    <n v="14.358333333333334"/>
    <n v="1.4358333333333335"/>
    <m/>
    <x v="0"/>
    <x v="1"/>
    <x v="2"/>
    <n v="0"/>
    <x v="2"/>
  </r>
  <r>
    <n v="335"/>
    <n v="94"/>
    <m/>
    <d v="2023-04-09T00:00:00"/>
    <s v="Stoner, Inc."/>
    <x v="3"/>
    <s v="Manufacturer (consumer products)"/>
    <s v="Quarryville, PA"/>
    <s v="Stoner Car Care"/>
    <s v="Tall Size GUST Premium Duster"/>
    <x v="1"/>
    <m/>
    <s v="Stoner, Inc."/>
    <m/>
    <n v="18.791666666666668"/>
    <n v="1.2527777777777778"/>
    <m/>
    <x v="0"/>
    <x v="5"/>
    <x v="2"/>
    <n v="0"/>
    <x v="2"/>
  </r>
  <r>
    <n v="336"/>
    <n v="95"/>
    <m/>
    <d v="2023-03-24T00:00:00"/>
    <s v="iDuster Cleaning Supplies"/>
    <x v="3"/>
    <s v="Wholesaler (cleaning supplies)"/>
    <s v="Unknown"/>
    <s v="iDuster Cleaning Supplies"/>
    <s v="iDuster Compressed Air Duster"/>
    <x v="2"/>
    <m/>
    <s v="iDuster Cleaner Company"/>
    <m/>
    <n v="9.99"/>
    <n v="0.999"/>
    <m/>
    <x v="0"/>
    <x v="1"/>
    <x v="3"/>
    <n v="1"/>
    <x v="1"/>
  </r>
  <r>
    <n v="337"/>
    <n v="96"/>
    <m/>
    <d v="2023-03-24T00:00:00"/>
    <s v="iDuster Cleaning Supplies"/>
    <x v="3"/>
    <s v="Wholesaler (cleaning supplies)"/>
    <s v="Unknown"/>
    <s v="iDuster Cleaning Supplies"/>
    <s v="iDuster Compressed Air Duster 2-Pack"/>
    <x v="2"/>
    <m/>
    <s v="iDuster Cleaner Company"/>
    <m/>
    <n v="8.9949999999999992"/>
    <n v="0.89949999999999997"/>
    <m/>
    <x v="0"/>
    <x v="1"/>
    <x v="3"/>
    <n v="1"/>
    <x v="1"/>
  </r>
  <r>
    <n v="338"/>
    <n v="97"/>
    <m/>
    <d v="2023-03-24T00:00:00"/>
    <s v="iDuster Cleaning Supplies"/>
    <x v="3"/>
    <s v="Wholesaler (cleaning supplies)"/>
    <s v="Unknown"/>
    <s v="iDuster Cleaning Supplies"/>
    <s v="iDuster Compressed Air Duster 3-Pack"/>
    <x v="2"/>
    <m/>
    <s v="iDuster Cleaner Company"/>
    <m/>
    <n v="6.6633333333333331"/>
    <n v="0.66633333333333333"/>
    <m/>
    <x v="0"/>
    <x v="1"/>
    <x v="3"/>
    <n v="1"/>
    <x v="1"/>
  </r>
  <r>
    <n v="339"/>
    <n v="98"/>
    <m/>
    <d v="2023-03-24T00:00:00"/>
    <s v="iDuster Cleaning Supplies"/>
    <x v="3"/>
    <s v="Wholesaler (cleaning supplies)"/>
    <s v="Unknown"/>
    <s v="iDuster Cleaning Supplies"/>
    <s v="iDuster Compressed Air Duster 4-Pack"/>
    <x v="2"/>
    <m/>
    <s v="iDuster Cleaner Company"/>
    <m/>
    <n v="6.7474999999999996"/>
    <n v="0.67474999999999996"/>
    <m/>
    <x v="0"/>
    <x v="1"/>
    <x v="3"/>
    <n v="1"/>
    <x v="1"/>
  </r>
  <r>
    <n v="340"/>
    <n v="99"/>
    <m/>
    <d v="2023-05-03T00:00:00"/>
    <s v="ACL Staticide, Inc."/>
    <x v="3"/>
    <s v="Manufacturer (industrial products)"/>
    <s v="Chicago, IL"/>
    <s v="ACL Staticide, Inc."/>
    <s v="ACL Turbo Blast Duster"/>
    <x v="2"/>
    <m/>
    <s v="ACL Staticide, Inc."/>
    <m/>
    <m/>
    <s v=""/>
    <m/>
    <x v="0"/>
    <x v="12"/>
    <x v="2"/>
    <n v="0"/>
    <x v="3"/>
  </r>
  <r>
    <n v="341"/>
    <n v="100"/>
    <m/>
    <d v="2023-05-03T00:00:00"/>
    <s v="Aervoe Industries, Inc."/>
    <x v="3"/>
    <s v="Manufacturer (industrial products)"/>
    <s v="Gardenville, NV"/>
    <s v="Aervoe Industries, Inc."/>
    <s v="Aervoe Industries ToolMates Dust Air 420"/>
    <x v="2"/>
    <s v="USA"/>
    <s v="Aervoe Industries, Inc."/>
    <m/>
    <m/>
    <s v=""/>
    <m/>
    <x v="0"/>
    <x v="1"/>
    <x v="3"/>
    <n v="1"/>
    <x v="2"/>
  </r>
  <r>
    <n v="342"/>
    <n v="101"/>
    <m/>
    <d v="2023-05-03T00:00:00"/>
    <s v="Albatross USA, Inc. "/>
    <x v="3"/>
    <s v="Manufacturer (industrial &amp; consumer products)"/>
    <s v="Long Island City, NY"/>
    <s v="Albatross USA, Inc. "/>
    <s v="AlbaChem®BIG SHOT Duster Spray"/>
    <x v="2"/>
    <m/>
    <s v="Albatross USA, Inc. "/>
    <m/>
    <m/>
    <s v=""/>
    <m/>
    <x v="0"/>
    <x v="1"/>
    <x v="2"/>
    <n v="1"/>
    <x v="1"/>
  </r>
  <r>
    <n v="343"/>
    <n v="102"/>
    <m/>
    <d v="2023-05-03T00:00:00"/>
    <s v="Allsop, Inc."/>
    <x v="3"/>
    <s v="Manufacturer (consumer products)"/>
    <s v="Bellingham, WA"/>
    <s v="Allsop, Inc."/>
    <s v="CleanDr Multi-Purpose Duster"/>
    <x v="1"/>
    <s v="USA"/>
    <s v="Allsop, Inc."/>
    <m/>
    <n v="17.989999999999998"/>
    <n v="1.7989999999999999"/>
    <m/>
    <x v="0"/>
    <x v="1"/>
    <x v="2"/>
    <n v="0"/>
    <x v="1"/>
  </r>
  <r>
    <n v="344"/>
    <n v="103"/>
    <m/>
    <d v="2023-05-03T00:00:00"/>
    <s v="SP Industries, Inc."/>
    <x v="3"/>
    <s v="Manufacturer (professional supplies)"/>
    <s v="Warminster, PA"/>
    <s v="SP Scienceware"/>
    <s v="BLOW-HARD O.S. EXTRA DUST REMOVER"/>
    <x v="2"/>
    <s v="USA"/>
    <s v="Bel-Art Products"/>
    <m/>
    <n v="62.9"/>
    <n v="6.29"/>
    <n v="1"/>
    <x v="2"/>
    <x v="1"/>
    <x v="2"/>
    <n v="1"/>
    <x v="2"/>
  </r>
  <r>
    <n v="345"/>
    <n v="104"/>
    <m/>
    <d v="2023-05-09T00:00:00"/>
    <s v="Belkin International, Inc. "/>
    <x v="3"/>
    <s v="Wholesaler (consumer products)"/>
    <s v="El Segundo, CA"/>
    <s v="Belkin International, Inc. "/>
    <s v="Belkin Blaster"/>
    <x v="1"/>
    <s v="USA"/>
    <s v="Belkin International, Inc. "/>
    <m/>
    <n v="13.88"/>
    <n v="1.1566666666666667"/>
    <m/>
    <x v="0"/>
    <x v="4"/>
    <x v="2"/>
    <n v="1"/>
    <x v="2"/>
  </r>
  <r>
    <n v="346"/>
    <n v="105"/>
    <m/>
    <d v="2023-05-09T00:00:00"/>
    <s v="CAIG Laboratories, Inc."/>
    <x v="3"/>
    <s v="Manufacturer (industrial products)"/>
    <s v="Poway, CA"/>
    <s v="CAIG Laboratories, Inc."/>
    <s v="DustALL, CCS-2007, 152a, 7 oz./198g"/>
    <x v="2"/>
    <m/>
    <s v="CAIG Laboratories, Inc."/>
    <m/>
    <n v="6.99"/>
    <n v="0.99857142857142855"/>
    <m/>
    <x v="0"/>
    <x v="7"/>
    <x v="2"/>
    <n v="0"/>
    <x v="1"/>
  </r>
  <r>
    <n v="347"/>
    <n v="106"/>
    <m/>
    <d v="2023-05-09T00:00:00"/>
    <s v="CAIG Laboratories, Inc."/>
    <x v="3"/>
    <s v="Manufacturer (industrial products)"/>
    <s v="Poway, CA"/>
    <s v="CAIG Laboratories, Inc."/>
    <s v="DustALL, CCS-2005, 152a, 4.5 oz./127g"/>
    <x v="2"/>
    <m/>
    <s v="CAIG Laboratories, Inc."/>
    <m/>
    <n v="5.95"/>
    <n v="1.3222222222222222"/>
    <m/>
    <x v="0"/>
    <x v="13"/>
    <x v="2"/>
    <n v="0"/>
    <x v="1"/>
  </r>
  <r>
    <n v="348"/>
    <n v="107"/>
    <m/>
    <d v="2023-05-09T00:00:00"/>
    <s v="CAIG Laboratories, Inc."/>
    <x v="3"/>
    <s v="Manufacturer (industrial products)"/>
    <s v="Poway, CA"/>
    <s v="CAIG Laboratories, Inc."/>
    <s v="CAIG LABORATORIES CCS-2000 10 OZ. 152A DUST ALL DUSTER WITH BITTERENT (50 pieces)"/>
    <x v="2"/>
    <m/>
    <s v="CAIG Laboratories, Inc."/>
    <m/>
    <n v="8.2127999999999997"/>
    <n v="0.82128000000000001"/>
    <m/>
    <x v="0"/>
    <x v="1"/>
    <x v="2"/>
    <n v="0"/>
    <x v="1"/>
  </r>
  <r>
    <n v="349"/>
    <n v="108"/>
    <m/>
    <d v="2023-05-09T00:00:00"/>
    <s v="Fastenal Industrial Supply"/>
    <x v="3"/>
    <s v="Distributor (industrial supplies)"/>
    <s v="Winona, MN"/>
    <s v="Fastenal Industrial Supply"/>
    <s v="Clean Choice® Air Duster"/>
    <x v="2"/>
    <s v="USA"/>
    <s v="Fastenal Industrial Supply"/>
    <m/>
    <n v="19.329999999999998"/>
    <n v="1.9329999999999998"/>
    <m/>
    <x v="0"/>
    <x v="1"/>
    <x v="3"/>
    <n v="1"/>
    <x v="1"/>
  </r>
  <r>
    <n v="350"/>
    <n v="109"/>
    <m/>
    <d v="2023-05-09T00:00:00"/>
    <s v="Zep Inc."/>
    <x v="3"/>
    <s v="Manufacturer (cleaning supplies and accessories)"/>
    <s v="Emerson, GA"/>
    <s v="Zep Inc."/>
    <s v="Zep Blow Off Forced Air Duster"/>
    <x v="2"/>
    <m/>
    <s v="Zep Inc."/>
    <m/>
    <n v="27.37"/>
    <n v="3.4212500000000001"/>
    <m/>
    <x v="0"/>
    <x v="2"/>
    <x v="3"/>
    <n v="1"/>
    <x v="2"/>
  </r>
  <r>
    <n v="351"/>
    <n v="110"/>
    <m/>
    <d v="2023-05-09T00:00:00"/>
    <s v="Fellowes, Inc."/>
    <x v="3"/>
    <s v="Manufacturer (office solutions)"/>
    <s v="Itasca, IL"/>
    <s v="Fellowes"/>
    <s v="Fellowes Invertible Air Duster 360 degree use angle"/>
    <x v="2"/>
    <s v="USA"/>
    <s v="Fellowes, Inc."/>
    <m/>
    <m/>
    <s v=""/>
    <m/>
    <x v="0"/>
    <x v="7"/>
    <x v="3"/>
    <n v="1"/>
    <x v="1"/>
  </r>
  <r>
    <n v="352"/>
    <n v="111"/>
    <m/>
    <d v="2023-05-09T00:00:00"/>
    <s v="Fellowes, Inc."/>
    <x v="3"/>
    <s v="Manufacturer (office solutions)"/>
    <s v="Itasca, IL"/>
    <s v="Fellowes"/>
    <s v="Fellowes Air Duster"/>
    <x v="2"/>
    <s v="USA"/>
    <s v="Fellowes, Inc."/>
    <m/>
    <m/>
    <s v=""/>
    <m/>
    <x v="0"/>
    <x v="14"/>
    <x v="3"/>
    <n v="1"/>
    <x v="1"/>
  </r>
  <r>
    <n v="353"/>
    <n v="112"/>
    <m/>
    <d v="2023-05-09T00:00:00"/>
    <s v="Hornady Manufacturing, Inc."/>
    <x v="3"/>
    <s v="Manufacturer (gun care solutions)"/>
    <s v="Grand Island, NE"/>
    <s v="Hornady Manufacturing, Inc."/>
    <s v="Hornady One Shot Canned Air"/>
    <x v="1"/>
    <m/>
    <s v="Hornady Manufacturing, Inc."/>
    <m/>
    <m/>
    <m/>
    <m/>
    <x v="0"/>
    <x v="15"/>
    <x v="3"/>
    <n v="1"/>
    <x v="1"/>
  </r>
  <r>
    <n v="354"/>
    <n v="113"/>
    <m/>
    <d v="2023-05-09T00:00:00"/>
    <s v="Newark Electronics"/>
    <x v="3"/>
    <s v="Wholesale (electrics MRO)"/>
    <s v="Chicago, IL"/>
    <s v="Newark Electronics"/>
    <s v="Multicomp Air Duster Aerosol"/>
    <x v="2"/>
    <s v="UK"/>
    <s v="Newark Electronics"/>
    <m/>
    <n v="20.62"/>
    <n v="2.0620000000000003"/>
    <m/>
    <x v="0"/>
    <x v="1"/>
    <x v="2"/>
    <n v="1"/>
    <x v="2"/>
  </r>
  <r>
    <n v="355"/>
    <n v="114"/>
    <m/>
    <d v="2023-05-09T00:00:00"/>
    <s v="NA Trading and Technology"/>
    <x v="3"/>
    <s v="Distributor (printer and copier supplies)"/>
    <s v="Bloomington, MN"/>
    <s v="NA Trading and Technology"/>
    <s v="Premium Canned Air"/>
    <x v="2"/>
    <m/>
    <s v="NA Trading and Technology"/>
    <m/>
    <m/>
    <s v=""/>
    <m/>
    <x v="0"/>
    <x v="1"/>
    <x v="3"/>
    <n v="1"/>
    <x v="2"/>
  </r>
  <r>
    <n v="356"/>
    <n v="115"/>
    <m/>
    <d v="2023-05-09T00:00:00"/>
    <s v="Noble Chemical, Inc."/>
    <x v="3"/>
    <s v="Distributor (professional cleaning supplies)"/>
    <s v="Lancaster, PA"/>
    <s v="Noble Chemical, Inc."/>
    <s v="Dust-B-Gone Compressed Air Duster"/>
    <x v="2"/>
    <m/>
    <s v="Noble Chemical, Inc."/>
    <m/>
    <m/>
    <s v=""/>
    <m/>
    <x v="0"/>
    <x v="7"/>
    <x v="3"/>
    <n v="1"/>
    <x v="5"/>
  </r>
  <r>
    <n v="357"/>
    <n v="116"/>
    <m/>
    <d v="2023-05-09T00:00:00"/>
    <s v="NXT Technologies"/>
    <x v="3"/>
    <s v="Retailer (electronics products)"/>
    <s v="Houston, TX"/>
    <s v="NXT Technologies"/>
    <s v="NXT Technologies™ Electronics Air Duster, 10 Oz. (NX57524)"/>
    <x v="2"/>
    <m/>
    <s v="NXT Technologies"/>
    <m/>
    <n v="5.69"/>
    <n v="0.56900000000000006"/>
    <m/>
    <x v="0"/>
    <x v="1"/>
    <x v="2"/>
    <n v="1"/>
    <x v="0"/>
  </r>
  <r>
    <n v="358"/>
    <n v="117"/>
    <m/>
    <d v="2023-05-09T00:00:00"/>
    <s v="QuestSpecialty Corporation"/>
    <x v="3"/>
    <s v="Distributor (professional cleaning supplies)"/>
    <s v="Brenham, TX"/>
    <s v="QuestSpecialty Corporation"/>
    <s v="Dust-B-Gone Compressed Air Duster"/>
    <x v="2"/>
    <m/>
    <s v="QuestSpecialty Corporation"/>
    <m/>
    <m/>
    <s v=""/>
    <m/>
    <x v="0"/>
    <x v="7"/>
    <x v="2"/>
    <n v="1"/>
    <x v="5"/>
  </r>
  <r>
    <n v="359"/>
    <n v="118"/>
    <m/>
    <d v="2023-05-09T00:00:00"/>
    <s v="Office Supply Inc."/>
    <x v="3"/>
    <s v="Reseller of office supplies and furniture"/>
    <s v="Atlanta, GA"/>
    <s v="Office Supply"/>
    <s v="Business Source Power Duster"/>
    <x v="2"/>
    <m/>
    <s v="Office Supply Inc."/>
    <m/>
    <n v="7.05"/>
    <n v="0.70499999999999996"/>
    <m/>
    <x v="0"/>
    <x v="1"/>
    <x v="2"/>
    <n v="1"/>
    <x v="0"/>
  </r>
  <r>
    <n v="360"/>
    <n v="119"/>
    <m/>
    <d v="2023-05-09T00:00:00"/>
    <s v="Wechem Engineered Chemistries, Inc."/>
    <x v="3"/>
    <s v="Manufacturer (professional and industrial chemicals)"/>
    <s v="Harahan, LA"/>
    <s v="Wechem"/>
    <s v="Wechem Electronics Duster"/>
    <x v="2"/>
    <s v="USA"/>
    <s v="Wechem Engineered Chemistries, Inc."/>
    <m/>
    <m/>
    <s v=""/>
    <m/>
    <x v="0"/>
    <x v="1"/>
    <x v="2"/>
    <n v="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EB7A20C-AE17-49CE-AE46-77DD2CAADD27}" name="PivotTable2"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H87" firstHeaderRow="1" firstDataRow="2" firstDataCol="1" rowPageCount="1" colPageCount="1"/>
  <pivotFields count="26">
    <pivotField showAll="0"/>
    <pivotField showAll="0"/>
    <pivotField axis="axisRow" dataField="1" showAll="0" sortType="descending">
      <items count="42">
        <item x="0"/>
        <item x="10"/>
        <item x="23"/>
        <item x="7"/>
        <item x="24"/>
        <item x="25"/>
        <item x="26"/>
        <item x="3"/>
        <item x="15"/>
        <item x="16"/>
        <item x="28"/>
        <item x="29"/>
        <item x="5"/>
        <item x="8"/>
        <item x="1"/>
        <item x="30"/>
        <item x="32"/>
        <item x="20"/>
        <item x="33"/>
        <item x="12"/>
        <item x="22"/>
        <item x="4"/>
        <item x="18"/>
        <item x="17"/>
        <item x="11"/>
        <item x="35"/>
        <item x="34"/>
        <item x="36"/>
        <item x="2"/>
        <item x="13"/>
        <item x="37"/>
        <item x="39"/>
        <item x="6"/>
        <item x="9"/>
        <item x="38"/>
        <item x="27"/>
        <item x="21"/>
        <item x="19"/>
        <item x="14"/>
        <item x="40"/>
        <item x="31"/>
        <item t="default"/>
      </items>
      <autoSortScope>
        <pivotArea dataOnly="0" outline="0" fieldPosition="0">
          <references count="2">
            <reference field="4294967294" count="1" selected="0">
              <x v="0"/>
            </reference>
            <reference field="22" count="1" selected="0">
              <x v="2"/>
            </reference>
          </references>
        </pivotArea>
      </autoSortScope>
    </pivotField>
    <pivotField axis="axisRow" showAll="0">
      <items count="41">
        <item x="0"/>
        <item x="38"/>
        <item x="26"/>
        <item x="13"/>
        <item x="34"/>
        <item x="8"/>
        <item x="1"/>
        <item x="37"/>
        <item x="2"/>
        <item x="17"/>
        <item x="23"/>
        <item x="9"/>
        <item x="28"/>
        <item x="31"/>
        <item x="3"/>
        <item x="24"/>
        <item x="33"/>
        <item x="39"/>
        <item x="5"/>
        <item x="36"/>
        <item x="14"/>
        <item x="32"/>
        <item x="7"/>
        <item x="4"/>
        <item x="35"/>
        <item x="25"/>
        <item x="10"/>
        <item x="11"/>
        <item x="19"/>
        <item x="29"/>
        <item x="21"/>
        <item x="15"/>
        <item x="20"/>
        <item x="16"/>
        <item x="6"/>
        <item x="18"/>
        <item x="12"/>
        <item x="22"/>
        <item x="27"/>
        <item x="30"/>
        <item t="default"/>
      </items>
    </pivotField>
    <pivotField showAll="0"/>
    <pivotField showAll="0"/>
    <pivotField showAll="0"/>
    <pivotField showAll="0"/>
    <pivotField showAll="0"/>
    <pivotField showAll="0"/>
    <pivotField showAll="0"/>
    <pivotField showAll="0"/>
    <pivotField showAll="0"/>
    <pivotField axis="axisPage" multipleItemSelectionAllowed="1" showAll="0">
      <items count="28">
        <item x="7"/>
        <item x="17"/>
        <item x="11"/>
        <item x="22"/>
        <item x="23"/>
        <item x="8"/>
        <item x="18"/>
        <item x="6"/>
        <item x="5"/>
        <item x="4"/>
        <item x="1"/>
        <item x="2"/>
        <item x="10"/>
        <item x="20"/>
        <item x="9"/>
        <item x="14"/>
        <item x="3"/>
        <item x="19"/>
        <item x="26"/>
        <item x="15"/>
        <item x="12"/>
        <item x="25"/>
        <item x="24"/>
        <item x="21"/>
        <item x="13"/>
        <item x="16"/>
        <item x="0"/>
        <item t="default"/>
      </items>
    </pivotField>
    <pivotField showAll="0"/>
    <pivotField showAll="0"/>
    <pivotField showAll="0"/>
    <pivotField showAll="0"/>
    <pivotField showAll="0"/>
    <pivotField showAll="0"/>
    <pivotField showAll="0"/>
    <pivotField showAll="0"/>
    <pivotField axis="axisCol" showAll="0">
      <items count="7">
        <item x="2"/>
        <item x="4"/>
        <item x="1"/>
        <item x="3"/>
        <item x="5"/>
        <item x="0"/>
        <item t="default"/>
      </items>
    </pivotField>
    <pivotField showAll="0"/>
    <pivotField showAll="0">
      <items count="9">
        <item x="1"/>
        <item x="7"/>
        <item x="3"/>
        <item x="4"/>
        <item x="6"/>
        <item x="5"/>
        <item x="2"/>
        <item x="0"/>
        <item t="default"/>
      </items>
    </pivotField>
    <pivotField showAll="0"/>
  </pivotFields>
  <rowFields count="2">
    <field x="2"/>
    <field x="3"/>
  </rowFields>
  <rowItems count="83">
    <i>
      <x v="14"/>
    </i>
    <i r="1">
      <x v="6"/>
    </i>
    <i>
      <x v="8"/>
    </i>
    <i r="1">
      <x v="31"/>
    </i>
    <i>
      <x v="7"/>
    </i>
    <i r="1">
      <x v="14"/>
    </i>
    <i>
      <x v="20"/>
    </i>
    <i r="1">
      <x v="37"/>
    </i>
    <i>
      <x v="11"/>
    </i>
    <i r="1">
      <x v="29"/>
    </i>
    <i>
      <x v="22"/>
    </i>
    <i r="1">
      <x v="35"/>
    </i>
    <i>
      <x v="16"/>
    </i>
    <i r="1">
      <x v="21"/>
    </i>
    <i>
      <x v="21"/>
    </i>
    <i r="1">
      <x v="23"/>
    </i>
    <i>
      <x v="23"/>
    </i>
    <i r="1">
      <x v="9"/>
    </i>
    <i>
      <x v="6"/>
    </i>
    <i r="1">
      <x v="2"/>
    </i>
    <i>
      <x v="37"/>
    </i>
    <i r="1">
      <x v="28"/>
    </i>
    <i>
      <x v="28"/>
    </i>
    <i r="1">
      <x v="8"/>
    </i>
    <i>
      <x v="5"/>
    </i>
    <i r="1">
      <x v="25"/>
    </i>
    <i>
      <x v="38"/>
    </i>
    <i r="1">
      <x v="20"/>
    </i>
    <i>
      <x v="15"/>
    </i>
    <i r="1">
      <x v="39"/>
    </i>
    <i>
      <x v="9"/>
    </i>
    <i r="1">
      <x v="33"/>
    </i>
    <i>
      <x v="31"/>
    </i>
    <i r="1">
      <x v="1"/>
    </i>
    <i>
      <x v="39"/>
    </i>
    <i r="1">
      <x v="17"/>
    </i>
    <i>
      <x v="35"/>
    </i>
    <i r="1">
      <x v="38"/>
    </i>
    <i>
      <x v="17"/>
    </i>
    <i r="1">
      <x v="32"/>
    </i>
    <i>
      <x v="29"/>
    </i>
    <i r="1">
      <x v="3"/>
    </i>
    <i>
      <x v="18"/>
    </i>
    <i r="1">
      <x v="16"/>
    </i>
    <i>
      <x v="33"/>
    </i>
    <i r="1">
      <x v="11"/>
    </i>
    <i>
      <x v="19"/>
    </i>
    <i r="1">
      <x v="36"/>
    </i>
    <i>
      <x v="3"/>
    </i>
    <i r="1">
      <x v="22"/>
    </i>
    <i>
      <x/>
    </i>
    <i r="1">
      <x/>
    </i>
    <i>
      <x v="13"/>
    </i>
    <i r="1">
      <x v="5"/>
    </i>
    <i>
      <x v="2"/>
    </i>
    <i r="1">
      <x v="10"/>
    </i>
    <i>
      <x v="30"/>
    </i>
    <i r="1">
      <x v="19"/>
    </i>
    <i>
      <x v="4"/>
    </i>
    <i r="1">
      <x v="15"/>
    </i>
    <i>
      <x v="32"/>
    </i>
    <i r="1">
      <x v="34"/>
    </i>
    <i>
      <x v="12"/>
    </i>
    <i r="1">
      <x v="18"/>
    </i>
    <i>
      <x v="34"/>
    </i>
    <i r="1">
      <x v="7"/>
    </i>
    <i>
      <x v="40"/>
    </i>
    <i r="1">
      <x v="13"/>
    </i>
    <i>
      <x v="36"/>
    </i>
    <i r="1">
      <x v="30"/>
    </i>
    <i>
      <x v="25"/>
    </i>
    <i r="1">
      <x v="4"/>
    </i>
    <i>
      <x v="10"/>
    </i>
    <i r="1">
      <x v="12"/>
    </i>
    <i>
      <x v="26"/>
    </i>
    <i r="1">
      <x v="10"/>
    </i>
    <i>
      <x v="1"/>
    </i>
    <i r="1">
      <x v="26"/>
    </i>
    <i>
      <x v="27"/>
    </i>
    <i r="1">
      <x v="24"/>
    </i>
    <i>
      <x v="24"/>
    </i>
    <i r="1">
      <x v="27"/>
    </i>
    <i t="grand">
      <x/>
    </i>
  </rowItems>
  <colFields count="1">
    <field x="22"/>
  </colFields>
  <colItems count="7">
    <i>
      <x/>
    </i>
    <i>
      <x v="1"/>
    </i>
    <i>
      <x v="2"/>
    </i>
    <i>
      <x v="3"/>
    </i>
    <i>
      <x v="4"/>
    </i>
    <i>
      <x v="5"/>
    </i>
    <i t="grand">
      <x/>
    </i>
  </colItems>
  <pageFields count="1">
    <pageField fld="13" hier="-1"/>
  </pageFields>
  <dataFields count="1">
    <dataField name="Count of Supplier Name" fld="2" subtotal="count" baseField="0" baseItem="0"/>
  </dataFields>
  <formats count="3">
    <format dxfId="6">
      <pivotArea field="2" type="button" dataOnly="0" labelOnly="1" outline="0" axis="axisRow" fieldPosition="0"/>
    </format>
    <format dxfId="5">
      <pivotArea dataOnly="0" labelOnly="1" fieldPosition="0">
        <references count="1">
          <reference field="22" count="0"/>
        </references>
      </pivotArea>
    </format>
    <format dxfId="4">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D39C3FE-A3ED-40EC-BBBA-2E922167DE26}" name="PivotTable2" cacheId="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6:C20" firstHeaderRow="0" firstDataRow="1" firstDataCol="1" rowPageCount="2" colPageCount="1"/>
  <pivotFields count="22">
    <pivotField showAll="0"/>
    <pivotField showAll="0"/>
    <pivotField showAll="0"/>
    <pivotField showAll="0"/>
    <pivotField showAll="0"/>
    <pivotField axis="axisPage" multipleItemSelectionAllowed="1" showAll="0">
      <items count="5">
        <item x="0"/>
        <item x="1"/>
        <item x="2"/>
        <item h="1" x="3"/>
        <item t="default"/>
      </items>
    </pivotField>
    <pivotField multipleItemSelectionAllowed="1" showAll="0"/>
    <pivotField showAll="0"/>
    <pivotField showAll="0"/>
    <pivotField showAll="0"/>
    <pivotField axis="axisRow" showAll="0">
      <items count="4">
        <item x="2"/>
        <item x="1"/>
        <item x="0"/>
        <item t="default"/>
      </items>
    </pivotField>
    <pivotField showAll="0"/>
    <pivotField showAll="0"/>
    <pivotField showAll="0"/>
    <pivotField showAll="0"/>
    <pivotField showAll="0"/>
    <pivotField showAll="0"/>
    <pivotField showAll="0">
      <items count="10">
        <item x="6"/>
        <item x="1"/>
        <item x="3"/>
        <item x="5"/>
        <item x="7"/>
        <item x="4"/>
        <item x="8"/>
        <item x="2"/>
        <item x="0"/>
        <item t="default"/>
      </items>
    </pivotField>
    <pivotField axis="axisPage" showAll="0">
      <items count="17">
        <item x="9"/>
        <item x="3"/>
        <item x="13"/>
        <item x="10"/>
        <item x="7"/>
        <item x="2"/>
        <item x="1"/>
        <item x="12"/>
        <item x="4"/>
        <item x="14"/>
        <item x="11"/>
        <item x="5"/>
        <item x="6"/>
        <item x="8"/>
        <item x="15"/>
        <item x="0"/>
        <item t="default"/>
      </items>
    </pivotField>
    <pivotField showAll="0">
      <items count="5">
        <item x="2"/>
        <item x="3"/>
        <item x="1"/>
        <item x="0"/>
        <item t="default"/>
      </items>
    </pivotField>
    <pivotField showAll="0"/>
    <pivotField axis="axisRow" dataField="1" showAll="0">
      <items count="7">
        <item x="2"/>
        <item x="4"/>
        <item x="1"/>
        <item x="3"/>
        <item x="5"/>
        <item x="0"/>
        <item t="default"/>
      </items>
    </pivotField>
  </pivotFields>
  <rowFields count="2">
    <field x="10"/>
    <field x="21"/>
  </rowFields>
  <rowItems count="14">
    <i>
      <x/>
    </i>
    <i r="1">
      <x/>
    </i>
    <i r="1">
      <x v="2"/>
    </i>
    <i r="1">
      <x v="3"/>
    </i>
    <i r="1">
      <x v="5"/>
    </i>
    <i>
      <x v="1"/>
    </i>
    <i r="1">
      <x/>
    </i>
    <i r="1">
      <x v="1"/>
    </i>
    <i r="1">
      <x v="2"/>
    </i>
    <i r="1">
      <x v="3"/>
    </i>
    <i r="1">
      <x v="5"/>
    </i>
    <i>
      <x v="2"/>
    </i>
    <i r="1">
      <x v="5"/>
    </i>
    <i t="grand">
      <x/>
    </i>
  </rowItems>
  <colFields count="1">
    <field x="-2"/>
  </colFields>
  <colItems count="2">
    <i>
      <x/>
    </i>
    <i i="1">
      <x v="1"/>
    </i>
  </colItems>
  <pageFields count="2">
    <pageField fld="5" hier="-1"/>
    <pageField fld="18" hier="-1"/>
  </pageFields>
  <dataFields count="2">
    <dataField name="Count of Propellent (if identified) &quot;contains&quot;" fld="21" subtotal="count" baseField="0" baseItem="0"/>
    <dataField name="Count of Propellent (if identified) &quot;contains&quot;2" fld="21" subtotal="count" baseField="10" baseItem="0" numFmtId="10">
      <extLst>
        <ext xmlns:x14="http://schemas.microsoft.com/office/spreadsheetml/2009/9/main" uri="{E15A36E0-9728-4e99-A89B-3F7291B0FE68}">
          <x14:dataField pivotShowAs="percentOfParentRow"/>
        </ext>
      </extLst>
    </dataField>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FDE57E7-1261-4DFA-8E6F-C0173FE1EB9A}" name="PivotTable1"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6:C96" firstHeaderRow="0" firstDataRow="1" firstDataCol="1" rowPageCount="3" colPageCount="1"/>
  <pivotFields count="19">
    <pivotField showAll="0"/>
    <pivotField showAll="0"/>
    <pivotField showAll="0"/>
    <pivotField showAll="0"/>
    <pivotField axis="axisPage" showAll="0" sortType="descending">
      <items count="81">
        <item x="0"/>
        <item x="49"/>
        <item x="1"/>
        <item x="62"/>
        <item x="2"/>
        <item x="46"/>
        <item x="63"/>
        <item x="64"/>
        <item x="65"/>
        <item x="3"/>
        <item x="42"/>
        <item x="54"/>
        <item x="55"/>
        <item x="4"/>
        <item x="67"/>
        <item x="5"/>
        <item x="6"/>
        <item x="7"/>
        <item x="8"/>
        <item x="68"/>
        <item x="9"/>
        <item x="44"/>
        <item x="10"/>
        <item x="11"/>
        <item x="12"/>
        <item x="13"/>
        <item x="47"/>
        <item x="40"/>
        <item x="69"/>
        <item x="71"/>
        <item x="14"/>
        <item x="59"/>
        <item x="15"/>
        <item x="16"/>
        <item x="17"/>
        <item x="72"/>
        <item x="51"/>
        <item x="61"/>
        <item x="18"/>
        <item x="19"/>
        <item x="20"/>
        <item x="21"/>
        <item x="22"/>
        <item x="23"/>
        <item x="43"/>
        <item x="24"/>
        <item x="25"/>
        <item x="57"/>
        <item x="26"/>
        <item x="27"/>
        <item x="28"/>
        <item x="56"/>
        <item x="50"/>
        <item x="74"/>
        <item x="73"/>
        <item x="29"/>
        <item x="75"/>
        <item x="41"/>
        <item x="52"/>
        <item x="76"/>
        <item x="30"/>
        <item x="78"/>
        <item x="31"/>
        <item x="45"/>
        <item x="48"/>
        <item x="77"/>
        <item x="32"/>
        <item x="66"/>
        <item x="33"/>
        <item x="60"/>
        <item x="34"/>
        <item x="35"/>
        <item x="58"/>
        <item x="53"/>
        <item x="36"/>
        <item x="37"/>
        <item x="38"/>
        <item x="79"/>
        <item x="39"/>
        <item x="70"/>
        <item t="default"/>
      </items>
      <autoSortScope>
        <pivotArea dataOnly="0" outline="0" fieldPosition="0">
          <references count="1">
            <reference field="4294967294" count="1" selected="0">
              <x v="1"/>
            </reference>
          </references>
        </pivotArea>
      </autoSortScope>
    </pivotField>
    <pivotField axis="axisPage" multipleItemSelectionAllowed="1" showAll="0">
      <items count="5">
        <item h="1" x="0"/>
        <item x="1"/>
        <item x="2"/>
        <item h="1" x="3"/>
        <item t="default"/>
      </items>
    </pivotField>
    <pivotField multipleItemSelectionAllowed="1" showAll="0"/>
    <pivotField showAll="0"/>
    <pivotField axis="axisRow" dataField="1" showAll="0" sortType="descending">
      <items count="64">
        <item x="3"/>
        <item x="45"/>
        <item x="48"/>
        <item x="44"/>
        <item x="49"/>
        <item x="50"/>
        <item x="51"/>
        <item x="4"/>
        <item x="5"/>
        <item x="52"/>
        <item x="41"/>
        <item x="21"/>
        <item x="33"/>
        <item x="53"/>
        <item x="27"/>
        <item x="34"/>
        <item x="35"/>
        <item x="6"/>
        <item x="22"/>
        <item x="29"/>
        <item x="7"/>
        <item x="1"/>
        <item x="54"/>
        <item x="23"/>
        <item x="8"/>
        <item x="56"/>
        <item x="42"/>
        <item x="9"/>
        <item x="10"/>
        <item x="20"/>
        <item x="11"/>
        <item x="32"/>
        <item x="2"/>
        <item x="12"/>
        <item x="13"/>
        <item x="46"/>
        <item x="14"/>
        <item x="15"/>
        <item x="58"/>
        <item x="57"/>
        <item x="59"/>
        <item x="16"/>
        <item x="47"/>
        <item x="36"/>
        <item x="17"/>
        <item x="61"/>
        <item x="43"/>
        <item x="39"/>
        <item x="60"/>
        <item x="30"/>
        <item x="18"/>
        <item x="24"/>
        <item x="25"/>
        <item x="26"/>
        <item x="31"/>
        <item x="19"/>
        <item x="37"/>
        <item x="28"/>
        <item x="38"/>
        <item x="40"/>
        <item x="62"/>
        <item x="55"/>
        <item x="0"/>
        <item t="default"/>
      </items>
      <autoSortScope>
        <pivotArea dataOnly="0" outline="0" fieldPosition="0">
          <references count="1">
            <reference field="4294967294" count="1" selected="0">
              <x v="1"/>
            </reference>
          </references>
        </pivotArea>
      </autoSortScope>
    </pivotField>
    <pivotField axis="axisRow" showAll="0">
      <items count="170">
        <item x="150"/>
        <item x="126"/>
        <item x="151"/>
        <item x="141"/>
        <item x="152"/>
        <item x="5"/>
        <item x="132"/>
        <item x="133"/>
        <item x="155"/>
        <item x="70"/>
        <item x="69"/>
        <item x="89"/>
        <item x="90"/>
        <item x="88"/>
        <item x="93"/>
        <item x="91"/>
        <item x="92"/>
        <item x="154"/>
        <item x="49"/>
        <item x="158"/>
        <item x="41"/>
        <item x="52"/>
        <item x="95"/>
        <item x="12"/>
        <item x="96"/>
        <item x="97"/>
        <item x="31"/>
        <item x="98"/>
        <item x="32"/>
        <item x="13"/>
        <item x="14"/>
        <item x="33"/>
        <item x="34"/>
        <item x="102"/>
        <item x="103"/>
        <item x="100"/>
        <item x="101"/>
        <item x="99"/>
        <item x="131"/>
        <item x="159"/>
        <item x="153"/>
        <item x="123"/>
        <item x="143"/>
        <item x="145"/>
        <item x="53"/>
        <item x="7"/>
        <item x="110"/>
        <item x="111"/>
        <item x="29"/>
        <item x="157"/>
        <item x="156"/>
        <item x="166"/>
        <item x="81"/>
        <item x="83"/>
        <item x="73"/>
        <item x="75"/>
        <item x="78"/>
        <item x="79"/>
        <item x="74"/>
        <item x="71"/>
        <item x="76"/>
        <item x="77"/>
        <item x="72"/>
        <item x="80"/>
        <item x="82"/>
        <item x="47"/>
        <item x="112"/>
        <item x="113"/>
        <item x="115"/>
        <item x="116"/>
        <item x="114"/>
        <item x="117"/>
        <item x="118"/>
        <item x="119"/>
        <item x="4"/>
        <item x="8"/>
        <item x="125"/>
        <item x="124"/>
        <item x="85"/>
        <item x="84"/>
        <item x="86"/>
        <item x="87"/>
        <item x="22"/>
        <item x="51"/>
        <item x="66"/>
        <item x="1"/>
        <item x="64"/>
        <item x="3"/>
        <item x="162"/>
        <item x="30"/>
        <item x="161"/>
        <item x="9"/>
        <item x="142"/>
        <item x="48"/>
        <item x="44"/>
        <item x="163"/>
        <item x="130"/>
        <item x="68"/>
        <item x="10"/>
        <item x="147"/>
        <item x="148"/>
        <item x="149"/>
        <item x="43"/>
        <item x="63"/>
        <item x="28"/>
        <item x="62"/>
        <item x="134"/>
        <item x="11"/>
        <item x="27"/>
        <item x="61"/>
        <item x="2"/>
        <item x="50"/>
        <item x="18"/>
        <item x="19"/>
        <item x="129"/>
        <item x="127"/>
        <item x="128"/>
        <item x="164"/>
        <item x="20"/>
        <item x="21"/>
        <item x="60"/>
        <item x="26"/>
        <item x="55"/>
        <item x="167"/>
        <item x="23"/>
        <item x="165"/>
        <item x="58"/>
        <item x="65"/>
        <item x="45"/>
        <item x="24"/>
        <item x="120"/>
        <item x="121"/>
        <item x="54"/>
        <item x="122"/>
        <item x="140"/>
        <item x="137"/>
        <item x="139"/>
        <item x="138"/>
        <item x="37"/>
        <item x="38"/>
        <item x="39"/>
        <item x="40"/>
        <item x="46"/>
        <item x="25"/>
        <item x="135"/>
        <item x="136"/>
        <item x="59"/>
        <item x="67"/>
        <item x="146"/>
        <item x="15"/>
        <item x="104"/>
        <item x="105"/>
        <item x="16"/>
        <item x="107"/>
        <item x="106"/>
        <item x="17"/>
        <item x="35"/>
        <item x="36"/>
        <item x="109"/>
        <item x="108"/>
        <item x="144"/>
        <item x="56"/>
        <item x="6"/>
        <item x="42"/>
        <item x="168"/>
        <item x="57"/>
        <item x="94"/>
        <item x="160"/>
        <item x="0"/>
        <item t="default"/>
      </items>
    </pivotField>
    <pivotField showAll="0"/>
    <pivotField showAll="0"/>
    <pivotField showAll="0"/>
    <pivotField showAll="0"/>
    <pivotField showAll="0"/>
    <pivotField showAll="0"/>
    <pivotField showAll="0"/>
    <pivotField showAll="0"/>
    <pivotField axis="axisPage" multipleItemSelectionAllowed="1" showAll="0">
      <items count="7">
        <item h="1" x="2"/>
        <item h="1" x="4"/>
        <item x="1"/>
        <item h="1" x="3"/>
        <item h="1" x="5"/>
        <item x="0"/>
        <item t="default"/>
      </items>
    </pivotField>
  </pivotFields>
  <rowFields count="2">
    <field x="8"/>
    <field x="9"/>
  </rowFields>
  <rowItems count="90">
    <i>
      <x v="21"/>
    </i>
    <i r="1">
      <x v="85"/>
    </i>
    <i r="1">
      <x v="86"/>
    </i>
    <i r="1">
      <x v="87"/>
    </i>
    <i>
      <x v="41"/>
    </i>
    <i r="1">
      <x v="82"/>
    </i>
    <i r="1">
      <x v="84"/>
    </i>
    <i>
      <x v="32"/>
    </i>
    <i r="1">
      <x v="9"/>
    </i>
    <i r="1">
      <x v="10"/>
    </i>
    <i r="1">
      <x v="110"/>
    </i>
    <i r="1">
      <x v="111"/>
    </i>
    <i>
      <x v="28"/>
    </i>
    <i r="1">
      <x v="107"/>
    </i>
    <i>
      <x v="54"/>
    </i>
    <i r="1">
      <x v="142"/>
    </i>
    <i>
      <x v="59"/>
    </i>
    <i r="1">
      <x v="146"/>
    </i>
    <i r="1">
      <x v="147"/>
    </i>
    <i>
      <x v="17"/>
    </i>
    <i r="1">
      <x v="45"/>
    </i>
    <i>
      <x v="44"/>
    </i>
    <i r="1">
      <x v="124"/>
    </i>
    <i>
      <x v="33"/>
    </i>
    <i r="1">
      <x v="112"/>
    </i>
    <i>
      <x v="49"/>
    </i>
    <i r="1">
      <x v="127"/>
    </i>
    <i r="1">
      <x v="128"/>
    </i>
    <i>
      <x v="11"/>
    </i>
    <i r="1">
      <x v="102"/>
    </i>
    <i r="1">
      <x v="103"/>
    </i>
    <i r="1">
      <x v="104"/>
    </i>
    <i r="1">
      <x v="105"/>
    </i>
    <i>
      <x v="12"/>
    </i>
    <i r="1">
      <x v="18"/>
    </i>
    <i>
      <x v="8"/>
    </i>
    <i r="1">
      <x v="162"/>
    </i>
    <i>
      <x/>
    </i>
    <i r="1">
      <x v="74"/>
    </i>
    <i r="1">
      <x v="110"/>
    </i>
    <i>
      <x v="56"/>
    </i>
    <i r="1">
      <x v="161"/>
    </i>
    <i>
      <x v="15"/>
    </i>
    <i r="1">
      <x v="21"/>
    </i>
    <i>
      <x v="58"/>
    </i>
    <i r="1">
      <x v="165"/>
    </i>
    <i>
      <x v="50"/>
    </i>
    <i r="1">
      <x v="129"/>
    </i>
    <i r="1">
      <x v="132"/>
    </i>
    <i>
      <x v="27"/>
    </i>
    <i r="1">
      <x v="98"/>
    </i>
    <i>
      <x v="30"/>
    </i>
    <i r="1">
      <x v="23"/>
    </i>
    <i r="1">
      <x v="152"/>
    </i>
    <i>
      <x v="10"/>
    </i>
    <i r="1">
      <x v="109"/>
    </i>
    <i>
      <x v="31"/>
    </i>
    <i r="1">
      <x v="65"/>
    </i>
    <i>
      <x v="14"/>
    </i>
    <i r="1">
      <x v="20"/>
    </i>
    <i>
      <x v="51"/>
    </i>
    <i r="1">
      <x v="138"/>
    </i>
    <i>
      <x v="37"/>
    </i>
    <i r="1">
      <x v="119"/>
    </i>
    <i>
      <x v="29"/>
    </i>
    <i r="1">
      <x v="108"/>
    </i>
    <i>
      <x v="20"/>
    </i>
    <i r="1">
      <x v="75"/>
    </i>
    <i>
      <x v="7"/>
    </i>
    <i r="1">
      <x v="5"/>
    </i>
    <i>
      <x v="43"/>
    </i>
    <i r="1">
      <x v="122"/>
    </i>
    <i>
      <x v="16"/>
    </i>
    <i r="1">
      <x v="44"/>
    </i>
    <i>
      <x v="19"/>
    </i>
    <i r="1">
      <x v="94"/>
    </i>
    <i>
      <x v="57"/>
    </i>
    <i r="1">
      <x v="163"/>
    </i>
    <i>
      <x v="36"/>
    </i>
    <i r="1">
      <x v="118"/>
    </i>
    <i>
      <x v="18"/>
    </i>
    <i r="1">
      <x v="48"/>
    </i>
    <i>
      <x v="47"/>
    </i>
    <i r="1">
      <x v="126"/>
    </i>
    <i>
      <x v="23"/>
    </i>
    <i r="1">
      <x v="89"/>
    </i>
    <i>
      <x v="62"/>
    </i>
    <i r="1">
      <x v="120"/>
    </i>
    <i r="1">
      <x v="121"/>
    </i>
    <i t="grand">
      <x/>
    </i>
  </rowItems>
  <colFields count="1">
    <field x="-2"/>
  </colFields>
  <colItems count="2">
    <i>
      <x/>
    </i>
    <i i="1">
      <x v="1"/>
    </i>
  </colItems>
  <pageFields count="3">
    <pageField fld="5" hier="-1"/>
    <pageField fld="18" hier="-1"/>
    <pageField fld="4" hier="-1"/>
  </pageFields>
  <dataFields count="2">
    <dataField name="Count of Supplier" fld="8" subtotal="count" baseField="0" baseItem="0"/>
    <dataField name="Count of Supplier2" fld="8" subtotal="count" showDataAs="percentOfCol" baseField="8" baseItem="0" numFmtId="10"/>
  </dataFields>
  <formats count="2">
    <format dxfId="3">
      <pivotArea collapsedLevelsAreSubtotals="1" fieldPosition="0">
        <references count="2">
          <reference field="4294967294" count="1" selected="0">
            <x v="1"/>
          </reference>
          <reference field="8" count="1">
            <x v="32"/>
          </reference>
        </references>
      </pivotArea>
    </format>
    <format dxfId="2">
      <pivotArea collapsedLevelsAreSubtotals="1" fieldPosition="0">
        <references count="3">
          <reference field="4294967294" count="1" selected="0">
            <x v="1"/>
          </reference>
          <reference field="8" count="1" selected="0">
            <x v="0"/>
          </reference>
          <reference field="9" count="1">
            <x v="1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F4808D7-ABEC-4C30-B23E-4FC1C46E37F8}"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F6" firstHeaderRow="0" firstDataRow="1" firstDataCol="1" rowPageCount="1" colPageCount="1"/>
  <pivotFields count="28">
    <pivotField showAll="0"/>
    <pivotField showAll="0"/>
    <pivotField showAll="0"/>
    <pivotField showAll="0"/>
    <pivotField axis="axisRow" showAll="0">
      <items count="24">
        <item h="1" x="0"/>
        <item h="1" x="8"/>
        <item h="1" x="9"/>
        <item h="1" x="21"/>
        <item h="1" x="13"/>
        <item h="1" x="10"/>
        <item h="1" x="11"/>
        <item h="1" x="19"/>
        <item h="1" x="12"/>
        <item h="1" x="14"/>
        <item h="1" x="22"/>
        <item h="1" x="15"/>
        <item h="1" x="18"/>
        <item x="1"/>
        <item x="3"/>
        <item h="1" x="5"/>
        <item h="1" x="16"/>
        <item h="1" x="6"/>
        <item h="1" x="20"/>
        <item h="1" x="7"/>
        <item h="1" x="4"/>
        <item h="1" x="2"/>
        <item h="1" x="17"/>
        <item t="default"/>
      </items>
    </pivotField>
    <pivotField axis="axisPage" dataField="1" showAll="0">
      <items count="51">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dataField="1" showAll="0"/>
    <pivotField dataField="1" showAll="0"/>
    <pivotField dataField="1" showAll="0"/>
    <pivotField showAll="0"/>
    <pivotField showAll="0"/>
    <pivotField showAll="0"/>
  </pivotFields>
  <rowFields count="1">
    <field x="4"/>
  </rowFields>
  <rowItems count="3">
    <i>
      <x v="13"/>
    </i>
    <i>
      <x v="14"/>
    </i>
    <i t="grand">
      <x/>
    </i>
  </rowItems>
  <colFields count="1">
    <field x="-2"/>
  </colFields>
  <colItems count="5">
    <i>
      <x/>
    </i>
    <i i="1">
      <x v="1"/>
    </i>
    <i i="2">
      <x v="2"/>
    </i>
    <i i="3">
      <x v="3"/>
    </i>
    <i i="4">
      <x v="4"/>
    </i>
  </colItems>
  <pageFields count="1">
    <pageField fld="5" hier="-1"/>
  </pageFields>
  <dataFields count="5">
    <dataField name="Count of Supplier" fld="5" subtotal="count" baseField="0" baseItem="0"/>
    <dataField name="Sum of Contains Bitterant is mentioned online (Y=1/N=0)" fld="20" baseField="0" baseItem="0"/>
    <dataField name="Sum of Inhalation abuse is mentioned online (Y=1/N=0)" fld="22" baseField="0" baseItem="0"/>
    <dataField name="Sum of The term &quot;Air&quot; is used in the online description [e.g., product name, description, or listed features] (Y=1/N=0)" fld="23" baseField="0" baseItem="0"/>
    <dataField name="Sum of The Term &quot;Air&quot; is used on the product labeling" fld="24" baseField="4" baseItem="19"/>
  </dataFields>
  <formats count="2">
    <format dxfId="1">
      <pivotArea field="4" type="button" dataOnly="0" labelOnly="1" outline="0" axis="axisRow" fieldPosition="0"/>
    </format>
    <format dxfId="0">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Consulting 2">
      <a:dk1>
        <a:srgbClr val="595959"/>
      </a:dk1>
      <a:lt1>
        <a:srgbClr val="FFFFFF"/>
      </a:lt1>
      <a:dk2>
        <a:srgbClr val="000000"/>
      </a:dk2>
      <a:lt2>
        <a:srgbClr val="FFFFFF"/>
      </a:lt2>
      <a:accent1>
        <a:srgbClr val="A83D72"/>
      </a:accent1>
      <a:accent2>
        <a:srgbClr val="35647D"/>
      </a:accent2>
      <a:accent3>
        <a:srgbClr val="7F7F7F"/>
      </a:accent3>
      <a:accent4>
        <a:srgbClr val="FF9E15"/>
      </a:accent4>
      <a:accent5>
        <a:srgbClr val="00A6CE"/>
      </a:accent5>
      <a:accent6>
        <a:srgbClr val="424242"/>
      </a:accent6>
      <a:hlink>
        <a:srgbClr val="02AED9"/>
      </a:hlink>
      <a:folHlink>
        <a:srgbClr val="5D87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P9" dT="2023-03-21T14:01:37.78" personId="{1C867A10-A609-4C88-BA4F-5F6036D2CE21}" id="{F05BFD02-4317-4628-A3E1-9CA6C4AF991F}">
    <text>dba= doing business as</text>
  </threadedComment>
</ThreadedComments>
</file>

<file path=xl/threadedComments/threadedComment2.xml><?xml version="1.0" encoding="utf-8"?>
<ThreadedComments xmlns="http://schemas.microsoft.com/office/spreadsheetml/2018/threadedcomments" xmlns:x="http://schemas.openxmlformats.org/spreadsheetml/2006/main">
  <threadedComment ref="D26" dT="2023-03-21T14:01:37.78" personId="{1C867A10-A609-4C88-BA4F-5F6036D2CE21}" id="{61724E01-DE89-4144-8FBC-FD7F3F525A28}">
    <text>dba= doing business as</text>
  </threadedComment>
</ThreadedComments>
</file>

<file path=xl/threadedComments/threadedComment3.xml><?xml version="1.0" encoding="utf-8"?>
<ThreadedComments xmlns="http://schemas.microsoft.com/office/spreadsheetml/2018/threadedcomments" xmlns:x="http://schemas.openxmlformats.org/spreadsheetml/2006/main">
  <threadedComment ref="F264" dT="2023-03-21T14:01:37.78" personId="{1C867A10-A609-4C88-BA4F-5F6036D2CE21}" id="{52E0B95D-B6B5-41F3-B1ED-72C55EBF7BDA}">
    <text>dba= doing business as</text>
  </threadedComment>
</ThreadedComments>
</file>

<file path=xl/threadedComments/threadedComment4.xml><?xml version="1.0" encoding="utf-8"?>
<ThreadedComments xmlns="http://schemas.microsoft.com/office/spreadsheetml/2018/threadedcomments" xmlns:x="http://schemas.openxmlformats.org/spreadsheetml/2006/main">
  <threadedComment ref="I4" dT="2023-03-29T12:41:31.19" personId="{9D156AA1-A04F-4313-8D98-25EAE53DE117}" id="{377E1F95-C813-4B3B-81F6-E0C6EC68767C}">
    <text>To include cites from AAC listing that did not make the first cut. See my EM, 3/28/2023 7:13 PM</text>
  </threadedComment>
  <threadedComment ref="K4" dT="2023-04-06T22:51:20.73" personId="{1C867A10-A609-4C88-BA4F-5F6036D2CE21}" id="{1317D0E2-85ED-4ACC-B21B-3B0E5DDCD702}">
    <text>Top-10 cities by population, approved by Bridget, 4/5/23</text>
  </threadedComment>
  <threadedComment ref="G8" dT="2023-03-29T12:40:46.91" personId="{9D156AA1-A04F-4313-8D98-25EAE53DE117}" id="{B1959743-A24A-43A7-8E0C-6815486F8670}">
    <text>Changed by NM</text>
  </threadedComment>
</ThreadedComments>
</file>

<file path=xl/threadedComments/threadedComment5.xml><?xml version="1.0" encoding="utf-8"?>
<ThreadedComments xmlns="http://schemas.microsoft.com/office/spreadsheetml/2018/threadedcomments" xmlns:x="http://schemas.openxmlformats.org/spreadsheetml/2006/main">
  <threadedComment ref="N11" dT="2023-03-21T14:01:37.78" personId="{1C867A10-A609-4C88-BA4F-5F6036D2CE21}" id="{8264E180-E539-4689-A6B4-EDCB89B79D27}">
    <text>dba= doing business as</text>
  </threadedComment>
  <threadedComment ref="G79" dT="2023-03-21T14:01:37.78" personId="{1C867A10-A609-4C88-BA4F-5F6036D2CE21}" id="{2729F6AB-5650-4B5D-A91E-F44F3051BDA0}">
    <text>dba= doing business as</text>
  </threadedComment>
  <threadedComment ref="N79" dT="2023-03-21T14:01:37.78" personId="{1C867A10-A609-4C88-BA4F-5F6036D2CE21}" id="{2942BC0E-1AEC-47EB-8A33-DA2FB85CE483}">
    <text>dba= doing business as</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rshaun.montgomery@euromonitor.com" TargetMode="External"/><Relationship Id="rId1" Type="http://schemas.openxmlformats.org/officeDocument/2006/relationships/hyperlink" Target="mailto:natasha.menon@euromonitor.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opolar.com/collections/air-duster/products/2019-new-opolar-battery-operated-air-duster" TargetMode="External"/><Relationship Id="rId13" Type="http://schemas.openxmlformats.org/officeDocument/2006/relationships/drawing" Target="../drawings/drawing8.xml"/><Relationship Id="rId3" Type="http://schemas.openxmlformats.org/officeDocument/2006/relationships/hyperlink" Target="https://www.amazon.com/Operated-Rechargeable-Reusable-Computer-Cleaning-Compressed/dp/B0887WKNHD" TargetMode="External"/><Relationship Id="rId7" Type="http://schemas.openxmlformats.org/officeDocument/2006/relationships/hyperlink" Target="https://www.newegg.com/p/2ZF-00MY-00013" TargetMode="External"/><Relationship Id="rId12" Type="http://schemas.openxmlformats.org/officeDocument/2006/relationships/printerSettings" Target="../printerSettings/printerSettings9.bin"/><Relationship Id="rId2" Type="http://schemas.openxmlformats.org/officeDocument/2006/relationships/hyperlink" Target="https://www.walmart.com/ip/Compressed-Air-Air-Duster-Multi-Use-Electric-Duster-550-watts-Cleaning-Dust-Hairs-Computer-Replaces-Can-Black/879602651" TargetMode="External"/><Relationship Id="rId1" Type="http://schemas.openxmlformats.org/officeDocument/2006/relationships/hyperlink" Target="https://www.temu.com/1set-3-in-1-cordless-15000pa-vacuum-cleaner-50000rpm-air-duster-wireless-dust-blower-electric-air-pump-portable-rechargeable-air-cleaner-vacum-for-computer-keyboard-sofa-car-home-office-g-601099513258859.html?top_gallery_url=https%3A%2F%2Fimg.kwcdn.com%2Fproduct%2Fopen%2F2022-12-07%2F1670378924426-ce6512558ea74940bc6e0aa203bc8697-goods.jpeg&amp;spec_gallery_id=11582056&amp;refer_page_sn=10009&amp;refer_source=10022&amp;freesia_scene=2&amp;search_key=canned%20air&amp;refer_page_el_sn=200049&amp;_x_vst_scene=adg&amp;_x_ads_sub_channel=search&amp;_x_ads_account=176148513&amp;_x_ads_channel=bing&amp;_x_ads_creative_id=82738614636630&amp;_x_ns_device=c&amp;_x_ns_keyword=Temu&amp;_x_ns_match_type=e&amp;_x_ns_msclkid=2e144624e9d9166cb7cf25d27eb5d0ea&amp;_x_ads_set=518429138&amp;_x_ns_source=o&amp;_x_ads_id=1323813638137242&amp;_x_sessn_id=c63uy4ilfy&amp;refer_page_name=search_result&amp;refer_page_id=10009_1677105023832_noye4tnfoi" TargetMode="External"/><Relationship Id="rId6" Type="http://schemas.openxmlformats.org/officeDocument/2006/relationships/hyperlink" Target="https://www.amazon.com/ALPTHY-Electric-Indicator-Compressed-Rechargeable/dp/B09G31CCDB/ref=asc_df_B09G31CCDB/?tag=hyprod-20&amp;linkCode=df0&amp;hvadid=545942253969&amp;hvpos=&amp;hvnetw=g&amp;hvrand=5217014447945746980&amp;hvpone=&amp;hvptwo=&amp;hvqmt=&amp;hvdev=c&amp;hvdvcmdl=&amp;hvlocint=&amp;hvlocphy=9067609&amp;hvtargid=pla-1440836512538&amp;psc=1" TargetMode="External"/><Relationship Id="rId11" Type="http://schemas.openxmlformats.org/officeDocument/2006/relationships/hyperlink" Target="mailto:60W@51,000RPM,%2030%20mins%20runtime" TargetMode="External"/><Relationship Id="rId5" Type="http://schemas.openxmlformats.org/officeDocument/2006/relationships/hyperlink" Target="https://www.amazon.com/Computer-Electronics-Cleaning-Rechargeable-Compressed/dp/B07YWHSYTX/ref=sr_1_1?m=AXYF1TIEMBXK3&amp;qid=1677266297&amp;s=merchant-items&amp;sr=1-1" TargetMode="External"/><Relationship Id="rId10" Type="http://schemas.openxmlformats.org/officeDocument/2006/relationships/hyperlink" Target="https://www.opolar.com/collections/air-duster/products/upgraded-battery-operated-air-duster-vacuum-blower-2-in-1" TargetMode="External"/><Relationship Id="rId4" Type="http://schemas.openxmlformats.org/officeDocument/2006/relationships/hyperlink" Target="https://xpower.com/shop/a-2-airrow-pro-multipurpose-powered-air-duster/" TargetMode="External"/><Relationship Id="rId9" Type="http://schemas.openxmlformats.org/officeDocument/2006/relationships/hyperlink" Target="https://www.opolar.com/collections/air-duster/products/2020-new-opolar-upgraded-cordless-electric-compressed-air-duster-60000rpm"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sba.gov/document/support-table-size-standards"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ivotTable" Target="../pivotTables/pivotTable2.xml"/></Relationships>
</file>

<file path=xl/worksheets/_rels/sheet17.xml.rels><?xml version="1.0" encoding="UTF-8" standalone="yes"?>
<Relationships xmlns="http://schemas.openxmlformats.org/package/2006/relationships"><Relationship Id="rId3" Type="http://schemas.openxmlformats.org/officeDocument/2006/relationships/hyperlink" Target="https://www.monarchshores.com/drug-addiction/10-cities-with-worst-drug-problems/" TargetMode="External"/><Relationship Id="rId7" Type="http://schemas.microsoft.com/office/2017/10/relationships/threadedComment" Target="../threadedComments/threadedComment4.xml"/><Relationship Id="rId2" Type="http://schemas.openxmlformats.org/officeDocument/2006/relationships/hyperlink" Target="https://scottsdalerecovery.com/7-us-cities-with-the-worst-drug-problems/" TargetMode="External"/><Relationship Id="rId1" Type="http://schemas.openxmlformats.org/officeDocument/2006/relationships/hyperlink" Target="https://americanaddictioncenters.org/blog/substance-abuse-by-city"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19.xml.rels><?xml version="1.0" encoding="UTF-8" standalone="yes"?>
<Relationships xmlns="http://schemas.openxmlformats.org/package/2006/relationships"><Relationship Id="rId8" Type="http://schemas.openxmlformats.org/officeDocument/2006/relationships/hyperlink" Target="http://www.consumered.org/learn/inhalant-abuse" TargetMode="External"/><Relationship Id="rId13" Type="http://schemas.openxmlformats.org/officeDocument/2006/relationships/drawing" Target="../drawings/drawing13.xml"/><Relationship Id="rId3" Type="http://schemas.openxmlformats.org/officeDocument/2006/relationships/hyperlink" Target="https://www.walmart.com/ip/Dust-Off-RET10522-Compressed-Gas-Duster-2-Pack/176165691?athbdg=L1102" TargetMode="External"/><Relationship Id="rId7" Type="http://schemas.openxmlformats.org/officeDocument/2006/relationships/hyperlink" Target="http://www.consumered.org/learn/inhalant-abuse" TargetMode="External"/><Relationship Id="rId12" Type="http://schemas.openxmlformats.org/officeDocument/2006/relationships/printerSettings" Target="../printerSettings/printerSettings16.bin"/><Relationship Id="rId2" Type="http://schemas.openxmlformats.org/officeDocument/2006/relationships/hyperlink" Target="https://www.target.com/p/endust-duster-10-oz/-/A-13660013" TargetMode="External"/><Relationship Id="rId16" Type="http://schemas.microsoft.com/office/2017/10/relationships/threadedComment" Target="../threadedComments/threadedComment5.xml"/><Relationship Id="rId1" Type="http://schemas.openxmlformats.org/officeDocument/2006/relationships/hyperlink" Target="https://www.target.com/p/endust-10oz-two-pack-duster/-/A-13660027" TargetMode="External"/><Relationship Id="rId6" Type="http://schemas.openxmlformats.org/officeDocument/2006/relationships/hyperlink" Target="https://www.walmart.com/ip/Endust-END11407-Multipurpose-Duster-2-Pack/15406471" TargetMode="External"/><Relationship Id="rId11" Type="http://schemas.openxmlformats.org/officeDocument/2006/relationships/hyperlink" Target="http://www.consumered.org/learn/inhalant-abuse" TargetMode="External"/><Relationship Id="rId5" Type="http://schemas.openxmlformats.org/officeDocument/2006/relationships/hyperlink" Target="https://www.walmart.com/ip/Maxell-190025-Ca3-Blast-Away-Canned-Air-single/21556700" TargetMode="External"/><Relationship Id="rId15" Type="http://schemas.openxmlformats.org/officeDocument/2006/relationships/comments" Target="../comments5.xml"/><Relationship Id="rId10" Type="http://schemas.openxmlformats.org/officeDocument/2006/relationships/hyperlink" Target="http://www.consumered.org/learn/inhalant-abuse" TargetMode="External"/><Relationship Id="rId4" Type="http://schemas.openxmlformats.org/officeDocument/2006/relationships/hyperlink" Target="https://www.walmart.com/ip/Dust-Off-12-pk-Compressed-Air-Computer-TV-Gas-Cans-Duster-10-oz-Keyboard-Laptop/446582152" TargetMode="External"/><Relationship Id="rId9" Type="http://schemas.openxmlformats.org/officeDocument/2006/relationships/hyperlink" Target="http://www.consumered.org/learn/inhalant-abuse" TargetMode="External"/><Relationship Id="rId14"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ba.gov/document/support-table-size-standards" TargetMode="External"/></Relationships>
</file>

<file path=xl/worksheets/_rels/sheet20.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s://www.walmart.com/ip/Dust-Off-RET10522-Compressed-Gas-Duster-2-Pack/176165691?athbdg=L1102" TargetMode="External"/><Relationship Id="rId7" Type="http://schemas.openxmlformats.org/officeDocument/2006/relationships/printerSettings" Target="../printerSettings/printerSettings6.bin"/><Relationship Id="rId2" Type="http://schemas.openxmlformats.org/officeDocument/2006/relationships/hyperlink" Target="https://www.target.com/p/endust-duster-10-oz/-/A-13660013" TargetMode="External"/><Relationship Id="rId1" Type="http://schemas.openxmlformats.org/officeDocument/2006/relationships/hyperlink" Target="https://www.target.com/p/endust-10oz-two-pack-duster/-/A-13660027" TargetMode="External"/><Relationship Id="rId6" Type="http://schemas.openxmlformats.org/officeDocument/2006/relationships/hyperlink" Target="https://www.walmart.com/ip/Endust-END11407-Multipurpose-Duster-2-Pack/15406471" TargetMode="External"/><Relationship Id="rId11" Type="http://schemas.microsoft.com/office/2017/10/relationships/threadedComment" Target="../threadedComments/threadedComment1.xml"/><Relationship Id="rId5" Type="http://schemas.openxmlformats.org/officeDocument/2006/relationships/hyperlink" Target="https://www.walmart.com/ip/Maxell-190025-Ca3-Blast-Away-Canned-Air-single/21556700" TargetMode="External"/><Relationship Id="rId10" Type="http://schemas.openxmlformats.org/officeDocument/2006/relationships/comments" Target="../comments1.xml"/><Relationship Id="rId4" Type="http://schemas.openxmlformats.org/officeDocument/2006/relationships/hyperlink" Target="https://www.walmart.com/ip/Dust-Off-12-pk-Compressed-Air-Computer-TV-Gas-Cans-Duster-10-oz-Keyboard-Laptop/446582152" TargetMode="External"/><Relationship Id="rId9"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datanyze.com/" TargetMode="External"/><Relationship Id="rId13" Type="http://schemas.openxmlformats.org/officeDocument/2006/relationships/hyperlink" Target="https://www.datanyze.com/" TargetMode="External"/><Relationship Id="rId18" Type="http://schemas.openxmlformats.org/officeDocument/2006/relationships/hyperlink" Target="https://www.datanyze.com/" TargetMode="External"/><Relationship Id="rId26" Type="http://schemas.openxmlformats.org/officeDocument/2006/relationships/hyperlink" Target="https://www.datanyze.com/" TargetMode="External"/><Relationship Id="rId3" Type="http://schemas.openxmlformats.org/officeDocument/2006/relationships/hyperlink" Target="http://www.consumered.org/learn/inhalant-abuse" TargetMode="External"/><Relationship Id="rId21" Type="http://schemas.openxmlformats.org/officeDocument/2006/relationships/hyperlink" Target="https://www.datanyze.com/" TargetMode="External"/><Relationship Id="rId7" Type="http://schemas.openxmlformats.org/officeDocument/2006/relationships/hyperlink" Target="https://www.datanyze.com/" TargetMode="External"/><Relationship Id="rId12" Type="http://schemas.openxmlformats.org/officeDocument/2006/relationships/hyperlink" Target="https://www.datanyze.com/" TargetMode="External"/><Relationship Id="rId17" Type="http://schemas.openxmlformats.org/officeDocument/2006/relationships/hyperlink" Target="https://www.datanyze.com/" TargetMode="External"/><Relationship Id="rId25" Type="http://schemas.openxmlformats.org/officeDocument/2006/relationships/hyperlink" Target="https://www.datanyze.com/" TargetMode="External"/><Relationship Id="rId2" Type="http://schemas.openxmlformats.org/officeDocument/2006/relationships/hyperlink" Target="http://www.consumered.org/learn/inhalant-abuse" TargetMode="External"/><Relationship Id="rId16" Type="http://schemas.openxmlformats.org/officeDocument/2006/relationships/hyperlink" Target="https://www.datanyze.com/" TargetMode="External"/><Relationship Id="rId20" Type="http://schemas.openxmlformats.org/officeDocument/2006/relationships/hyperlink" Target="https://www.datanyze.com/" TargetMode="External"/><Relationship Id="rId29" Type="http://schemas.openxmlformats.org/officeDocument/2006/relationships/vmlDrawing" Target="../drawings/vmlDrawing2.vml"/><Relationship Id="rId1" Type="http://schemas.openxmlformats.org/officeDocument/2006/relationships/hyperlink" Target="http://www.consumered.org/learn/inhalant-abuse" TargetMode="External"/><Relationship Id="rId6" Type="http://schemas.openxmlformats.org/officeDocument/2006/relationships/hyperlink" Target="https://www.datanyze.com/" TargetMode="External"/><Relationship Id="rId11" Type="http://schemas.openxmlformats.org/officeDocument/2006/relationships/hyperlink" Target="https://www.datanyze.com/" TargetMode="External"/><Relationship Id="rId24" Type="http://schemas.openxmlformats.org/officeDocument/2006/relationships/hyperlink" Target="https://www.datanyze.com/" TargetMode="External"/><Relationship Id="rId5" Type="http://schemas.openxmlformats.org/officeDocument/2006/relationships/hyperlink" Target="http://www.consumered.org/learn/inhalant-abuse" TargetMode="External"/><Relationship Id="rId15" Type="http://schemas.openxmlformats.org/officeDocument/2006/relationships/hyperlink" Target="https://www.datanyze.com/" TargetMode="External"/><Relationship Id="rId23" Type="http://schemas.openxmlformats.org/officeDocument/2006/relationships/hyperlink" Target="https://www.idealindustries.com/" TargetMode="External"/><Relationship Id="rId28" Type="http://schemas.openxmlformats.org/officeDocument/2006/relationships/drawing" Target="../drawings/drawing7.xml"/><Relationship Id="rId10" Type="http://schemas.openxmlformats.org/officeDocument/2006/relationships/hyperlink" Target="https://www.datanyze.com/" TargetMode="External"/><Relationship Id="rId19" Type="http://schemas.openxmlformats.org/officeDocument/2006/relationships/hyperlink" Target="https://www.datanyze.com/" TargetMode="External"/><Relationship Id="rId31" Type="http://schemas.microsoft.com/office/2017/10/relationships/threadedComment" Target="../threadedComments/threadedComment2.xml"/><Relationship Id="rId4" Type="http://schemas.openxmlformats.org/officeDocument/2006/relationships/hyperlink" Target="http://www.consumered.org/learn/inhalant-abuse" TargetMode="External"/><Relationship Id="rId9" Type="http://schemas.openxmlformats.org/officeDocument/2006/relationships/hyperlink" Target="https://www.datanyze.com/" TargetMode="External"/><Relationship Id="rId14" Type="http://schemas.openxmlformats.org/officeDocument/2006/relationships/hyperlink" Target="https://www.datanyze.com/" TargetMode="External"/><Relationship Id="rId22" Type="http://schemas.openxmlformats.org/officeDocument/2006/relationships/hyperlink" Target="https://www.datanyze.com/" TargetMode="External"/><Relationship Id="rId27" Type="http://schemas.openxmlformats.org/officeDocument/2006/relationships/printerSettings" Target="../printerSettings/printerSettings8.bin"/><Relationship Id="rId30"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67B79-15F0-4B34-A94D-ED7239F252BF}">
  <sheetPr>
    <tabColor theme="4"/>
    <pageSetUpPr autoPageBreaks="0" fitToPage="1"/>
  </sheetPr>
  <dimension ref="B1:P47"/>
  <sheetViews>
    <sheetView showGridLines="0" tabSelected="1" topLeftCell="A4" zoomScaleNormal="100" workbookViewId="0">
      <selection activeCell="A3" sqref="A3"/>
    </sheetView>
  </sheetViews>
  <sheetFormatPr defaultColWidth="9.140625" defaultRowHeight="12.75"/>
  <cols>
    <col min="1" max="1" width="3.7109375" style="368" customWidth="1"/>
    <col min="2" max="2" width="38.7109375" style="368" customWidth="1"/>
    <col min="3" max="3" width="8.5703125" style="368" customWidth="1"/>
    <col min="4" max="4" width="22.7109375" style="368" customWidth="1"/>
    <col min="5" max="5" width="4.7109375" style="368" customWidth="1"/>
    <col min="6" max="6" width="22.7109375" style="368" customWidth="1"/>
    <col min="7" max="7" width="4.7109375" style="368" customWidth="1"/>
    <col min="8" max="8" width="22.7109375" style="368" customWidth="1"/>
    <col min="9" max="9" width="4.7109375" style="368" customWidth="1"/>
    <col min="10" max="10" width="22.7109375" style="368" customWidth="1"/>
    <col min="11" max="16384" width="9.140625" style="368"/>
  </cols>
  <sheetData>
    <row r="1" spans="2:16" ht="75" customHeight="1"/>
    <row r="4" spans="2:16" ht="36">
      <c r="B4" s="3" t="s">
        <v>0</v>
      </c>
      <c r="C4" s="369"/>
      <c r="D4" s="369"/>
      <c r="E4" s="369"/>
      <c r="F4" s="369"/>
      <c r="G4" s="369"/>
      <c r="H4" s="369"/>
      <c r="I4" s="369"/>
      <c r="J4" s="369"/>
    </row>
    <row r="5" spans="2:16" ht="21">
      <c r="B5" s="4" t="s">
        <v>1</v>
      </c>
      <c r="C5" s="369"/>
      <c r="D5" s="369"/>
      <c r="E5" s="369"/>
      <c r="F5" s="369"/>
      <c r="G5" s="369"/>
      <c r="H5" s="369"/>
      <c r="I5" s="369"/>
      <c r="J5" s="369"/>
      <c r="P5" s="4"/>
    </row>
    <row r="6" spans="2:16">
      <c r="B6" s="369"/>
      <c r="C6" s="369"/>
      <c r="D6" s="369"/>
      <c r="E6" s="369"/>
      <c r="F6" s="369"/>
      <c r="G6" s="369"/>
      <c r="H6" s="369"/>
      <c r="I6" s="369"/>
      <c r="J6" s="369"/>
    </row>
    <row r="7" spans="2:16" ht="22.5" customHeight="1">
      <c r="B7" s="1"/>
      <c r="C7" s="369"/>
      <c r="D7" s="370"/>
      <c r="E7" s="370"/>
      <c r="F7" s="370"/>
      <c r="G7" s="370"/>
      <c r="H7" s="370"/>
      <c r="I7" s="370"/>
      <c r="J7" s="370"/>
    </row>
    <row r="8" spans="2:16" ht="22.5" customHeight="1">
      <c r="B8" s="369"/>
      <c r="C8" s="369"/>
      <c r="D8" s="370"/>
      <c r="E8" s="370"/>
      <c r="F8" s="370"/>
      <c r="G8" s="370"/>
      <c r="H8" s="370"/>
      <c r="I8" s="370"/>
      <c r="J8" s="370"/>
    </row>
    <row r="9" spans="2:16" ht="12.75" customHeight="1">
      <c r="B9" s="369"/>
      <c r="C9" s="369"/>
      <c r="D9" s="369"/>
      <c r="E9" s="369"/>
      <c r="F9" s="369"/>
      <c r="G9" s="369"/>
      <c r="H9" s="369"/>
      <c r="I9" s="369"/>
      <c r="J9" s="369"/>
    </row>
    <row r="10" spans="2:16" ht="12.75" customHeight="1">
      <c r="B10" s="371" t="s">
        <v>2</v>
      </c>
      <c r="C10" s="369"/>
      <c r="D10" s="428" t="s">
        <v>3</v>
      </c>
      <c r="E10" s="428"/>
      <c r="F10" s="428"/>
      <c r="G10" s="428"/>
      <c r="H10" s="428"/>
      <c r="I10" s="428"/>
      <c r="J10" s="428"/>
    </row>
    <row r="11" spans="2:16" ht="12.75" customHeight="1">
      <c r="B11" s="372" t="s">
        <v>4</v>
      </c>
      <c r="C11" s="369"/>
      <c r="D11" s="369"/>
      <c r="E11" s="369"/>
      <c r="F11" s="369"/>
      <c r="G11" s="369"/>
      <c r="H11" s="369"/>
      <c r="I11" s="369"/>
      <c r="J11" s="369"/>
    </row>
    <row r="12" spans="2:16" ht="12.75" customHeight="1">
      <c r="B12" s="372" t="s">
        <v>5</v>
      </c>
      <c r="C12" s="369"/>
      <c r="D12" s="373" t="s">
        <v>2584</v>
      </c>
      <c r="E12" s="373"/>
      <c r="F12" s="373" t="s">
        <v>2585</v>
      </c>
      <c r="G12" s="373"/>
      <c r="H12" s="373" t="s">
        <v>2586</v>
      </c>
      <c r="I12" s="373"/>
      <c r="J12" s="373" t="s">
        <v>2587</v>
      </c>
    </row>
    <row r="13" spans="2:16" ht="12.75" customHeight="1">
      <c r="B13" s="374"/>
      <c r="C13" s="375"/>
      <c r="D13" s="373"/>
      <c r="E13" s="373"/>
      <c r="F13" s="373"/>
      <c r="G13" s="373"/>
      <c r="H13" s="373"/>
      <c r="I13" s="373"/>
      <c r="J13" s="373"/>
    </row>
    <row r="14" spans="2:16" ht="12.75" customHeight="1">
      <c r="B14" s="371" t="s">
        <v>6</v>
      </c>
      <c r="C14" s="369"/>
      <c r="D14" s="373" t="s">
        <v>2588</v>
      </c>
      <c r="E14" s="373"/>
      <c r="F14" s="373" t="s">
        <v>2589</v>
      </c>
      <c r="G14" s="373"/>
      <c r="H14" s="373" t="s">
        <v>2590</v>
      </c>
      <c r="I14" s="373"/>
      <c r="J14" s="373" t="s">
        <v>2591</v>
      </c>
    </row>
    <row r="15" spans="2:16" ht="12.75" customHeight="1">
      <c r="B15" s="372" t="s">
        <v>7</v>
      </c>
      <c r="C15" s="369"/>
      <c r="D15" s="373"/>
      <c r="E15" s="373"/>
      <c r="F15" s="373"/>
      <c r="G15" s="373"/>
      <c r="H15" s="373"/>
      <c r="I15" s="373"/>
      <c r="J15" s="373"/>
    </row>
    <row r="16" spans="2:16" ht="12.75" customHeight="1">
      <c r="B16" s="372" t="s">
        <v>8</v>
      </c>
      <c r="C16" s="369"/>
      <c r="D16" s="373" t="s">
        <v>2592</v>
      </c>
      <c r="E16" s="373"/>
      <c r="F16" s="373" t="s">
        <v>2593</v>
      </c>
      <c r="G16" s="373"/>
      <c r="H16" s="373" t="s">
        <v>2594</v>
      </c>
    </row>
    <row r="17" spans="2:10" ht="12.75" customHeight="1">
      <c r="B17" s="374"/>
      <c r="C17" s="369"/>
    </row>
    <row r="18" spans="2:10" ht="15.75">
      <c r="B18" s="371" t="s">
        <v>10</v>
      </c>
      <c r="C18" s="369"/>
      <c r="D18" s="428" t="s">
        <v>11</v>
      </c>
      <c r="E18" s="428"/>
      <c r="F18" s="428"/>
      <c r="G18" s="428"/>
      <c r="H18" s="428"/>
      <c r="I18" s="428"/>
      <c r="J18" s="428"/>
    </row>
    <row r="19" spans="2:10">
      <c r="B19" s="372" t="s">
        <v>12</v>
      </c>
      <c r="C19" s="369"/>
    </row>
    <row r="20" spans="2:10">
      <c r="B20" s="372" t="s">
        <v>13</v>
      </c>
      <c r="C20" s="369"/>
      <c r="D20" s="5" t="s">
        <v>14</v>
      </c>
      <c r="F20" s="5" t="s">
        <v>15</v>
      </c>
      <c r="G20" s="373"/>
      <c r="H20" s="5" t="s">
        <v>16</v>
      </c>
      <c r="I20" s="376"/>
      <c r="J20" s="5"/>
    </row>
    <row r="21" spans="2:10">
      <c r="B21" s="371"/>
      <c r="C21" s="369"/>
      <c r="D21" s="6" t="s">
        <v>17</v>
      </c>
      <c r="F21" s="6" t="s">
        <v>18</v>
      </c>
      <c r="G21" s="6"/>
      <c r="H21" s="6" t="s">
        <v>19</v>
      </c>
      <c r="I21" s="6"/>
      <c r="J21" s="6"/>
    </row>
    <row r="22" spans="2:10">
      <c r="B22" s="371"/>
      <c r="C22" s="369"/>
      <c r="F22" s="6" t="s">
        <v>20</v>
      </c>
      <c r="G22" s="6"/>
      <c r="H22" s="6"/>
      <c r="I22" s="6"/>
      <c r="J22" s="6"/>
    </row>
    <row r="23" spans="2:10">
      <c r="B23" s="372"/>
      <c r="C23" s="369"/>
      <c r="F23" s="6"/>
      <c r="G23" s="6"/>
      <c r="H23" s="6"/>
      <c r="I23" s="6"/>
      <c r="J23" s="6"/>
    </row>
    <row r="24" spans="2:10" ht="18" customHeight="1">
      <c r="B24" s="372"/>
      <c r="C24" s="369"/>
      <c r="F24" s="6"/>
      <c r="G24" s="6"/>
      <c r="H24" s="6"/>
      <c r="I24" s="6"/>
      <c r="J24" s="6"/>
    </row>
    <row r="25" spans="2:10">
      <c r="B25" s="374"/>
      <c r="C25" s="369"/>
      <c r="F25" s="6"/>
      <c r="G25" s="6"/>
      <c r="H25" s="6"/>
      <c r="I25" s="6"/>
      <c r="J25" s="6"/>
    </row>
    <row r="26" spans="2:10" ht="25.5" customHeight="1">
      <c r="B26" s="427" t="s">
        <v>2639</v>
      </c>
      <c r="C26" s="424"/>
      <c r="D26" s="424"/>
      <c r="E26" s="424"/>
      <c r="F26" s="424"/>
      <c r="G26" s="424"/>
      <c r="H26" s="424"/>
      <c r="I26" s="424"/>
      <c r="J26" s="424"/>
    </row>
    <row r="27" spans="2:10" ht="19.5" customHeight="1">
      <c r="B27" s="372"/>
      <c r="C27" s="369"/>
      <c r="F27" s="6"/>
      <c r="G27" s="6"/>
      <c r="H27" s="6"/>
      <c r="I27" s="6"/>
    </row>
    <row r="28" spans="2:10">
      <c r="B28" s="372"/>
      <c r="C28" s="369"/>
      <c r="F28" s="6"/>
      <c r="G28" s="6"/>
      <c r="H28" s="6"/>
      <c r="I28" s="6"/>
      <c r="J28" s="6"/>
    </row>
    <row r="29" spans="2:10">
      <c r="B29" s="374"/>
      <c r="C29" s="369"/>
      <c r="D29" s="6"/>
      <c r="E29" s="6"/>
      <c r="F29" s="6"/>
      <c r="G29" s="6"/>
      <c r="H29" s="6"/>
      <c r="I29" s="6"/>
      <c r="J29" s="6"/>
    </row>
    <row r="30" spans="2:10">
      <c r="B30" s="371"/>
      <c r="C30" s="369"/>
      <c r="D30" s="377"/>
      <c r="E30" s="377"/>
      <c r="F30" s="377"/>
      <c r="G30" s="377"/>
      <c r="H30" s="377"/>
      <c r="I30" s="377"/>
      <c r="J30" s="377"/>
    </row>
    <row r="31" spans="2:10">
      <c r="B31" s="372"/>
      <c r="C31" s="369"/>
      <c r="D31" s="377"/>
      <c r="E31" s="377"/>
      <c r="F31" s="377"/>
      <c r="G31" s="377"/>
      <c r="H31" s="377"/>
      <c r="I31" s="377"/>
      <c r="J31" s="377"/>
    </row>
    <row r="32" spans="2:10">
      <c r="B32" s="372"/>
      <c r="C32" s="369"/>
      <c r="D32" s="377"/>
      <c r="E32" s="377"/>
      <c r="F32" s="377"/>
      <c r="G32" s="377"/>
      <c r="H32" s="377"/>
      <c r="I32" s="377"/>
      <c r="J32" s="377"/>
    </row>
    <row r="33" spans="2:10">
      <c r="C33" s="369"/>
      <c r="D33" s="377"/>
      <c r="E33" s="377"/>
      <c r="F33" s="377"/>
      <c r="G33" s="377"/>
      <c r="H33" s="377"/>
      <c r="I33" s="377"/>
      <c r="J33" s="377"/>
    </row>
    <row r="34" spans="2:10">
      <c r="D34" s="2"/>
      <c r="E34" s="2"/>
      <c r="F34" s="2"/>
      <c r="G34" s="2"/>
      <c r="H34" s="2"/>
      <c r="I34" s="2"/>
      <c r="J34" s="2"/>
    </row>
    <row r="35" spans="2:10" ht="15" customHeight="1">
      <c r="D35" s="2"/>
      <c r="E35" s="2"/>
      <c r="F35" s="2"/>
      <c r="G35" s="2"/>
      <c r="H35" s="2"/>
      <c r="I35" s="2"/>
      <c r="J35" s="2"/>
    </row>
    <row r="36" spans="2:10" ht="15" customHeight="1"/>
    <row r="37" spans="2:10" ht="15" customHeight="1"/>
    <row r="38" spans="2:10" ht="15" customHeight="1">
      <c r="C38" s="369"/>
    </row>
    <row r="39" spans="2:10" ht="15" customHeight="1">
      <c r="C39" s="369"/>
    </row>
    <row r="40" spans="2:10" ht="15" customHeight="1">
      <c r="C40" s="369"/>
    </row>
    <row r="41" spans="2:10" ht="15" customHeight="1">
      <c r="C41" s="369"/>
    </row>
    <row r="42" spans="2:10" ht="15" customHeight="1">
      <c r="C42" s="369"/>
    </row>
    <row r="43" spans="2:10" ht="15" customHeight="1">
      <c r="B43" s="369"/>
      <c r="C43" s="369"/>
    </row>
    <row r="44" spans="2:10" ht="15" customHeight="1">
      <c r="B44" s="377" t="s">
        <v>21</v>
      </c>
      <c r="C44" s="377"/>
    </row>
    <row r="45" spans="2:10" ht="15" customHeight="1">
      <c r="B45" s="377"/>
      <c r="C45" s="377"/>
    </row>
    <row r="46" spans="2:10" ht="15" customHeight="1">
      <c r="B46" s="377"/>
      <c r="C46" s="377"/>
    </row>
    <row r="47" spans="2:10">
      <c r="B47" s="377"/>
      <c r="C47" s="377"/>
    </row>
  </sheetData>
  <mergeCells count="2">
    <mergeCell ref="D10:J10"/>
    <mergeCell ref="D18:J18"/>
  </mergeCells>
  <hyperlinks>
    <hyperlink ref="B12" r:id="rId1" xr:uid="{766F37DD-32D5-40DA-BB2B-BB16185928DC}"/>
    <hyperlink ref="B20" r:id="rId2" xr:uid="{FA955620-7EB6-4DA3-9B03-2409384F4000}"/>
  </hyperlinks>
  <pageMargins left="0.75" right="0.75" top="1" bottom="1" header="0.5" footer="0.5"/>
  <pageSetup scale="58"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402F5-7964-4D2D-A397-89A694F5F24E}">
  <sheetPr>
    <tabColor theme="5" tint="-0.499984740745262"/>
    <pageSetUpPr autoPageBreaks="0" fitToPage="1"/>
  </sheetPr>
  <dimension ref="A1:Q293"/>
  <sheetViews>
    <sheetView showGridLines="0" zoomScaleNormal="100" workbookViewId="0">
      <pane xSplit="2" ySplit="7" topLeftCell="E8" activePane="bottomRight" state="frozen"/>
      <selection pane="topRight" activeCell="C1" sqref="C1"/>
      <selection pane="bottomLeft" activeCell="A7" sqref="A7"/>
      <selection pane="bottomRight" activeCell="B4" sqref="B4"/>
    </sheetView>
  </sheetViews>
  <sheetFormatPr defaultColWidth="9.140625" defaultRowHeight="18"/>
  <cols>
    <col min="1" max="1" width="1.42578125" style="117" customWidth="1"/>
    <col min="2" max="2" width="8.5703125" style="27" customWidth="1"/>
    <col min="3" max="3" width="9.42578125" style="31" customWidth="1"/>
    <col min="4" max="4" width="15.5703125" style="23" customWidth="1"/>
    <col min="5" max="5" width="16.7109375" style="29" bestFit="1" customWidth="1"/>
    <col min="6" max="6" width="16" style="29" customWidth="1"/>
    <col min="7" max="7" width="19.7109375" style="29" customWidth="1"/>
    <col min="8" max="8" width="21.140625" style="29" bestFit="1" customWidth="1"/>
    <col min="9" max="9" width="51.85546875" style="29" customWidth="1"/>
    <col min="10" max="10" width="31.7109375" style="60" customWidth="1"/>
    <col min="11" max="11" width="15" style="60" bestFit="1" customWidth="1"/>
    <col min="12" max="12" width="26" style="29" customWidth="1"/>
    <col min="13" max="13" width="19.28515625" style="60" customWidth="1"/>
    <col min="14" max="14" width="15.85546875" style="15" customWidth="1"/>
    <col min="15" max="15" width="16.28515625" style="46" bestFit="1" customWidth="1"/>
    <col min="16" max="16" width="69.85546875" style="29" bestFit="1" customWidth="1"/>
    <col min="17" max="17" width="84.5703125" style="60" bestFit="1" customWidth="1"/>
    <col min="18" max="16384" width="9.140625" style="24"/>
  </cols>
  <sheetData>
    <row r="1" spans="1:17">
      <c r="A1" s="106"/>
      <c r="B1" s="22"/>
      <c r="E1" s="44"/>
      <c r="F1" s="44"/>
      <c r="G1" s="44"/>
      <c r="H1" s="44"/>
      <c r="I1" s="44"/>
      <c r="J1" s="58"/>
      <c r="K1" s="58"/>
      <c r="L1" s="33"/>
      <c r="M1" s="57"/>
      <c r="N1" s="118"/>
      <c r="O1" s="71"/>
      <c r="P1" s="33"/>
      <c r="Q1" s="57"/>
    </row>
    <row r="2" spans="1:17">
      <c r="A2" s="106"/>
      <c r="B2" s="22"/>
      <c r="E2" s="9"/>
      <c r="F2" s="9"/>
      <c r="G2" s="9"/>
      <c r="H2" s="44"/>
      <c r="I2" s="44"/>
      <c r="J2" s="58"/>
      <c r="K2" s="58"/>
      <c r="L2" s="44"/>
      <c r="M2" s="58"/>
      <c r="N2" s="24"/>
      <c r="O2" s="70"/>
      <c r="P2" s="44"/>
      <c r="Q2" s="58"/>
    </row>
    <row r="3" spans="1:17">
      <c r="A3" s="106"/>
      <c r="B3" s="22"/>
      <c r="E3" s="9"/>
      <c r="F3" s="9"/>
      <c r="G3" s="9"/>
      <c r="H3" s="44"/>
      <c r="I3" s="44"/>
      <c r="J3" s="58"/>
      <c r="K3" s="58"/>
      <c r="L3" s="44"/>
      <c r="M3" s="58"/>
      <c r="N3" s="24"/>
      <c r="O3" s="70"/>
      <c r="P3" s="44"/>
      <c r="Q3" s="58"/>
    </row>
    <row r="4" spans="1:17">
      <c r="A4" s="106"/>
      <c r="B4" s="44" t="s">
        <v>2639</v>
      </c>
      <c r="E4" s="9"/>
      <c r="F4" s="9"/>
      <c r="G4" s="9"/>
      <c r="H4" s="44"/>
      <c r="I4" s="44"/>
      <c r="J4" s="58"/>
      <c r="K4" s="58"/>
      <c r="L4" s="44"/>
      <c r="M4" s="58"/>
      <c r="N4" s="24"/>
      <c r="O4" s="70"/>
      <c r="P4" s="44"/>
      <c r="Q4" s="58"/>
    </row>
    <row r="5" spans="1:17" ht="46.5" customHeight="1">
      <c r="A5" s="106"/>
      <c r="B5" s="16" t="s">
        <v>1890</v>
      </c>
      <c r="E5" s="9"/>
      <c r="F5" s="9"/>
      <c r="G5" s="9"/>
      <c r="H5" s="44"/>
      <c r="I5" s="44"/>
      <c r="J5" s="58"/>
      <c r="K5" s="58"/>
      <c r="L5" s="44"/>
      <c r="M5" s="58"/>
      <c r="N5" s="24"/>
      <c r="O5" s="70"/>
      <c r="P5" s="44"/>
      <c r="Q5" s="58"/>
    </row>
    <row r="6" spans="1:17" s="26" customFormat="1" ht="60">
      <c r="A6" s="107"/>
      <c r="B6" s="331" t="s">
        <v>309</v>
      </c>
      <c r="C6" s="331" t="s">
        <v>452</v>
      </c>
      <c r="D6" s="331" t="s">
        <v>312</v>
      </c>
      <c r="E6" s="331" t="s">
        <v>72</v>
      </c>
      <c r="F6" s="331" t="s">
        <v>453</v>
      </c>
      <c r="G6" s="331" t="s">
        <v>454</v>
      </c>
      <c r="H6" s="331" t="s">
        <v>455</v>
      </c>
      <c r="I6" s="331" t="s">
        <v>456</v>
      </c>
      <c r="J6" s="331" t="s">
        <v>457</v>
      </c>
      <c r="K6" s="336" t="s">
        <v>1891</v>
      </c>
      <c r="L6" s="331" t="s">
        <v>1892</v>
      </c>
      <c r="M6" s="336" t="s">
        <v>1893</v>
      </c>
      <c r="N6" s="331" t="s">
        <v>1894</v>
      </c>
      <c r="O6" s="337" t="s">
        <v>1895</v>
      </c>
      <c r="P6" s="331" t="s">
        <v>1896</v>
      </c>
      <c r="Q6" s="336" t="s">
        <v>1897</v>
      </c>
    </row>
    <row r="7" spans="1:17" ht="11.25" customHeight="1">
      <c r="A7" s="106"/>
      <c r="B7" s="21"/>
      <c r="C7" s="21"/>
      <c r="D7" s="72"/>
      <c r="E7" s="56" t="s">
        <v>348</v>
      </c>
      <c r="F7" s="56"/>
      <c r="G7" s="56"/>
      <c r="H7" s="56"/>
      <c r="I7" s="56" t="s">
        <v>348</v>
      </c>
      <c r="J7" s="59"/>
      <c r="K7" s="76" t="s">
        <v>348</v>
      </c>
      <c r="L7" s="56"/>
      <c r="M7" s="59"/>
      <c r="N7" s="17"/>
      <c r="O7" s="73"/>
      <c r="P7" s="56"/>
      <c r="Q7" s="59"/>
    </row>
    <row r="8" spans="1:17">
      <c r="A8" s="106"/>
      <c r="B8" s="27">
        <v>1</v>
      </c>
      <c r="C8" s="36">
        <v>44988</v>
      </c>
      <c r="D8" s="65" t="s">
        <v>78</v>
      </c>
      <c r="E8" s="65" t="s">
        <v>82</v>
      </c>
      <c r="F8" s="65" t="s">
        <v>84</v>
      </c>
      <c r="G8" s="320" t="s">
        <v>80</v>
      </c>
      <c r="H8" s="29" t="s">
        <v>1898</v>
      </c>
      <c r="I8" s="29" t="s">
        <v>1899</v>
      </c>
      <c r="J8" s="60" t="s">
        <v>1900</v>
      </c>
      <c r="K8" s="60" t="s">
        <v>1901</v>
      </c>
      <c r="L8" s="29" t="s">
        <v>1902</v>
      </c>
      <c r="M8" s="60" t="s">
        <v>1903</v>
      </c>
      <c r="N8" s="15" t="s">
        <v>350</v>
      </c>
      <c r="O8" s="46">
        <v>35.99</v>
      </c>
      <c r="P8" s="29" t="s">
        <v>1904</v>
      </c>
    </row>
    <row r="9" spans="1:17">
      <c r="A9" s="106"/>
      <c r="B9" s="27">
        <v>2</v>
      </c>
      <c r="C9" s="36">
        <v>44988</v>
      </c>
      <c r="D9" s="65" t="s">
        <v>78</v>
      </c>
      <c r="E9" s="65" t="s">
        <v>82</v>
      </c>
      <c r="F9" s="65" t="s">
        <v>84</v>
      </c>
      <c r="G9" s="320" t="s">
        <v>80</v>
      </c>
      <c r="H9" s="29" t="s">
        <v>1905</v>
      </c>
      <c r="I9" s="29" t="s">
        <v>1906</v>
      </c>
      <c r="J9" s="60" t="s">
        <v>1907</v>
      </c>
      <c r="K9" s="60" t="s">
        <v>1901</v>
      </c>
      <c r="L9" s="29" t="s">
        <v>1908</v>
      </c>
      <c r="M9" s="60" t="s">
        <v>1909</v>
      </c>
      <c r="N9" s="15" t="s">
        <v>350</v>
      </c>
      <c r="O9" s="46">
        <v>25.99</v>
      </c>
      <c r="P9" s="29" t="s">
        <v>1910</v>
      </c>
      <c r="Q9" s="60" t="s">
        <v>350</v>
      </c>
    </row>
    <row r="10" spans="1:17">
      <c r="A10" s="106"/>
      <c r="B10" s="27">
        <v>3</v>
      </c>
      <c r="C10" s="36">
        <v>44988</v>
      </c>
      <c r="D10" s="65" t="s">
        <v>78</v>
      </c>
      <c r="E10" s="65" t="s">
        <v>82</v>
      </c>
      <c r="F10" s="65" t="s">
        <v>84</v>
      </c>
      <c r="G10" s="320" t="s">
        <v>80</v>
      </c>
      <c r="H10" s="29" t="s">
        <v>1911</v>
      </c>
      <c r="I10" s="29" t="s">
        <v>1912</v>
      </c>
      <c r="J10" s="60" t="s">
        <v>1913</v>
      </c>
      <c r="K10" s="60" t="s">
        <v>1901</v>
      </c>
      <c r="L10" s="29" t="s">
        <v>1914</v>
      </c>
      <c r="M10" s="60" t="s">
        <v>1915</v>
      </c>
      <c r="N10" s="15" t="s">
        <v>350</v>
      </c>
      <c r="O10" s="46">
        <v>40.99</v>
      </c>
      <c r="P10" s="29" t="s">
        <v>1916</v>
      </c>
      <c r="Q10" s="60" t="s">
        <v>350</v>
      </c>
    </row>
    <row r="11" spans="1:17">
      <c r="A11" s="106"/>
      <c r="B11" s="27">
        <v>4</v>
      </c>
      <c r="C11" s="36">
        <v>44988</v>
      </c>
      <c r="D11" s="65" t="s">
        <v>78</v>
      </c>
      <c r="E11" s="65" t="s">
        <v>82</v>
      </c>
      <c r="F11" s="65" t="s">
        <v>84</v>
      </c>
      <c r="G11" s="320" t="s">
        <v>80</v>
      </c>
      <c r="H11" s="29" t="s">
        <v>1917</v>
      </c>
      <c r="I11" s="29" t="s">
        <v>1918</v>
      </c>
      <c r="J11" s="60" t="s">
        <v>1919</v>
      </c>
      <c r="K11" s="60" t="s">
        <v>1901</v>
      </c>
      <c r="L11" s="29" t="s">
        <v>1920</v>
      </c>
      <c r="M11" s="60" t="s">
        <v>1915</v>
      </c>
      <c r="N11" s="15" t="s">
        <v>1921</v>
      </c>
      <c r="O11" s="46">
        <v>64.989999999999995</v>
      </c>
      <c r="P11" s="29" t="s">
        <v>1922</v>
      </c>
      <c r="Q11" s="60" t="s">
        <v>350</v>
      </c>
    </row>
    <row r="12" spans="1:17">
      <c r="A12" s="106"/>
      <c r="B12" s="27">
        <v>5</v>
      </c>
      <c r="C12" s="36">
        <v>44988</v>
      </c>
      <c r="D12" s="65" t="s">
        <v>78</v>
      </c>
      <c r="E12" s="65" t="s">
        <v>82</v>
      </c>
      <c r="F12" s="65" t="s">
        <v>84</v>
      </c>
      <c r="G12" s="320" t="s">
        <v>80</v>
      </c>
      <c r="H12" s="29" t="s">
        <v>1905</v>
      </c>
      <c r="I12" s="29" t="s">
        <v>1923</v>
      </c>
      <c r="J12" s="60" t="s">
        <v>1924</v>
      </c>
      <c r="K12" s="60" t="s">
        <v>1901</v>
      </c>
      <c r="L12" s="29" t="s">
        <v>1925</v>
      </c>
      <c r="M12" s="60" t="s">
        <v>1909</v>
      </c>
      <c r="N12" s="15" t="s">
        <v>350</v>
      </c>
      <c r="O12" s="46">
        <v>25.99</v>
      </c>
      <c r="P12" s="29" t="s">
        <v>1926</v>
      </c>
      <c r="Q12" s="60" t="s">
        <v>1927</v>
      </c>
    </row>
    <row r="13" spans="1:17">
      <c r="A13" s="106"/>
      <c r="B13" s="27">
        <v>6</v>
      </c>
      <c r="C13" s="36">
        <v>44988</v>
      </c>
      <c r="D13" s="65" t="s">
        <v>78</v>
      </c>
      <c r="E13" s="65" t="s">
        <v>82</v>
      </c>
      <c r="F13" s="65" t="s">
        <v>84</v>
      </c>
      <c r="G13" s="320" t="s">
        <v>80</v>
      </c>
      <c r="H13" s="29" t="s">
        <v>1928</v>
      </c>
      <c r="I13" s="29" t="s">
        <v>1929</v>
      </c>
      <c r="J13" s="60" t="s">
        <v>1930</v>
      </c>
      <c r="K13" s="60" t="s">
        <v>1901</v>
      </c>
      <c r="L13" s="29" t="s">
        <v>1931</v>
      </c>
      <c r="M13" s="60" t="s">
        <v>1932</v>
      </c>
      <c r="N13" s="15" t="s">
        <v>350</v>
      </c>
      <c r="O13" s="46">
        <v>69.989999999999995</v>
      </c>
      <c r="P13" s="29" t="s">
        <v>1933</v>
      </c>
      <c r="Q13" s="60" t="s">
        <v>350</v>
      </c>
    </row>
    <row r="14" spans="1:17">
      <c r="A14" s="106"/>
      <c r="B14" s="27">
        <v>7</v>
      </c>
      <c r="C14" s="36">
        <v>44988</v>
      </c>
      <c r="D14" s="65" t="s">
        <v>78</v>
      </c>
      <c r="E14" s="65" t="s">
        <v>82</v>
      </c>
      <c r="F14" s="65" t="s">
        <v>84</v>
      </c>
      <c r="G14" s="320" t="s">
        <v>80</v>
      </c>
      <c r="H14" s="29" t="s">
        <v>1934</v>
      </c>
      <c r="I14" s="29" t="s">
        <v>1935</v>
      </c>
      <c r="J14" s="60" t="s">
        <v>1936</v>
      </c>
      <c r="K14" s="60" t="s">
        <v>1901</v>
      </c>
      <c r="L14" s="29" t="s">
        <v>1937</v>
      </c>
      <c r="M14" s="60" t="s">
        <v>1938</v>
      </c>
      <c r="N14" s="15" t="s">
        <v>1939</v>
      </c>
      <c r="O14" s="46">
        <v>39.99</v>
      </c>
      <c r="P14" s="29" t="s">
        <v>1940</v>
      </c>
      <c r="Q14" s="60" t="s">
        <v>350</v>
      </c>
    </row>
    <row r="15" spans="1:17">
      <c r="A15" s="106"/>
      <c r="B15" s="27">
        <v>8</v>
      </c>
      <c r="C15" s="36">
        <v>44988</v>
      </c>
      <c r="D15" s="65" t="s">
        <v>78</v>
      </c>
      <c r="E15" s="65" t="s">
        <v>82</v>
      </c>
      <c r="F15" s="65" t="s">
        <v>84</v>
      </c>
      <c r="G15" s="320" t="s">
        <v>80</v>
      </c>
      <c r="H15" s="29" t="s">
        <v>1941</v>
      </c>
      <c r="I15" s="29" t="s">
        <v>1942</v>
      </c>
      <c r="J15" s="60" t="s">
        <v>1943</v>
      </c>
      <c r="K15" s="60" t="s">
        <v>1901</v>
      </c>
      <c r="L15" s="29" t="s">
        <v>1944</v>
      </c>
      <c r="M15" s="60" t="s">
        <v>1932</v>
      </c>
      <c r="N15" s="15" t="s">
        <v>350</v>
      </c>
      <c r="O15" s="46">
        <v>49.99</v>
      </c>
      <c r="P15" s="29" t="s">
        <v>1945</v>
      </c>
      <c r="Q15" s="60" t="s">
        <v>350</v>
      </c>
    </row>
    <row r="16" spans="1:17">
      <c r="A16" s="106"/>
      <c r="B16" s="27">
        <v>9</v>
      </c>
      <c r="C16" s="36">
        <v>44988</v>
      </c>
      <c r="D16" s="65" t="s">
        <v>78</v>
      </c>
      <c r="E16" s="65" t="s">
        <v>82</v>
      </c>
      <c r="F16" s="65" t="s">
        <v>84</v>
      </c>
      <c r="G16" s="320" t="s">
        <v>80</v>
      </c>
      <c r="H16" s="29" t="s">
        <v>1946</v>
      </c>
      <c r="I16" s="29" t="s">
        <v>1947</v>
      </c>
      <c r="J16" s="60" t="s">
        <v>1948</v>
      </c>
      <c r="K16" s="60" t="s">
        <v>1901</v>
      </c>
      <c r="L16" s="29" t="s">
        <v>1949</v>
      </c>
      <c r="M16" s="60" t="s">
        <v>1950</v>
      </c>
      <c r="N16" s="15" t="s">
        <v>350</v>
      </c>
      <c r="O16" s="46">
        <v>21.99</v>
      </c>
      <c r="P16" s="29" t="s">
        <v>1951</v>
      </c>
      <c r="Q16" s="60" t="s">
        <v>1927</v>
      </c>
    </row>
    <row r="17" spans="1:17">
      <c r="A17" s="106"/>
      <c r="B17" s="27">
        <v>10</v>
      </c>
      <c r="C17" s="36">
        <v>44988</v>
      </c>
      <c r="D17" s="65" t="s">
        <v>78</v>
      </c>
      <c r="E17" s="65" t="s">
        <v>82</v>
      </c>
      <c r="F17" s="65" t="s">
        <v>84</v>
      </c>
      <c r="G17" s="320" t="s">
        <v>80</v>
      </c>
      <c r="H17" s="29" t="s">
        <v>1952</v>
      </c>
      <c r="I17" s="29" t="s">
        <v>1953</v>
      </c>
      <c r="J17" s="60" t="s">
        <v>1954</v>
      </c>
      <c r="K17" s="60" t="s">
        <v>1901</v>
      </c>
      <c r="L17" s="29" t="s">
        <v>1955</v>
      </c>
      <c r="M17" s="60" t="s">
        <v>1956</v>
      </c>
      <c r="N17" s="15" t="s">
        <v>350</v>
      </c>
      <c r="O17" s="46">
        <v>54.59</v>
      </c>
      <c r="P17" s="29" t="s">
        <v>1957</v>
      </c>
      <c r="Q17" s="60" t="s">
        <v>1958</v>
      </c>
    </row>
    <row r="18" spans="1:17">
      <c r="B18" s="27">
        <v>11</v>
      </c>
      <c r="C18" s="36">
        <v>44988</v>
      </c>
      <c r="D18" s="65" t="s">
        <v>78</v>
      </c>
      <c r="E18" s="65" t="s">
        <v>82</v>
      </c>
      <c r="F18" s="65" t="s">
        <v>84</v>
      </c>
      <c r="G18" s="320" t="s">
        <v>80</v>
      </c>
      <c r="H18" s="29" t="s">
        <v>1959</v>
      </c>
      <c r="I18" s="29" t="s">
        <v>1960</v>
      </c>
      <c r="J18" s="60" t="s">
        <v>1961</v>
      </c>
      <c r="K18" s="60" t="s">
        <v>1901</v>
      </c>
      <c r="L18" s="29" t="s">
        <v>1962</v>
      </c>
      <c r="M18" s="60" t="s">
        <v>1932</v>
      </c>
      <c r="N18" s="15" t="s">
        <v>350</v>
      </c>
      <c r="O18" s="46">
        <v>32.99</v>
      </c>
      <c r="P18" s="29" t="s">
        <v>1963</v>
      </c>
      <c r="Q18" s="60" t="s">
        <v>350</v>
      </c>
    </row>
    <row r="19" spans="1:17">
      <c r="B19" s="27">
        <v>12</v>
      </c>
      <c r="C19" s="36">
        <v>44988</v>
      </c>
      <c r="D19" s="65" t="s">
        <v>78</v>
      </c>
      <c r="E19" s="65" t="s">
        <v>82</v>
      </c>
      <c r="F19" s="65" t="s">
        <v>84</v>
      </c>
      <c r="G19" s="320" t="s">
        <v>80</v>
      </c>
      <c r="H19" s="29" t="s">
        <v>1964</v>
      </c>
      <c r="I19" s="29" t="s">
        <v>1965</v>
      </c>
      <c r="J19" s="60" t="s">
        <v>1966</v>
      </c>
      <c r="K19" s="60" t="s">
        <v>1901</v>
      </c>
      <c r="L19" s="29" t="s">
        <v>1967</v>
      </c>
      <c r="M19" s="60" t="s">
        <v>1909</v>
      </c>
      <c r="N19" s="15" t="s">
        <v>350</v>
      </c>
      <c r="O19" s="46">
        <v>69.989999999999995</v>
      </c>
      <c r="P19" s="29" t="s">
        <v>1968</v>
      </c>
      <c r="Q19" s="60" t="s">
        <v>1969</v>
      </c>
    </row>
    <row r="20" spans="1:17">
      <c r="B20" s="27">
        <v>13</v>
      </c>
      <c r="C20" s="36">
        <v>44988</v>
      </c>
      <c r="D20" s="65" t="s">
        <v>78</v>
      </c>
      <c r="E20" s="65" t="s">
        <v>82</v>
      </c>
      <c r="F20" s="65" t="s">
        <v>84</v>
      </c>
      <c r="G20" s="320" t="s">
        <v>80</v>
      </c>
      <c r="H20" s="29" t="s">
        <v>1970</v>
      </c>
      <c r="I20" s="29" t="s">
        <v>1971</v>
      </c>
      <c r="J20" s="60" t="s">
        <v>1972</v>
      </c>
      <c r="K20" s="60" t="s">
        <v>1901</v>
      </c>
      <c r="L20" s="29" t="s">
        <v>1973</v>
      </c>
      <c r="M20" s="60" t="s">
        <v>1909</v>
      </c>
      <c r="N20" s="15" t="s">
        <v>350</v>
      </c>
      <c r="O20" s="46">
        <v>59.99</v>
      </c>
      <c r="P20" s="29" t="s">
        <v>1974</v>
      </c>
      <c r="Q20" s="60" t="s">
        <v>1975</v>
      </c>
    </row>
    <row r="21" spans="1:17">
      <c r="B21" s="27">
        <v>14</v>
      </c>
      <c r="C21" s="36">
        <v>44988</v>
      </c>
      <c r="D21" s="65" t="s">
        <v>78</v>
      </c>
      <c r="E21" s="65" t="s">
        <v>82</v>
      </c>
      <c r="F21" s="65" t="s">
        <v>84</v>
      </c>
      <c r="G21" s="320" t="s">
        <v>80</v>
      </c>
      <c r="H21" s="29" t="s">
        <v>1976</v>
      </c>
      <c r="I21" s="29" t="s">
        <v>1977</v>
      </c>
      <c r="J21" s="60" t="s">
        <v>1978</v>
      </c>
      <c r="K21" s="60" t="s">
        <v>1901</v>
      </c>
      <c r="L21" s="29" t="s">
        <v>1979</v>
      </c>
      <c r="M21" s="60" t="s">
        <v>1980</v>
      </c>
      <c r="N21" s="15" t="s">
        <v>350</v>
      </c>
      <c r="O21" s="46">
        <v>25.99</v>
      </c>
      <c r="P21" s="29" t="s">
        <v>1981</v>
      </c>
      <c r="Q21" s="60" t="s">
        <v>1969</v>
      </c>
    </row>
    <row r="22" spans="1:17">
      <c r="B22" s="27">
        <v>15</v>
      </c>
      <c r="C22" s="36">
        <v>44988</v>
      </c>
      <c r="D22" s="65" t="s">
        <v>78</v>
      </c>
      <c r="E22" s="65" t="s">
        <v>82</v>
      </c>
      <c r="F22" s="65" t="s">
        <v>84</v>
      </c>
      <c r="G22" s="320" t="s">
        <v>80</v>
      </c>
      <c r="H22" s="29" t="s">
        <v>1982</v>
      </c>
      <c r="I22" s="29" t="s">
        <v>1983</v>
      </c>
      <c r="J22" s="60" t="s">
        <v>1984</v>
      </c>
      <c r="K22" s="60" t="s">
        <v>1901</v>
      </c>
      <c r="L22" s="29" t="s">
        <v>1985</v>
      </c>
      <c r="M22" s="60" t="s">
        <v>1986</v>
      </c>
      <c r="N22" s="15" t="s">
        <v>350</v>
      </c>
      <c r="O22" s="46">
        <v>29.75</v>
      </c>
      <c r="P22" s="29" t="s">
        <v>1987</v>
      </c>
      <c r="Q22" s="60" t="s">
        <v>1988</v>
      </c>
    </row>
    <row r="23" spans="1:17">
      <c r="B23" s="27">
        <v>16</v>
      </c>
      <c r="C23" s="36">
        <v>44991</v>
      </c>
      <c r="D23" s="65" t="s">
        <v>137</v>
      </c>
      <c r="E23" s="65" t="s">
        <v>87</v>
      </c>
      <c r="F23" s="65" t="s">
        <v>89</v>
      </c>
      <c r="G23" s="320" t="s">
        <v>138</v>
      </c>
      <c r="H23" s="29" t="s">
        <v>1989</v>
      </c>
      <c r="I23" s="29" t="s">
        <v>1990</v>
      </c>
      <c r="J23" s="60" t="s">
        <v>1991</v>
      </c>
      <c r="K23" s="60" t="s">
        <v>1901</v>
      </c>
      <c r="L23" s="29" t="s">
        <v>1992</v>
      </c>
      <c r="M23" s="60" t="s">
        <v>1993</v>
      </c>
      <c r="N23" s="15" t="s">
        <v>350</v>
      </c>
      <c r="O23" s="46">
        <v>62.99</v>
      </c>
      <c r="P23" s="29" t="s">
        <v>1994</v>
      </c>
    </row>
    <row r="24" spans="1:17">
      <c r="B24" s="27">
        <v>17</v>
      </c>
      <c r="C24" s="36">
        <v>44993</v>
      </c>
      <c r="D24" s="65" t="s">
        <v>96</v>
      </c>
      <c r="E24" s="65" t="s">
        <v>82</v>
      </c>
      <c r="F24" s="65" t="s">
        <v>98</v>
      </c>
      <c r="G24" s="320" t="s">
        <v>97</v>
      </c>
      <c r="H24" s="29" t="s">
        <v>1995</v>
      </c>
      <c r="I24" s="29" t="s">
        <v>1996</v>
      </c>
      <c r="J24" s="60" t="s">
        <v>1997</v>
      </c>
      <c r="K24" s="60" t="s">
        <v>1901</v>
      </c>
      <c r="L24" s="29" t="s">
        <v>1998</v>
      </c>
      <c r="M24" s="60" t="s">
        <v>1999</v>
      </c>
      <c r="N24" s="15" t="s">
        <v>350</v>
      </c>
      <c r="O24" s="46">
        <v>142.32</v>
      </c>
      <c r="P24" s="29" t="s">
        <v>2000</v>
      </c>
      <c r="Q24" s="60" t="s">
        <v>2001</v>
      </c>
    </row>
    <row r="25" spans="1:17">
      <c r="B25" s="27">
        <v>18</v>
      </c>
      <c r="C25" s="36">
        <v>44993</v>
      </c>
      <c r="D25" s="65" t="s">
        <v>96</v>
      </c>
      <c r="E25" s="65" t="s">
        <v>82</v>
      </c>
      <c r="F25" s="65" t="s">
        <v>98</v>
      </c>
      <c r="G25" s="320" t="s">
        <v>97</v>
      </c>
      <c r="H25" s="29" t="s">
        <v>2002</v>
      </c>
      <c r="I25" s="29" t="s">
        <v>2003</v>
      </c>
      <c r="J25" s="60" t="s">
        <v>2004</v>
      </c>
      <c r="K25" s="60" t="s">
        <v>1901</v>
      </c>
      <c r="L25" s="29" t="s">
        <v>2005</v>
      </c>
      <c r="M25" s="60" t="s">
        <v>2006</v>
      </c>
      <c r="N25" s="15" t="s">
        <v>350</v>
      </c>
      <c r="O25" s="46">
        <v>158.16</v>
      </c>
      <c r="P25" s="29" t="s">
        <v>2000</v>
      </c>
      <c r="Q25" s="60" t="s">
        <v>2007</v>
      </c>
    </row>
    <row r="26" spans="1:17">
      <c r="B26" s="27">
        <v>19</v>
      </c>
      <c r="C26" s="36">
        <v>44992</v>
      </c>
      <c r="D26" s="65" t="s">
        <v>135</v>
      </c>
      <c r="E26" s="65" t="s">
        <v>87</v>
      </c>
      <c r="F26" s="65" t="s">
        <v>89</v>
      </c>
      <c r="G26" s="66" t="s">
        <v>136</v>
      </c>
      <c r="H26" s="29" t="s">
        <v>1989</v>
      </c>
      <c r="I26" s="29" t="s">
        <v>2008</v>
      </c>
      <c r="J26" s="60" t="s">
        <v>2009</v>
      </c>
      <c r="K26" s="60" t="s">
        <v>1901</v>
      </c>
      <c r="L26" s="29" t="s">
        <v>2010</v>
      </c>
      <c r="M26" s="60" t="s">
        <v>1993</v>
      </c>
      <c r="N26" s="15" t="s">
        <v>350</v>
      </c>
      <c r="O26" s="46">
        <v>53.39</v>
      </c>
      <c r="P26" s="29" t="s">
        <v>2011</v>
      </c>
      <c r="Q26" s="60" t="s">
        <v>2012</v>
      </c>
    </row>
    <row r="27" spans="1:17">
      <c r="B27" s="27">
        <v>20</v>
      </c>
      <c r="C27" s="36">
        <v>44993</v>
      </c>
      <c r="D27" s="65" t="s">
        <v>106</v>
      </c>
      <c r="E27" s="65" t="s">
        <v>82</v>
      </c>
      <c r="F27" s="65" t="s">
        <v>84</v>
      </c>
      <c r="G27" s="320" t="s">
        <v>107</v>
      </c>
      <c r="H27" s="29" t="s">
        <v>2013</v>
      </c>
      <c r="I27" s="29" t="s">
        <v>2014</v>
      </c>
      <c r="J27" s="60" t="s">
        <v>2015</v>
      </c>
      <c r="K27" s="60" t="s">
        <v>1901</v>
      </c>
      <c r="L27" s="29" t="s">
        <v>2016</v>
      </c>
      <c r="M27" s="60" t="s">
        <v>2017</v>
      </c>
      <c r="N27" s="15" t="s">
        <v>350</v>
      </c>
      <c r="O27" s="46">
        <v>41.5</v>
      </c>
      <c r="P27" s="29" t="s">
        <v>2018</v>
      </c>
      <c r="Q27" s="60" t="s">
        <v>2019</v>
      </c>
    </row>
    <row r="28" spans="1:17">
      <c r="B28" s="27">
        <v>21</v>
      </c>
      <c r="C28" s="36">
        <v>44994</v>
      </c>
      <c r="D28" s="65" t="s">
        <v>93</v>
      </c>
      <c r="E28" s="65" t="s">
        <v>87</v>
      </c>
      <c r="F28" s="65" t="s">
        <v>89</v>
      </c>
      <c r="G28" s="320" t="s">
        <v>94</v>
      </c>
      <c r="H28" s="29" t="s">
        <v>1995</v>
      </c>
      <c r="I28" s="29" t="s">
        <v>2020</v>
      </c>
      <c r="J28" s="60" t="s">
        <v>2021</v>
      </c>
      <c r="K28" s="60" t="s">
        <v>1901</v>
      </c>
      <c r="L28" s="29" t="s">
        <v>2022</v>
      </c>
      <c r="M28" s="60" t="s">
        <v>2023</v>
      </c>
      <c r="N28" s="15" t="s">
        <v>350</v>
      </c>
      <c r="O28" s="46">
        <v>95</v>
      </c>
      <c r="P28" s="29" t="s">
        <v>2024</v>
      </c>
      <c r="Q28" s="60" t="s">
        <v>2025</v>
      </c>
    </row>
    <row r="29" spans="1:17">
      <c r="B29" s="27">
        <v>22</v>
      </c>
      <c r="C29" s="36">
        <v>44991</v>
      </c>
      <c r="D29" s="65" t="s">
        <v>100</v>
      </c>
      <c r="E29" s="65" t="s">
        <v>87</v>
      </c>
      <c r="F29" s="65" t="s">
        <v>89</v>
      </c>
      <c r="G29" s="320" t="s">
        <v>101</v>
      </c>
      <c r="H29" s="29" t="s">
        <v>1995</v>
      </c>
      <c r="I29" s="29" t="s">
        <v>2026</v>
      </c>
      <c r="J29" s="60" t="s">
        <v>2027</v>
      </c>
      <c r="K29" s="60" t="s">
        <v>1901</v>
      </c>
      <c r="L29" s="29" t="s">
        <v>2028</v>
      </c>
      <c r="M29" s="60" t="s">
        <v>2029</v>
      </c>
      <c r="N29" s="15" t="s">
        <v>350</v>
      </c>
      <c r="O29" s="46">
        <v>109.99</v>
      </c>
      <c r="P29" s="29" t="s">
        <v>2030</v>
      </c>
      <c r="Q29" s="60" t="s">
        <v>2031</v>
      </c>
    </row>
    <row r="30" spans="1:17">
      <c r="B30" s="27">
        <v>23</v>
      </c>
      <c r="C30" s="36">
        <v>44991</v>
      </c>
      <c r="D30" s="65" t="s">
        <v>85</v>
      </c>
      <c r="E30" s="65" t="s">
        <v>87</v>
      </c>
      <c r="F30" s="65" t="s">
        <v>89</v>
      </c>
      <c r="G30" s="320" t="s">
        <v>86</v>
      </c>
      <c r="H30" s="29" t="s">
        <v>2032</v>
      </c>
      <c r="I30" s="29" t="s">
        <v>2033</v>
      </c>
      <c r="J30" s="60" t="s">
        <v>2034</v>
      </c>
      <c r="K30" s="60" t="s">
        <v>1901</v>
      </c>
      <c r="L30" s="29" t="s">
        <v>2035</v>
      </c>
      <c r="M30" s="60" t="s">
        <v>1909</v>
      </c>
      <c r="N30" s="15" t="s">
        <v>350</v>
      </c>
      <c r="O30" s="46">
        <v>21.79</v>
      </c>
      <c r="P30" s="29" t="s">
        <v>2036</v>
      </c>
      <c r="Q30" s="60" t="s">
        <v>350</v>
      </c>
    </row>
    <row r="31" spans="1:17">
      <c r="B31" s="27">
        <v>24</v>
      </c>
      <c r="C31" s="36">
        <v>44991</v>
      </c>
      <c r="D31" s="65" t="s">
        <v>85</v>
      </c>
      <c r="E31" s="65" t="s">
        <v>87</v>
      </c>
      <c r="F31" s="65" t="s">
        <v>89</v>
      </c>
      <c r="G31" s="320" t="s">
        <v>86</v>
      </c>
      <c r="H31" s="29" t="s">
        <v>2037</v>
      </c>
      <c r="I31" s="29" t="s">
        <v>2038</v>
      </c>
      <c r="J31" s="60" t="s">
        <v>2039</v>
      </c>
      <c r="K31" s="60" t="s">
        <v>1901</v>
      </c>
      <c r="L31" s="29" t="s">
        <v>2040</v>
      </c>
      <c r="M31" s="60" t="s">
        <v>2041</v>
      </c>
      <c r="N31" s="15" t="s">
        <v>350</v>
      </c>
      <c r="O31" s="46">
        <v>43.68</v>
      </c>
      <c r="P31" s="29" t="s">
        <v>2042</v>
      </c>
      <c r="Q31" s="60" t="s">
        <v>2043</v>
      </c>
    </row>
    <row r="32" spans="1:17">
      <c r="B32" s="27">
        <v>25</v>
      </c>
      <c r="C32" s="36">
        <v>44991</v>
      </c>
      <c r="D32" s="65" t="s">
        <v>85</v>
      </c>
      <c r="E32" s="65" t="s">
        <v>87</v>
      </c>
      <c r="F32" s="65" t="s">
        <v>89</v>
      </c>
      <c r="G32" s="320" t="s">
        <v>86</v>
      </c>
      <c r="H32" s="29" t="s">
        <v>2044</v>
      </c>
      <c r="I32" s="29" t="s">
        <v>2045</v>
      </c>
      <c r="J32" s="60" t="s">
        <v>2046</v>
      </c>
      <c r="K32" s="60" t="s">
        <v>1901</v>
      </c>
      <c r="L32" s="29" t="s">
        <v>2047</v>
      </c>
      <c r="M32" s="60" t="s">
        <v>2048</v>
      </c>
      <c r="N32" s="15" t="s">
        <v>350</v>
      </c>
      <c r="O32" s="46">
        <v>45.99</v>
      </c>
      <c r="P32" s="29" t="s">
        <v>2049</v>
      </c>
      <c r="Q32" s="60" t="s">
        <v>2050</v>
      </c>
    </row>
    <row r="33" spans="2:17">
      <c r="B33" s="27">
        <v>26</v>
      </c>
      <c r="C33" s="36">
        <v>44991</v>
      </c>
      <c r="D33" s="65" t="s">
        <v>85</v>
      </c>
      <c r="E33" s="65" t="s">
        <v>87</v>
      </c>
      <c r="F33" s="65" t="s">
        <v>89</v>
      </c>
      <c r="G33" s="320" t="s">
        <v>86</v>
      </c>
      <c r="H33" s="29" t="s">
        <v>2051</v>
      </c>
      <c r="I33" s="29" t="s">
        <v>2052</v>
      </c>
      <c r="J33" s="60" t="s">
        <v>2053</v>
      </c>
      <c r="K33" s="60" t="s">
        <v>1901</v>
      </c>
      <c r="L33" s="29" t="s">
        <v>2054</v>
      </c>
      <c r="M33" s="60" t="s">
        <v>1980</v>
      </c>
      <c r="N33" s="15" t="s">
        <v>350</v>
      </c>
      <c r="O33" s="46">
        <v>38.619999999999997</v>
      </c>
      <c r="P33" s="29" t="s">
        <v>2055</v>
      </c>
      <c r="Q33" s="60" t="s">
        <v>2056</v>
      </c>
    </row>
    <row r="34" spans="2:17">
      <c r="B34" s="27">
        <v>27</v>
      </c>
      <c r="C34" s="36">
        <v>44991</v>
      </c>
      <c r="D34" s="65" t="s">
        <v>85</v>
      </c>
      <c r="E34" s="65" t="s">
        <v>87</v>
      </c>
      <c r="F34" s="65" t="s">
        <v>89</v>
      </c>
      <c r="G34" s="320" t="s">
        <v>86</v>
      </c>
      <c r="H34" s="29" t="s">
        <v>2057</v>
      </c>
      <c r="I34" s="29" t="s">
        <v>2058</v>
      </c>
      <c r="J34" s="60" t="s">
        <v>2059</v>
      </c>
      <c r="K34" s="60" t="s">
        <v>1901</v>
      </c>
      <c r="L34" s="29" t="s">
        <v>2060</v>
      </c>
      <c r="M34" s="60" t="s">
        <v>1986</v>
      </c>
      <c r="N34" s="15" t="s">
        <v>350</v>
      </c>
      <c r="O34" s="46">
        <v>35.99</v>
      </c>
      <c r="P34" s="29" t="s">
        <v>2061</v>
      </c>
      <c r="Q34" s="60" t="s">
        <v>2062</v>
      </c>
    </row>
    <row r="35" spans="2:17">
      <c r="B35" s="27">
        <v>28</v>
      </c>
      <c r="C35" s="36">
        <v>44991</v>
      </c>
      <c r="D35" s="65" t="s">
        <v>85</v>
      </c>
      <c r="E35" s="65" t="s">
        <v>87</v>
      </c>
      <c r="F35" s="65" t="s">
        <v>89</v>
      </c>
      <c r="G35" s="320" t="s">
        <v>86</v>
      </c>
      <c r="H35" s="29" t="s">
        <v>2063</v>
      </c>
      <c r="I35" s="29" t="s">
        <v>2064</v>
      </c>
      <c r="J35" s="60" t="s">
        <v>2065</v>
      </c>
      <c r="K35" s="60" t="s">
        <v>1901</v>
      </c>
      <c r="L35" s="29" t="s">
        <v>2066</v>
      </c>
      <c r="M35" s="60" t="s">
        <v>2067</v>
      </c>
      <c r="N35" s="15" t="s">
        <v>350</v>
      </c>
      <c r="O35" s="46">
        <v>39.99</v>
      </c>
      <c r="P35" s="29" t="s">
        <v>2068</v>
      </c>
      <c r="Q35" s="60" t="s">
        <v>350</v>
      </c>
    </row>
    <row r="36" spans="2:17">
      <c r="B36" s="27">
        <v>29</v>
      </c>
      <c r="C36" s="36">
        <v>44991</v>
      </c>
      <c r="D36" s="65" t="s">
        <v>85</v>
      </c>
      <c r="E36" s="65" t="s">
        <v>87</v>
      </c>
      <c r="F36" s="65" t="s">
        <v>89</v>
      </c>
      <c r="G36" s="320" t="s">
        <v>86</v>
      </c>
      <c r="H36" s="29" t="s">
        <v>1989</v>
      </c>
      <c r="I36" s="29" t="s">
        <v>2069</v>
      </c>
      <c r="J36" s="60" t="s">
        <v>2070</v>
      </c>
      <c r="K36" s="60" t="s">
        <v>1901</v>
      </c>
      <c r="L36" s="29" t="s">
        <v>2071</v>
      </c>
      <c r="M36" s="60" t="s">
        <v>1993</v>
      </c>
      <c r="N36" s="15" t="s">
        <v>350</v>
      </c>
      <c r="O36" s="46">
        <v>49</v>
      </c>
      <c r="P36" s="29" t="s">
        <v>2011</v>
      </c>
      <c r="Q36" s="60" t="s">
        <v>2012</v>
      </c>
    </row>
    <row r="37" spans="2:17">
      <c r="B37" s="27">
        <v>30</v>
      </c>
      <c r="C37" s="36">
        <v>44974</v>
      </c>
      <c r="D37" s="65" t="s">
        <v>486</v>
      </c>
      <c r="E37" s="65" t="s">
        <v>486</v>
      </c>
      <c r="F37" s="65" t="s">
        <v>486</v>
      </c>
      <c r="G37" s="66" t="s">
        <v>486</v>
      </c>
      <c r="H37" s="29" t="s">
        <v>2072</v>
      </c>
      <c r="I37" s="29" t="s">
        <v>2073</v>
      </c>
      <c r="J37" s="60" t="s">
        <v>2074</v>
      </c>
      <c r="K37" s="60" t="s">
        <v>1901</v>
      </c>
      <c r="L37" s="29" t="s">
        <v>2075</v>
      </c>
      <c r="M37" s="60" t="s">
        <v>350</v>
      </c>
      <c r="N37" s="15" t="s">
        <v>350</v>
      </c>
      <c r="O37" s="46">
        <v>30.48</v>
      </c>
    </row>
    <row r="38" spans="2:17">
      <c r="B38" s="27">
        <v>31</v>
      </c>
      <c r="C38" s="36">
        <v>44981</v>
      </c>
      <c r="D38" s="65" t="s">
        <v>486</v>
      </c>
      <c r="E38" s="65" t="s">
        <v>486</v>
      </c>
      <c r="F38" s="65" t="s">
        <v>486</v>
      </c>
      <c r="G38" s="66" t="s">
        <v>486</v>
      </c>
      <c r="H38" s="29" t="s">
        <v>1952</v>
      </c>
      <c r="I38" s="29" t="s">
        <v>2076</v>
      </c>
      <c r="J38" s="60" t="s">
        <v>2077</v>
      </c>
      <c r="K38" s="60" t="s">
        <v>1901</v>
      </c>
      <c r="L38" s="29" t="s">
        <v>2078</v>
      </c>
      <c r="M38" s="60" t="s">
        <v>350</v>
      </c>
      <c r="N38" s="15" t="s">
        <v>350</v>
      </c>
      <c r="O38" s="46">
        <v>41.99</v>
      </c>
    </row>
    <row r="39" spans="2:17">
      <c r="B39" s="27">
        <v>32</v>
      </c>
      <c r="C39" s="36">
        <v>44981</v>
      </c>
      <c r="D39" s="65" t="s">
        <v>486</v>
      </c>
      <c r="E39" s="65" t="s">
        <v>486</v>
      </c>
      <c r="F39" s="65" t="s">
        <v>486</v>
      </c>
      <c r="G39" s="66" t="s">
        <v>486</v>
      </c>
      <c r="H39" s="29" t="s">
        <v>1952</v>
      </c>
      <c r="I39" s="29" t="s">
        <v>1953</v>
      </c>
      <c r="J39" s="60" t="s">
        <v>2079</v>
      </c>
      <c r="K39" s="60" t="s">
        <v>1901</v>
      </c>
      <c r="L39" s="29" t="s">
        <v>2080</v>
      </c>
      <c r="M39" s="60" t="s">
        <v>350</v>
      </c>
      <c r="N39" s="15" t="s">
        <v>350</v>
      </c>
      <c r="O39" s="46">
        <v>85.99</v>
      </c>
    </row>
    <row r="40" spans="2:17">
      <c r="B40" s="27">
        <v>33</v>
      </c>
      <c r="C40" s="36">
        <v>44981</v>
      </c>
      <c r="D40" s="65" t="s">
        <v>486</v>
      </c>
      <c r="E40" s="65" t="s">
        <v>486</v>
      </c>
      <c r="F40" s="65" t="s">
        <v>486</v>
      </c>
      <c r="G40" s="66" t="s">
        <v>486</v>
      </c>
      <c r="H40" s="29" t="s">
        <v>2081</v>
      </c>
      <c r="I40" s="29" t="s">
        <v>2082</v>
      </c>
      <c r="J40" s="60" t="s">
        <v>2083</v>
      </c>
      <c r="K40" s="60" t="s">
        <v>1901</v>
      </c>
      <c r="L40" s="29" t="s">
        <v>2084</v>
      </c>
      <c r="M40" s="60" t="s">
        <v>350</v>
      </c>
      <c r="N40" s="15" t="s">
        <v>350</v>
      </c>
      <c r="O40" s="46">
        <v>45.89</v>
      </c>
    </row>
    <row r="41" spans="2:17">
      <c r="B41" s="27">
        <v>34</v>
      </c>
      <c r="C41" s="36">
        <v>44981</v>
      </c>
      <c r="D41" s="65" t="s">
        <v>486</v>
      </c>
      <c r="E41" s="65" t="s">
        <v>486</v>
      </c>
      <c r="F41" s="65" t="s">
        <v>486</v>
      </c>
      <c r="G41" s="66" t="s">
        <v>486</v>
      </c>
      <c r="H41" s="29" t="s">
        <v>1989</v>
      </c>
      <c r="I41" s="29" t="s">
        <v>2085</v>
      </c>
      <c r="J41" s="60" t="s">
        <v>2086</v>
      </c>
      <c r="K41" s="60" t="s">
        <v>1901</v>
      </c>
      <c r="L41" s="29" t="s">
        <v>2087</v>
      </c>
      <c r="M41" s="60" t="s">
        <v>350</v>
      </c>
      <c r="N41" s="15" t="s">
        <v>350</v>
      </c>
      <c r="O41" s="46">
        <v>65</v>
      </c>
    </row>
    <row r="42" spans="2:17">
      <c r="B42" s="27">
        <v>35</v>
      </c>
      <c r="C42" s="36">
        <v>44981</v>
      </c>
      <c r="D42" s="65" t="s">
        <v>486</v>
      </c>
      <c r="E42" s="65" t="s">
        <v>486</v>
      </c>
      <c r="F42" s="65" t="s">
        <v>486</v>
      </c>
      <c r="G42" s="66" t="s">
        <v>486</v>
      </c>
      <c r="H42" s="29" t="s">
        <v>2088</v>
      </c>
      <c r="I42" s="29" t="s">
        <v>2089</v>
      </c>
      <c r="J42" s="60" t="s">
        <v>2090</v>
      </c>
      <c r="K42" s="60" t="s">
        <v>1901</v>
      </c>
      <c r="L42" s="29" t="s">
        <v>2091</v>
      </c>
      <c r="M42" s="60" t="s">
        <v>350</v>
      </c>
      <c r="N42" s="15" t="s">
        <v>350</v>
      </c>
      <c r="O42" s="46">
        <v>59.99</v>
      </c>
    </row>
    <row r="43" spans="2:17">
      <c r="B43" s="27">
        <v>36</v>
      </c>
      <c r="C43" s="36">
        <v>44981</v>
      </c>
      <c r="D43" s="65" t="s">
        <v>486</v>
      </c>
      <c r="E43" s="65" t="s">
        <v>486</v>
      </c>
      <c r="F43" s="65" t="s">
        <v>486</v>
      </c>
      <c r="G43" s="66" t="s">
        <v>486</v>
      </c>
      <c r="H43" s="29" t="s">
        <v>2092</v>
      </c>
      <c r="I43" s="29" t="s">
        <v>2093</v>
      </c>
      <c r="J43" s="60" t="s">
        <v>2094</v>
      </c>
      <c r="K43" s="60" t="s">
        <v>1901</v>
      </c>
      <c r="L43" s="29" t="s">
        <v>2095</v>
      </c>
      <c r="M43" s="60" t="s">
        <v>350</v>
      </c>
      <c r="N43" s="15" t="s">
        <v>350</v>
      </c>
      <c r="O43" s="46">
        <v>59.99</v>
      </c>
    </row>
    <row r="44" spans="2:17">
      <c r="B44" s="27">
        <v>37</v>
      </c>
      <c r="C44" s="36">
        <v>44981</v>
      </c>
      <c r="D44" s="65" t="s">
        <v>486</v>
      </c>
      <c r="E44" s="65" t="s">
        <v>486</v>
      </c>
      <c r="F44" s="65" t="s">
        <v>486</v>
      </c>
      <c r="G44" s="66" t="s">
        <v>486</v>
      </c>
      <c r="H44" s="29" t="s">
        <v>2096</v>
      </c>
      <c r="I44" s="29" t="s">
        <v>2097</v>
      </c>
      <c r="J44" s="60" t="s">
        <v>2098</v>
      </c>
      <c r="K44" s="60" t="s">
        <v>1901</v>
      </c>
      <c r="L44" s="29" t="s">
        <v>2099</v>
      </c>
      <c r="M44" s="60" t="s">
        <v>350</v>
      </c>
      <c r="N44" s="15" t="s">
        <v>350</v>
      </c>
      <c r="O44" s="46">
        <v>58.99</v>
      </c>
    </row>
    <row r="45" spans="2:17">
      <c r="B45" s="27">
        <v>38</v>
      </c>
      <c r="C45" s="36">
        <v>44981</v>
      </c>
      <c r="D45" s="65" t="s">
        <v>486</v>
      </c>
      <c r="E45" s="65" t="s">
        <v>486</v>
      </c>
      <c r="F45" s="65" t="s">
        <v>486</v>
      </c>
      <c r="G45" s="66" t="s">
        <v>486</v>
      </c>
      <c r="H45" s="29" t="s">
        <v>2096</v>
      </c>
      <c r="I45" s="29" t="s">
        <v>2100</v>
      </c>
      <c r="J45" s="60" t="s">
        <v>2101</v>
      </c>
      <c r="K45" s="60" t="s">
        <v>1901</v>
      </c>
      <c r="L45" s="29" t="s">
        <v>2102</v>
      </c>
      <c r="M45" s="60" t="s">
        <v>350</v>
      </c>
      <c r="N45" s="15" t="s">
        <v>350</v>
      </c>
      <c r="O45" s="46">
        <v>79.989999999999995</v>
      </c>
    </row>
    <row r="46" spans="2:17">
      <c r="B46" s="27">
        <v>39</v>
      </c>
      <c r="C46" s="36">
        <v>44981</v>
      </c>
      <c r="D46" s="65" t="s">
        <v>486</v>
      </c>
      <c r="E46" s="65" t="s">
        <v>486</v>
      </c>
      <c r="F46" s="65" t="s">
        <v>486</v>
      </c>
      <c r="G46" s="66" t="s">
        <v>486</v>
      </c>
      <c r="H46" s="29" t="s">
        <v>2096</v>
      </c>
      <c r="I46" s="29" t="s">
        <v>2103</v>
      </c>
      <c r="J46" s="60" t="s">
        <v>2104</v>
      </c>
      <c r="K46" s="60" t="s">
        <v>1901</v>
      </c>
      <c r="L46" s="29" t="s">
        <v>2105</v>
      </c>
      <c r="M46" s="60" t="s">
        <v>350</v>
      </c>
      <c r="N46" s="15" t="s">
        <v>350</v>
      </c>
      <c r="O46" s="46">
        <v>69.989999999999995</v>
      </c>
    </row>
    <row r="47" spans="2:17">
      <c r="B47" s="27">
        <v>40</v>
      </c>
      <c r="C47" s="36">
        <v>45091</v>
      </c>
      <c r="D47" s="65" t="s">
        <v>2106</v>
      </c>
      <c r="E47" s="65" t="s">
        <v>82</v>
      </c>
      <c r="F47" s="65" t="s">
        <v>84</v>
      </c>
      <c r="G47" s="66" t="s">
        <v>2107</v>
      </c>
      <c r="H47" s="29" t="s">
        <v>2108</v>
      </c>
      <c r="I47" s="29" t="s">
        <v>2109</v>
      </c>
      <c r="J47" s="60" t="s">
        <v>2110</v>
      </c>
      <c r="K47" s="60" t="s">
        <v>2111</v>
      </c>
      <c r="L47" s="29" t="s">
        <v>2112</v>
      </c>
      <c r="M47" s="60" t="s">
        <v>2113</v>
      </c>
      <c r="N47" s="15" t="s">
        <v>2114</v>
      </c>
      <c r="O47" s="46">
        <v>29.95</v>
      </c>
      <c r="P47" s="29" t="s">
        <v>2115</v>
      </c>
      <c r="Q47" s="60" t="s">
        <v>2116</v>
      </c>
    </row>
    <row r="48" spans="2:17">
      <c r="B48" s="27">
        <v>41</v>
      </c>
      <c r="C48" s="36">
        <v>45096</v>
      </c>
      <c r="D48" s="65" t="s">
        <v>2117</v>
      </c>
      <c r="E48" s="65" t="s">
        <v>82</v>
      </c>
      <c r="F48" s="65" t="s">
        <v>84</v>
      </c>
      <c r="G48" s="66" t="s">
        <v>2118</v>
      </c>
      <c r="H48" s="29" t="s">
        <v>2119</v>
      </c>
      <c r="I48" s="29" t="s">
        <v>2120</v>
      </c>
      <c r="J48" s="60" t="s">
        <v>2121</v>
      </c>
      <c r="K48" s="60" t="s">
        <v>2111</v>
      </c>
      <c r="L48" s="29" t="s">
        <v>2122</v>
      </c>
      <c r="M48" s="60" t="s">
        <v>2113</v>
      </c>
      <c r="N48" s="15" t="s">
        <v>2114</v>
      </c>
      <c r="O48" s="46">
        <v>28</v>
      </c>
      <c r="P48" s="29" t="s">
        <v>1719</v>
      </c>
      <c r="Q48" s="60" t="s">
        <v>2123</v>
      </c>
    </row>
    <row r="49" spans="2:17">
      <c r="B49" s="27">
        <v>42</v>
      </c>
      <c r="C49" s="36">
        <v>45091</v>
      </c>
      <c r="D49" s="65" t="s">
        <v>2106</v>
      </c>
      <c r="E49" s="65" t="s">
        <v>82</v>
      </c>
      <c r="F49" s="65" t="s">
        <v>84</v>
      </c>
      <c r="G49" s="66" t="s">
        <v>2107</v>
      </c>
      <c r="H49" s="29" t="s">
        <v>2108</v>
      </c>
      <c r="I49" s="29" t="s">
        <v>2124</v>
      </c>
      <c r="J49" s="60" t="s">
        <v>2125</v>
      </c>
      <c r="K49" s="60" t="s">
        <v>2111</v>
      </c>
      <c r="L49" s="29" t="s">
        <v>2126</v>
      </c>
      <c r="M49" s="60" t="s">
        <v>2113</v>
      </c>
      <c r="N49" s="15" t="s">
        <v>2114</v>
      </c>
      <c r="O49" s="46">
        <v>159.94999999999999</v>
      </c>
      <c r="P49" s="29" t="s">
        <v>2127</v>
      </c>
      <c r="Q49" s="60" t="s">
        <v>2128</v>
      </c>
    </row>
    <row r="50" spans="2:17">
      <c r="B50" s="27">
        <v>43</v>
      </c>
      <c r="C50" s="36">
        <v>45091</v>
      </c>
      <c r="D50" s="65" t="s">
        <v>85</v>
      </c>
      <c r="E50" s="65" t="s">
        <v>82</v>
      </c>
      <c r="F50" s="65" t="s">
        <v>89</v>
      </c>
      <c r="G50" s="66" t="s">
        <v>86</v>
      </c>
      <c r="H50" s="29" t="s">
        <v>2108</v>
      </c>
      <c r="I50" s="29" t="s">
        <v>2129</v>
      </c>
      <c r="J50" s="60" t="s">
        <v>2130</v>
      </c>
      <c r="K50" s="60" t="s">
        <v>2111</v>
      </c>
      <c r="L50" s="29" t="s">
        <v>2131</v>
      </c>
      <c r="M50" s="60" t="s">
        <v>2113</v>
      </c>
      <c r="N50" s="15" t="s">
        <v>2114</v>
      </c>
      <c r="O50" s="46">
        <v>174.95</v>
      </c>
      <c r="P50" s="29" t="s">
        <v>2127</v>
      </c>
      <c r="Q50" s="60" t="s">
        <v>2128</v>
      </c>
    </row>
    <row r="51" spans="2:17">
      <c r="B51" s="27">
        <v>44</v>
      </c>
      <c r="C51" s="36">
        <v>45091</v>
      </c>
      <c r="D51" s="65" t="s">
        <v>2106</v>
      </c>
      <c r="E51" s="65" t="s">
        <v>82</v>
      </c>
      <c r="F51" s="65" t="s">
        <v>84</v>
      </c>
      <c r="G51" s="66" t="s">
        <v>2107</v>
      </c>
      <c r="H51" s="29" t="s">
        <v>2108</v>
      </c>
      <c r="I51" s="29" t="s">
        <v>2132</v>
      </c>
      <c r="J51" s="60" t="s">
        <v>2133</v>
      </c>
      <c r="K51" s="60" t="s">
        <v>2111</v>
      </c>
      <c r="L51" s="29" t="s">
        <v>2134</v>
      </c>
      <c r="M51" s="60" t="s">
        <v>2113</v>
      </c>
      <c r="N51" s="15" t="s">
        <v>2114</v>
      </c>
      <c r="O51" s="46">
        <v>49.95</v>
      </c>
      <c r="P51" s="29" t="s">
        <v>1719</v>
      </c>
      <c r="Q51" s="60" t="s">
        <v>2135</v>
      </c>
    </row>
    <row r="52" spans="2:17">
      <c r="B52" s="27">
        <v>45</v>
      </c>
      <c r="C52" s="36">
        <v>45096</v>
      </c>
      <c r="D52" s="65" t="s">
        <v>85</v>
      </c>
      <c r="E52" s="65" t="s">
        <v>82</v>
      </c>
      <c r="F52" s="65" t="s">
        <v>89</v>
      </c>
      <c r="G52" s="66" t="s">
        <v>86</v>
      </c>
      <c r="H52" s="29" t="s">
        <v>2108</v>
      </c>
      <c r="I52" s="29" t="s">
        <v>2136</v>
      </c>
      <c r="J52" s="60" t="s">
        <v>2137</v>
      </c>
      <c r="K52" s="60" t="s">
        <v>2111</v>
      </c>
      <c r="L52" s="29" t="s">
        <v>2138</v>
      </c>
      <c r="M52" s="60" t="s">
        <v>2113</v>
      </c>
      <c r="N52" s="15" t="s">
        <v>2114</v>
      </c>
      <c r="O52" s="46">
        <v>59.99</v>
      </c>
      <c r="P52" s="29" t="s">
        <v>1719</v>
      </c>
      <c r="Q52" s="60" t="s">
        <v>2139</v>
      </c>
    </row>
    <row r="53" spans="2:17">
      <c r="B53" s="27">
        <v>46</v>
      </c>
      <c r="C53" s="36">
        <v>45091</v>
      </c>
      <c r="D53" s="65" t="s">
        <v>2106</v>
      </c>
      <c r="E53" s="65" t="s">
        <v>82</v>
      </c>
      <c r="F53" s="65" t="s">
        <v>84</v>
      </c>
      <c r="G53" s="66" t="s">
        <v>2107</v>
      </c>
      <c r="H53" s="29" t="s">
        <v>2108</v>
      </c>
      <c r="I53" s="29" t="s">
        <v>2140</v>
      </c>
      <c r="J53" s="60" t="s">
        <v>2141</v>
      </c>
      <c r="K53" s="60" t="s">
        <v>2142</v>
      </c>
      <c r="L53" s="29" t="s">
        <v>2143</v>
      </c>
      <c r="M53" s="60" t="s">
        <v>2144</v>
      </c>
      <c r="N53" s="15" t="s">
        <v>2114</v>
      </c>
      <c r="O53" s="46">
        <v>169.95</v>
      </c>
      <c r="P53" s="29" t="s">
        <v>1719</v>
      </c>
      <c r="Q53" s="60" t="s">
        <v>2145</v>
      </c>
    </row>
    <row r="54" spans="2:17">
      <c r="B54" s="27">
        <v>47</v>
      </c>
      <c r="C54" s="36">
        <v>45091</v>
      </c>
      <c r="D54" s="65" t="s">
        <v>2106</v>
      </c>
      <c r="E54" s="65" t="s">
        <v>82</v>
      </c>
      <c r="F54" s="65" t="s">
        <v>84</v>
      </c>
      <c r="G54" s="66" t="s">
        <v>2107</v>
      </c>
      <c r="H54" s="29" t="s">
        <v>2108</v>
      </c>
      <c r="I54" s="29" t="s">
        <v>2146</v>
      </c>
      <c r="J54" s="60" t="s">
        <v>2147</v>
      </c>
      <c r="K54" s="60" t="s">
        <v>2111</v>
      </c>
      <c r="L54" s="29" t="s">
        <v>2148</v>
      </c>
      <c r="M54" s="60" t="s">
        <v>2113</v>
      </c>
      <c r="N54" s="15" t="s">
        <v>2114</v>
      </c>
      <c r="O54" s="46">
        <v>6.95</v>
      </c>
      <c r="Q54" s="60" t="s">
        <v>2149</v>
      </c>
    </row>
    <row r="55" spans="2:17">
      <c r="B55" s="27">
        <v>48</v>
      </c>
      <c r="C55" s="36">
        <v>45091</v>
      </c>
      <c r="D55" s="65" t="s">
        <v>2106</v>
      </c>
      <c r="E55" s="65" t="s">
        <v>82</v>
      </c>
      <c r="F55" s="65" t="s">
        <v>84</v>
      </c>
      <c r="G55" s="66" t="s">
        <v>2107</v>
      </c>
      <c r="H55" s="29" t="s">
        <v>2108</v>
      </c>
      <c r="I55" s="29" t="s">
        <v>2150</v>
      </c>
      <c r="J55" s="60" t="s">
        <v>2151</v>
      </c>
      <c r="K55" s="60" t="s">
        <v>2111</v>
      </c>
      <c r="L55" s="29" t="s">
        <v>2152</v>
      </c>
      <c r="M55" s="60" t="s">
        <v>2113</v>
      </c>
      <c r="N55" s="15" t="s">
        <v>2114</v>
      </c>
      <c r="O55" s="46">
        <v>11.95</v>
      </c>
      <c r="Q55" s="60" t="s">
        <v>2153</v>
      </c>
    </row>
    <row r="56" spans="2:17">
      <c r="B56" s="27">
        <v>49</v>
      </c>
      <c r="C56" s="36">
        <v>45091</v>
      </c>
      <c r="D56" s="65" t="s">
        <v>2106</v>
      </c>
      <c r="E56" s="65" t="s">
        <v>82</v>
      </c>
      <c r="F56" s="65" t="s">
        <v>84</v>
      </c>
      <c r="G56" s="66" t="s">
        <v>2107</v>
      </c>
      <c r="H56" s="29" t="s">
        <v>2108</v>
      </c>
      <c r="I56" s="29" t="s">
        <v>2154</v>
      </c>
      <c r="J56" s="60" t="s">
        <v>2155</v>
      </c>
      <c r="K56" s="60" t="s">
        <v>2111</v>
      </c>
      <c r="L56" s="29" t="s">
        <v>2156</v>
      </c>
      <c r="M56" s="60" t="s">
        <v>2113</v>
      </c>
      <c r="N56" s="15" t="s">
        <v>2114</v>
      </c>
      <c r="O56" s="46">
        <v>13.95</v>
      </c>
      <c r="Q56" s="60" t="s">
        <v>2157</v>
      </c>
    </row>
    <row r="57" spans="2:17">
      <c r="B57" s="27">
        <v>50</v>
      </c>
      <c r="C57" s="36">
        <v>45091</v>
      </c>
      <c r="D57" s="65" t="s">
        <v>2158</v>
      </c>
      <c r="E57" s="65" t="s">
        <v>82</v>
      </c>
      <c r="F57" s="65" t="s">
        <v>84</v>
      </c>
      <c r="G57" s="65" t="s">
        <v>2159</v>
      </c>
      <c r="H57" s="29" t="s">
        <v>2160</v>
      </c>
      <c r="I57" s="29" t="s">
        <v>2161</v>
      </c>
      <c r="J57" s="60" t="s">
        <v>2162</v>
      </c>
      <c r="K57" s="60" t="s">
        <v>2111</v>
      </c>
      <c r="L57" s="29" t="s">
        <v>2163</v>
      </c>
      <c r="M57" s="60" t="s">
        <v>2113</v>
      </c>
      <c r="O57" s="46">
        <v>22.01</v>
      </c>
      <c r="P57" s="29" t="s">
        <v>1719</v>
      </c>
      <c r="Q57" s="60" t="s">
        <v>2164</v>
      </c>
    </row>
    <row r="58" spans="2:17">
      <c r="B58" s="27">
        <v>51</v>
      </c>
      <c r="C58" s="36">
        <v>45091</v>
      </c>
      <c r="D58" s="65" t="s">
        <v>2165</v>
      </c>
      <c r="E58" s="65" t="s">
        <v>82</v>
      </c>
      <c r="F58" s="65" t="s">
        <v>89</v>
      </c>
      <c r="G58" s="66" t="s">
        <v>2166</v>
      </c>
      <c r="H58" s="29" t="s">
        <v>2160</v>
      </c>
      <c r="I58" s="29" t="s">
        <v>2161</v>
      </c>
      <c r="J58" s="60" t="s">
        <v>2167</v>
      </c>
      <c r="K58" s="60" t="s">
        <v>2111</v>
      </c>
      <c r="L58" s="29" t="s">
        <v>2168</v>
      </c>
      <c r="M58" s="60" t="s">
        <v>2113</v>
      </c>
      <c r="O58" s="46">
        <v>15.99</v>
      </c>
      <c r="P58" s="29" t="s">
        <v>1719</v>
      </c>
      <c r="Q58" s="60" t="s">
        <v>2169</v>
      </c>
    </row>
    <row r="59" spans="2:17">
      <c r="B59" s="27">
        <v>52</v>
      </c>
      <c r="C59" s="36">
        <v>45091</v>
      </c>
      <c r="D59" s="65" t="s">
        <v>2165</v>
      </c>
      <c r="E59" s="65" t="s">
        <v>82</v>
      </c>
      <c r="F59" s="65" t="s">
        <v>89</v>
      </c>
      <c r="G59" s="66" t="s">
        <v>2166</v>
      </c>
      <c r="H59" s="29" t="s">
        <v>2160</v>
      </c>
      <c r="I59" s="29" t="s">
        <v>2170</v>
      </c>
      <c r="J59" s="60" t="s">
        <v>2171</v>
      </c>
      <c r="K59" s="60" t="s">
        <v>2111</v>
      </c>
      <c r="L59" s="29" t="s">
        <v>2172</v>
      </c>
      <c r="M59" s="60" t="s">
        <v>2113</v>
      </c>
      <c r="O59" s="46">
        <v>18.899999999999999</v>
      </c>
      <c r="P59" s="29" t="s">
        <v>1719</v>
      </c>
      <c r="Q59" s="60" t="s">
        <v>2173</v>
      </c>
    </row>
    <row r="60" spans="2:17">
      <c r="C60" s="27"/>
      <c r="D60" s="27"/>
    </row>
    <row r="61" spans="2:17">
      <c r="C61" s="27"/>
      <c r="D61" s="27"/>
    </row>
    <row r="62" spans="2:17">
      <c r="C62" s="27"/>
      <c r="D62" s="27"/>
    </row>
    <row r="63" spans="2:17">
      <c r="C63" s="27"/>
      <c r="D63" s="27"/>
    </row>
    <row r="64" spans="2:17">
      <c r="C64" s="27"/>
      <c r="D64" s="27"/>
    </row>
    <row r="65" spans="3:4">
      <c r="C65" s="27"/>
      <c r="D65" s="27"/>
    </row>
    <row r="66" spans="3:4">
      <c r="C66" s="27"/>
      <c r="D66" s="27"/>
    </row>
    <row r="67" spans="3:4">
      <c r="C67" s="27"/>
      <c r="D67" s="27"/>
    </row>
    <row r="68" spans="3:4">
      <c r="C68" s="27"/>
      <c r="D68" s="27"/>
    </row>
    <row r="69" spans="3:4">
      <c r="C69" s="27"/>
      <c r="D69" s="27"/>
    </row>
    <row r="70" spans="3:4">
      <c r="C70" s="27"/>
      <c r="D70" s="27"/>
    </row>
    <row r="71" spans="3:4">
      <c r="C71" s="27"/>
      <c r="D71" s="27"/>
    </row>
    <row r="72" spans="3:4">
      <c r="C72" s="27"/>
      <c r="D72" s="27"/>
    </row>
    <row r="73" spans="3:4">
      <c r="C73" s="27"/>
      <c r="D73" s="27"/>
    </row>
    <row r="74" spans="3:4">
      <c r="C74" s="27"/>
      <c r="D74" s="27"/>
    </row>
    <row r="75" spans="3:4">
      <c r="C75" s="27"/>
      <c r="D75" s="27"/>
    </row>
    <row r="76" spans="3:4">
      <c r="C76" s="27"/>
      <c r="D76" s="27"/>
    </row>
    <row r="77" spans="3:4">
      <c r="C77" s="27"/>
      <c r="D77" s="27"/>
    </row>
    <row r="78" spans="3:4">
      <c r="C78" s="27"/>
      <c r="D78" s="27"/>
    </row>
    <row r="79" spans="3:4">
      <c r="C79" s="27"/>
      <c r="D79" s="27"/>
    </row>
    <row r="80" spans="3:4">
      <c r="C80" s="27"/>
      <c r="D80" s="27"/>
    </row>
    <row r="81" spans="3:4">
      <c r="C81" s="27"/>
      <c r="D81" s="27"/>
    </row>
    <row r="82" spans="3:4">
      <c r="C82" s="27"/>
      <c r="D82" s="27"/>
    </row>
    <row r="83" spans="3:4">
      <c r="C83" s="27"/>
      <c r="D83" s="27"/>
    </row>
    <row r="84" spans="3:4">
      <c r="C84" s="27"/>
      <c r="D84" s="27"/>
    </row>
    <row r="85" spans="3:4">
      <c r="C85" s="27"/>
      <c r="D85" s="27"/>
    </row>
    <row r="86" spans="3:4">
      <c r="C86" s="27"/>
      <c r="D86" s="27"/>
    </row>
    <row r="87" spans="3:4">
      <c r="C87" s="27"/>
      <c r="D87" s="27"/>
    </row>
    <row r="88" spans="3:4">
      <c r="C88" s="27"/>
      <c r="D88" s="27"/>
    </row>
    <row r="89" spans="3:4">
      <c r="C89" s="27"/>
      <c r="D89" s="27"/>
    </row>
    <row r="90" spans="3:4">
      <c r="C90" s="27"/>
      <c r="D90" s="27"/>
    </row>
    <row r="91" spans="3:4">
      <c r="C91" s="27"/>
      <c r="D91" s="27"/>
    </row>
    <row r="92" spans="3:4">
      <c r="C92" s="27"/>
      <c r="D92" s="27"/>
    </row>
    <row r="93" spans="3:4">
      <c r="C93" s="27"/>
      <c r="D93" s="27"/>
    </row>
    <row r="94" spans="3:4">
      <c r="C94" s="27"/>
      <c r="D94" s="27"/>
    </row>
    <row r="95" spans="3:4">
      <c r="C95" s="27"/>
      <c r="D95" s="27"/>
    </row>
    <row r="96" spans="3:4">
      <c r="C96" s="27"/>
      <c r="D96" s="27"/>
    </row>
    <row r="97" spans="3:4">
      <c r="C97" s="27"/>
      <c r="D97" s="27"/>
    </row>
    <row r="98" spans="3:4">
      <c r="C98" s="27"/>
      <c r="D98" s="27"/>
    </row>
    <row r="99" spans="3:4">
      <c r="C99" s="27"/>
      <c r="D99" s="27"/>
    </row>
    <row r="100" spans="3:4">
      <c r="C100" s="27"/>
      <c r="D100" s="27"/>
    </row>
    <row r="101" spans="3:4">
      <c r="C101" s="27"/>
      <c r="D101" s="27"/>
    </row>
    <row r="102" spans="3:4">
      <c r="C102" s="27"/>
      <c r="D102" s="27"/>
    </row>
    <row r="103" spans="3:4">
      <c r="C103" s="27"/>
      <c r="D103" s="27"/>
    </row>
    <row r="104" spans="3:4">
      <c r="C104" s="27"/>
      <c r="D104" s="27"/>
    </row>
    <row r="105" spans="3:4">
      <c r="C105" s="27"/>
      <c r="D105" s="27"/>
    </row>
    <row r="106" spans="3:4">
      <c r="C106" s="27"/>
      <c r="D106" s="27"/>
    </row>
    <row r="107" spans="3:4">
      <c r="C107" s="27"/>
      <c r="D107" s="27"/>
    </row>
    <row r="108" spans="3:4">
      <c r="C108" s="27"/>
      <c r="D108" s="27"/>
    </row>
    <row r="109" spans="3:4">
      <c r="C109" s="27"/>
      <c r="D109" s="27"/>
    </row>
    <row r="110" spans="3:4">
      <c r="C110" s="27"/>
      <c r="D110" s="27"/>
    </row>
    <row r="111" spans="3:4">
      <c r="C111" s="27"/>
      <c r="D111" s="27"/>
    </row>
    <row r="112" spans="3:4">
      <c r="C112" s="27"/>
      <c r="D112" s="27"/>
    </row>
    <row r="113" spans="3:4">
      <c r="C113" s="27"/>
      <c r="D113" s="27"/>
    </row>
    <row r="114" spans="3:4">
      <c r="C114" s="27"/>
      <c r="D114" s="27"/>
    </row>
    <row r="115" spans="3:4">
      <c r="C115" s="27"/>
      <c r="D115" s="27"/>
    </row>
    <row r="116" spans="3:4">
      <c r="C116" s="27"/>
      <c r="D116" s="27"/>
    </row>
    <row r="117" spans="3:4">
      <c r="C117" s="27"/>
      <c r="D117" s="27"/>
    </row>
    <row r="118" spans="3:4">
      <c r="C118" s="27"/>
      <c r="D118" s="27"/>
    </row>
    <row r="119" spans="3:4">
      <c r="C119" s="27"/>
      <c r="D119" s="27"/>
    </row>
    <row r="120" spans="3:4">
      <c r="C120" s="27"/>
      <c r="D120" s="27"/>
    </row>
    <row r="121" spans="3:4">
      <c r="C121" s="27"/>
      <c r="D121" s="27"/>
    </row>
    <row r="122" spans="3:4">
      <c r="C122" s="27"/>
      <c r="D122" s="27"/>
    </row>
    <row r="123" spans="3:4">
      <c r="C123" s="27"/>
      <c r="D123" s="27"/>
    </row>
    <row r="124" spans="3:4">
      <c r="C124" s="27"/>
      <c r="D124" s="27"/>
    </row>
    <row r="125" spans="3:4">
      <c r="C125" s="27"/>
      <c r="D125" s="27"/>
    </row>
    <row r="126" spans="3:4">
      <c r="C126" s="27"/>
      <c r="D126" s="27"/>
    </row>
    <row r="127" spans="3:4">
      <c r="C127" s="27"/>
      <c r="D127" s="27"/>
    </row>
    <row r="128" spans="3:4">
      <c r="C128" s="27"/>
      <c r="D128" s="27"/>
    </row>
    <row r="129" spans="3:4">
      <c r="C129" s="27"/>
      <c r="D129" s="27"/>
    </row>
    <row r="130" spans="3:4">
      <c r="C130" s="27"/>
      <c r="D130" s="27"/>
    </row>
    <row r="131" spans="3:4">
      <c r="C131" s="27"/>
      <c r="D131" s="27"/>
    </row>
    <row r="132" spans="3:4">
      <c r="C132" s="27"/>
      <c r="D132" s="27"/>
    </row>
    <row r="133" spans="3:4">
      <c r="C133" s="27"/>
      <c r="D133" s="27"/>
    </row>
    <row r="134" spans="3:4">
      <c r="C134" s="27"/>
      <c r="D134" s="27"/>
    </row>
    <row r="135" spans="3:4">
      <c r="C135" s="27"/>
      <c r="D135" s="27"/>
    </row>
    <row r="136" spans="3:4">
      <c r="C136" s="27"/>
      <c r="D136" s="27"/>
    </row>
    <row r="137" spans="3:4">
      <c r="C137" s="27"/>
      <c r="D137" s="27"/>
    </row>
    <row r="138" spans="3:4">
      <c r="C138" s="27"/>
      <c r="D138" s="27"/>
    </row>
    <row r="139" spans="3:4">
      <c r="C139" s="27"/>
      <c r="D139" s="27"/>
    </row>
    <row r="140" spans="3:4">
      <c r="C140" s="27"/>
      <c r="D140" s="27"/>
    </row>
    <row r="141" spans="3:4">
      <c r="C141" s="27"/>
      <c r="D141" s="27"/>
    </row>
    <row r="142" spans="3:4">
      <c r="C142" s="27"/>
      <c r="D142" s="27"/>
    </row>
    <row r="143" spans="3:4">
      <c r="C143" s="27"/>
      <c r="D143" s="27"/>
    </row>
    <row r="144" spans="3:4">
      <c r="C144" s="27"/>
      <c r="D144" s="27"/>
    </row>
    <row r="145" spans="3:4">
      <c r="C145" s="27"/>
      <c r="D145" s="27"/>
    </row>
    <row r="146" spans="3:4">
      <c r="C146" s="27"/>
      <c r="D146" s="27"/>
    </row>
    <row r="147" spans="3:4">
      <c r="C147" s="27"/>
      <c r="D147" s="27"/>
    </row>
    <row r="148" spans="3:4">
      <c r="C148" s="27"/>
      <c r="D148" s="27"/>
    </row>
    <row r="149" spans="3:4">
      <c r="C149" s="27"/>
      <c r="D149" s="27"/>
    </row>
    <row r="150" spans="3:4">
      <c r="C150" s="27"/>
      <c r="D150" s="27"/>
    </row>
    <row r="151" spans="3:4">
      <c r="C151" s="27"/>
      <c r="D151" s="27"/>
    </row>
    <row r="152" spans="3:4">
      <c r="C152" s="27"/>
      <c r="D152" s="27"/>
    </row>
    <row r="153" spans="3:4">
      <c r="C153" s="27"/>
      <c r="D153" s="27"/>
    </row>
    <row r="154" spans="3:4">
      <c r="C154" s="27"/>
      <c r="D154" s="27"/>
    </row>
    <row r="155" spans="3:4">
      <c r="C155" s="27"/>
      <c r="D155" s="27"/>
    </row>
    <row r="156" spans="3:4">
      <c r="C156" s="27"/>
      <c r="D156" s="27"/>
    </row>
    <row r="157" spans="3:4">
      <c r="C157" s="27"/>
      <c r="D157" s="27"/>
    </row>
    <row r="158" spans="3:4">
      <c r="C158" s="27"/>
      <c r="D158" s="27"/>
    </row>
    <row r="159" spans="3:4">
      <c r="C159" s="27"/>
      <c r="D159" s="27"/>
    </row>
    <row r="160" spans="3:4">
      <c r="C160" s="27"/>
      <c r="D160" s="27"/>
    </row>
    <row r="161" spans="3:4">
      <c r="C161" s="27"/>
      <c r="D161" s="27"/>
    </row>
    <row r="162" spans="3:4">
      <c r="C162" s="27"/>
      <c r="D162" s="27"/>
    </row>
    <row r="163" spans="3:4">
      <c r="C163" s="27"/>
      <c r="D163" s="27"/>
    </row>
    <row r="164" spans="3:4">
      <c r="C164" s="27"/>
      <c r="D164" s="27"/>
    </row>
    <row r="165" spans="3:4">
      <c r="C165" s="27"/>
      <c r="D165" s="27"/>
    </row>
    <row r="166" spans="3:4">
      <c r="C166" s="27"/>
      <c r="D166" s="27"/>
    </row>
    <row r="167" spans="3:4">
      <c r="C167" s="27"/>
      <c r="D167" s="27"/>
    </row>
    <row r="168" spans="3:4">
      <c r="C168" s="27"/>
      <c r="D168" s="27"/>
    </row>
    <row r="169" spans="3:4">
      <c r="C169" s="27"/>
      <c r="D169" s="27"/>
    </row>
    <row r="170" spans="3:4">
      <c r="C170" s="27"/>
      <c r="D170" s="27"/>
    </row>
    <row r="171" spans="3:4">
      <c r="C171" s="27"/>
      <c r="D171" s="27"/>
    </row>
    <row r="172" spans="3:4">
      <c r="C172" s="27"/>
      <c r="D172" s="27"/>
    </row>
    <row r="173" spans="3:4">
      <c r="C173" s="27"/>
      <c r="D173" s="27"/>
    </row>
    <row r="174" spans="3:4">
      <c r="C174" s="27"/>
      <c r="D174" s="27"/>
    </row>
    <row r="175" spans="3:4">
      <c r="C175" s="27"/>
      <c r="D175" s="27"/>
    </row>
    <row r="176" spans="3:4">
      <c r="C176" s="27"/>
      <c r="D176" s="27"/>
    </row>
    <row r="177" spans="3:4">
      <c r="C177" s="27"/>
      <c r="D177" s="27"/>
    </row>
    <row r="178" spans="3:4">
      <c r="C178" s="27"/>
      <c r="D178" s="27"/>
    </row>
    <row r="179" spans="3:4">
      <c r="C179" s="27"/>
      <c r="D179" s="27"/>
    </row>
    <row r="180" spans="3:4">
      <c r="C180" s="27"/>
      <c r="D180" s="27"/>
    </row>
    <row r="181" spans="3:4">
      <c r="C181" s="27"/>
      <c r="D181" s="27"/>
    </row>
    <row r="182" spans="3:4">
      <c r="C182" s="27"/>
      <c r="D182" s="27"/>
    </row>
    <row r="183" spans="3:4">
      <c r="C183" s="27"/>
      <c r="D183" s="27"/>
    </row>
    <row r="184" spans="3:4">
      <c r="C184" s="27"/>
      <c r="D184" s="27"/>
    </row>
    <row r="185" spans="3:4">
      <c r="C185" s="27"/>
      <c r="D185" s="27"/>
    </row>
    <row r="186" spans="3:4">
      <c r="C186" s="27"/>
      <c r="D186" s="27"/>
    </row>
    <row r="187" spans="3:4">
      <c r="C187" s="27"/>
      <c r="D187" s="27"/>
    </row>
    <row r="188" spans="3:4">
      <c r="C188" s="27"/>
      <c r="D188" s="27"/>
    </row>
    <row r="189" spans="3:4">
      <c r="C189" s="27"/>
      <c r="D189" s="27"/>
    </row>
    <row r="190" spans="3:4">
      <c r="C190" s="27"/>
      <c r="D190" s="27"/>
    </row>
    <row r="191" spans="3:4">
      <c r="C191" s="27"/>
      <c r="D191" s="27"/>
    </row>
    <row r="192" spans="3:4">
      <c r="C192" s="27"/>
      <c r="D192" s="27"/>
    </row>
    <row r="193" spans="3:4">
      <c r="C193" s="27"/>
      <c r="D193" s="27"/>
    </row>
    <row r="194" spans="3:4">
      <c r="C194" s="27"/>
      <c r="D194" s="27"/>
    </row>
    <row r="195" spans="3:4">
      <c r="C195" s="27"/>
      <c r="D195" s="27"/>
    </row>
    <row r="196" spans="3:4">
      <c r="C196" s="27"/>
      <c r="D196" s="27"/>
    </row>
    <row r="197" spans="3:4">
      <c r="C197" s="27"/>
      <c r="D197" s="27"/>
    </row>
    <row r="198" spans="3:4">
      <c r="C198" s="27"/>
      <c r="D198" s="27"/>
    </row>
    <row r="199" spans="3:4">
      <c r="C199" s="27"/>
      <c r="D199" s="27"/>
    </row>
    <row r="200" spans="3:4">
      <c r="C200" s="27"/>
      <c r="D200" s="27"/>
    </row>
    <row r="201" spans="3:4">
      <c r="C201" s="27"/>
      <c r="D201" s="27"/>
    </row>
    <row r="202" spans="3:4">
      <c r="C202" s="27"/>
      <c r="D202" s="27"/>
    </row>
    <row r="203" spans="3:4">
      <c r="C203" s="27"/>
      <c r="D203" s="27"/>
    </row>
    <row r="204" spans="3:4">
      <c r="C204" s="27"/>
      <c r="D204" s="27"/>
    </row>
    <row r="205" spans="3:4">
      <c r="C205" s="27"/>
      <c r="D205" s="27"/>
    </row>
    <row r="206" spans="3:4">
      <c r="C206" s="27"/>
      <c r="D206" s="27"/>
    </row>
    <row r="207" spans="3:4">
      <c r="C207" s="27"/>
      <c r="D207" s="27"/>
    </row>
    <row r="208" spans="3:4">
      <c r="C208" s="27"/>
      <c r="D208" s="27"/>
    </row>
    <row r="209" spans="3:4">
      <c r="C209" s="27"/>
      <c r="D209" s="27"/>
    </row>
    <row r="210" spans="3:4">
      <c r="C210" s="27"/>
      <c r="D210" s="27"/>
    </row>
    <row r="211" spans="3:4">
      <c r="C211" s="27"/>
      <c r="D211" s="27"/>
    </row>
    <row r="212" spans="3:4">
      <c r="C212" s="27"/>
      <c r="D212" s="27"/>
    </row>
    <row r="213" spans="3:4">
      <c r="C213" s="27"/>
      <c r="D213" s="27"/>
    </row>
    <row r="214" spans="3:4">
      <c r="C214" s="27"/>
      <c r="D214" s="27"/>
    </row>
    <row r="215" spans="3:4">
      <c r="C215" s="27"/>
      <c r="D215" s="27"/>
    </row>
    <row r="216" spans="3:4">
      <c r="C216" s="27"/>
      <c r="D216" s="27"/>
    </row>
    <row r="217" spans="3:4">
      <c r="C217" s="27"/>
      <c r="D217" s="27"/>
    </row>
    <row r="218" spans="3:4">
      <c r="C218" s="27"/>
      <c r="D218" s="27"/>
    </row>
    <row r="219" spans="3:4">
      <c r="C219" s="27"/>
      <c r="D219" s="27"/>
    </row>
    <row r="220" spans="3:4">
      <c r="C220" s="27"/>
      <c r="D220" s="27"/>
    </row>
    <row r="221" spans="3:4">
      <c r="C221" s="27"/>
      <c r="D221" s="27"/>
    </row>
    <row r="222" spans="3:4">
      <c r="C222" s="27"/>
      <c r="D222" s="27"/>
    </row>
    <row r="223" spans="3:4">
      <c r="C223" s="27"/>
      <c r="D223" s="27"/>
    </row>
    <row r="224" spans="3:4">
      <c r="C224" s="27"/>
      <c r="D224" s="27"/>
    </row>
    <row r="225" spans="3:4">
      <c r="C225" s="27"/>
      <c r="D225" s="27"/>
    </row>
    <row r="226" spans="3:4">
      <c r="C226" s="27"/>
      <c r="D226" s="27"/>
    </row>
    <row r="227" spans="3:4">
      <c r="C227" s="27"/>
      <c r="D227" s="27"/>
    </row>
    <row r="228" spans="3:4">
      <c r="C228" s="27"/>
      <c r="D228" s="27"/>
    </row>
    <row r="229" spans="3:4">
      <c r="C229" s="27"/>
      <c r="D229" s="27"/>
    </row>
    <row r="230" spans="3:4">
      <c r="C230" s="27"/>
      <c r="D230" s="27"/>
    </row>
    <row r="231" spans="3:4">
      <c r="C231" s="27"/>
      <c r="D231" s="27"/>
    </row>
    <row r="232" spans="3:4">
      <c r="C232" s="27"/>
      <c r="D232" s="27"/>
    </row>
    <row r="233" spans="3:4">
      <c r="C233" s="27"/>
      <c r="D233" s="27"/>
    </row>
    <row r="234" spans="3:4">
      <c r="C234" s="27"/>
      <c r="D234" s="27"/>
    </row>
    <row r="235" spans="3:4">
      <c r="C235" s="27"/>
      <c r="D235" s="27"/>
    </row>
    <row r="236" spans="3:4">
      <c r="C236" s="27"/>
      <c r="D236" s="27"/>
    </row>
    <row r="237" spans="3:4">
      <c r="C237" s="27"/>
      <c r="D237" s="27"/>
    </row>
    <row r="238" spans="3:4">
      <c r="C238" s="27"/>
      <c r="D238" s="27"/>
    </row>
    <row r="239" spans="3:4">
      <c r="C239" s="27"/>
      <c r="D239" s="27"/>
    </row>
    <row r="240" spans="3:4">
      <c r="C240" s="27"/>
      <c r="D240" s="27"/>
    </row>
    <row r="241" spans="3:4">
      <c r="C241" s="27"/>
      <c r="D241" s="27"/>
    </row>
    <row r="242" spans="3:4">
      <c r="C242" s="27"/>
      <c r="D242" s="27"/>
    </row>
    <row r="243" spans="3:4">
      <c r="C243" s="27"/>
      <c r="D243" s="27"/>
    </row>
    <row r="244" spans="3:4">
      <c r="C244" s="27"/>
      <c r="D244" s="27"/>
    </row>
    <row r="245" spans="3:4">
      <c r="C245" s="27"/>
      <c r="D245" s="27"/>
    </row>
    <row r="246" spans="3:4">
      <c r="C246" s="27"/>
      <c r="D246" s="27"/>
    </row>
    <row r="247" spans="3:4">
      <c r="C247" s="27"/>
      <c r="D247" s="27"/>
    </row>
    <row r="248" spans="3:4">
      <c r="C248" s="27"/>
      <c r="D248" s="27"/>
    </row>
    <row r="249" spans="3:4">
      <c r="C249" s="27"/>
      <c r="D249" s="27"/>
    </row>
    <row r="250" spans="3:4">
      <c r="C250" s="27"/>
      <c r="D250" s="27"/>
    </row>
    <row r="251" spans="3:4">
      <c r="C251" s="27"/>
      <c r="D251" s="27"/>
    </row>
    <row r="252" spans="3:4">
      <c r="C252" s="27"/>
      <c r="D252" s="27"/>
    </row>
    <row r="253" spans="3:4">
      <c r="C253" s="27"/>
      <c r="D253" s="27"/>
    </row>
    <row r="254" spans="3:4">
      <c r="C254" s="27"/>
      <c r="D254" s="27"/>
    </row>
    <row r="255" spans="3:4">
      <c r="C255" s="27"/>
      <c r="D255" s="27"/>
    </row>
    <row r="256" spans="3:4">
      <c r="C256" s="27"/>
      <c r="D256" s="27"/>
    </row>
    <row r="257" spans="3:4">
      <c r="C257" s="27"/>
      <c r="D257" s="27"/>
    </row>
    <row r="258" spans="3:4">
      <c r="C258" s="27"/>
      <c r="D258" s="27"/>
    </row>
    <row r="259" spans="3:4">
      <c r="C259" s="27"/>
      <c r="D259" s="27"/>
    </row>
    <row r="260" spans="3:4">
      <c r="C260" s="27"/>
      <c r="D260" s="27"/>
    </row>
    <row r="261" spans="3:4">
      <c r="C261" s="27"/>
      <c r="D261" s="27"/>
    </row>
    <row r="262" spans="3:4">
      <c r="C262" s="27"/>
      <c r="D262" s="27"/>
    </row>
    <row r="263" spans="3:4">
      <c r="C263" s="27"/>
      <c r="D263" s="27"/>
    </row>
    <row r="264" spans="3:4">
      <c r="C264" s="27"/>
      <c r="D264" s="27"/>
    </row>
    <row r="265" spans="3:4">
      <c r="C265" s="27"/>
      <c r="D265" s="27"/>
    </row>
    <row r="266" spans="3:4">
      <c r="C266" s="27"/>
      <c r="D266" s="27"/>
    </row>
    <row r="267" spans="3:4">
      <c r="C267" s="27"/>
      <c r="D267" s="27"/>
    </row>
    <row r="268" spans="3:4">
      <c r="C268" s="27"/>
      <c r="D268" s="27"/>
    </row>
    <row r="269" spans="3:4">
      <c r="C269" s="27"/>
      <c r="D269" s="27"/>
    </row>
    <row r="270" spans="3:4">
      <c r="C270" s="27"/>
      <c r="D270" s="27"/>
    </row>
    <row r="271" spans="3:4">
      <c r="C271" s="27"/>
      <c r="D271" s="27"/>
    </row>
    <row r="272" spans="3:4">
      <c r="C272" s="27"/>
      <c r="D272" s="27"/>
    </row>
    <row r="273" spans="3:4">
      <c r="C273" s="27"/>
      <c r="D273" s="27"/>
    </row>
    <row r="274" spans="3:4">
      <c r="C274" s="27"/>
      <c r="D274" s="27"/>
    </row>
    <row r="275" spans="3:4">
      <c r="C275" s="27"/>
      <c r="D275" s="27"/>
    </row>
    <row r="276" spans="3:4">
      <c r="C276" s="27"/>
      <c r="D276" s="27"/>
    </row>
    <row r="277" spans="3:4">
      <c r="C277" s="27"/>
      <c r="D277" s="27"/>
    </row>
    <row r="278" spans="3:4">
      <c r="C278" s="27"/>
      <c r="D278" s="27"/>
    </row>
    <row r="279" spans="3:4">
      <c r="C279" s="27"/>
      <c r="D279" s="27"/>
    </row>
    <row r="280" spans="3:4">
      <c r="C280" s="27"/>
      <c r="D280" s="27"/>
    </row>
    <row r="281" spans="3:4">
      <c r="C281" s="27"/>
      <c r="D281" s="27"/>
    </row>
    <row r="282" spans="3:4">
      <c r="C282" s="27"/>
      <c r="D282" s="27"/>
    </row>
    <row r="283" spans="3:4">
      <c r="C283" s="27"/>
      <c r="D283" s="27"/>
    </row>
    <row r="284" spans="3:4">
      <c r="C284" s="27"/>
      <c r="D284" s="27"/>
    </row>
    <row r="285" spans="3:4">
      <c r="C285" s="27"/>
      <c r="D285" s="27"/>
    </row>
    <row r="286" spans="3:4">
      <c r="C286" s="27"/>
      <c r="D286" s="27"/>
    </row>
    <row r="287" spans="3:4">
      <c r="C287" s="27"/>
      <c r="D287" s="27"/>
    </row>
    <row r="288" spans="3:4">
      <c r="C288" s="27"/>
      <c r="D288" s="27"/>
    </row>
    <row r="289" spans="3:4">
      <c r="C289" s="27"/>
      <c r="D289" s="27"/>
    </row>
    <row r="290" spans="3:4">
      <c r="C290" s="27"/>
      <c r="D290" s="27"/>
    </row>
    <row r="291" spans="3:4">
      <c r="C291" s="27"/>
      <c r="D291" s="27"/>
    </row>
    <row r="292" spans="3:4">
      <c r="C292" s="27"/>
      <c r="D292" s="27"/>
    </row>
    <row r="293" spans="3:4">
      <c r="C293" s="27"/>
      <c r="D293" s="27"/>
    </row>
  </sheetData>
  <autoFilter ref="B7:Q59" xr:uid="{BA4402F5-7964-4D2D-A397-89A694F5F24E}"/>
  <dataValidations disablePrompts="1" count="2">
    <dataValidation type="list" allowBlank="1" showInputMessage="1" showErrorMessage="1" sqref="E982:N1048576" xr:uid="{1624B106-DA4C-49C8-9422-EE37615CA48A}">
      <formula1>#REF!</formula1>
    </dataValidation>
    <dataValidation type="list" allowBlank="1" showInputMessage="1" showErrorMessage="1" sqref="H982:N1048576" xr:uid="{3F2C86D5-1701-4B1A-88FF-4CB70BF7602C}">
      <formula1>#REF!</formula1>
    </dataValidation>
  </dataValidations>
  <hyperlinks>
    <hyperlink ref="J37" r:id="rId1" display="https://www.temu.com/1set-3-in-1-cordless-15000pa-vacuum-cleaner-50000rpm-air-duster-wireless-dust-blower-electric-air-pump-portable-rechargeable-air-cleaner-vacum-for-computer-keyboard-sofa-car-home-office-g-601099513258859.html?top_gallery_url=https%3A%2F%2Fimg.kwcdn.com%2Fproduct%2Fopen%2F2022-12-07%2F1670378924426-ce6512558ea74940bc6e0aa203bc8697-goods.jpeg&amp;spec_gallery_id=11582056&amp;refer_page_sn=10009&amp;refer_source=10022&amp;freesia_scene=2&amp;search_key=canned%20air&amp;refer_page_el_sn=200049&amp;_x_vst_scene=adg&amp;_x_ads_sub_channel=search&amp;_x_ads_account=176148513&amp;_x_ads_channel=bing&amp;_x_ads_creative_id=82738614636630&amp;_x_ns_device=c&amp;_x_ns_keyword=Temu&amp;_x_ns_match_type=e&amp;_x_ns_msclkid=2e144624e9d9166cb7cf25d27eb5d0ea&amp;_x_ads_set=518429138&amp;_x_ns_source=o&amp;_x_ads_id=1323813638137242&amp;_x_sessn_id=c63uy4ilfy&amp;refer_page_name=search_result&amp;refer_page_id=10009_1677105023832_noye4tnfoi" xr:uid="{F5DADF6F-B9D6-4B34-BB51-B435BCBFDAB6}"/>
    <hyperlink ref="J38" r:id="rId2" display="https://www.walmart.com/ip/Compressed-Air-Air-Duster-Multi-Use-Electric-Duster-550-watts-Cleaning-Dust-Hairs-Computer-Replaces-Can-Black/879602651" xr:uid="{F879C374-554E-4399-9AE0-802CCFBEDCE9}"/>
    <hyperlink ref="J40" r:id="rId3" display="https://www.amazon.com/Operated-Rechargeable-Reusable-Computer-Cleaning-Compressed/dp/B0887WKNHD" xr:uid="{FF6A9ABE-F299-4220-89D3-6DD162F42369}"/>
    <hyperlink ref="J41" r:id="rId4" display="https://xpower.com/shop/a-2-airrow-pro-multipurpose-powered-air-duster/" xr:uid="{557E0EDB-A73F-4963-84D7-45520ED0A0E7}"/>
    <hyperlink ref="J42" r:id="rId5" display="https://www.amazon.com/Computer-Electronics-Cleaning-Rechargeable-Compressed/dp/B07YWHSYTX/ref=sr_1_1?m=AXYF1TIEMBXK3&amp;qid=1677266297&amp;s=merchant-items&amp;sr=1-1" xr:uid="{69BF5296-7C3C-4700-B33D-2152835D2D96}"/>
    <hyperlink ref="J43" r:id="rId6" display="https://www.amazon.com/ALPTHY-Electric-Indicator-Compressed-Rechargeable/dp/B09G31CCDB/ref=asc_df_B09G31CCDB/?tag=hyprod-20&amp;linkCode=df0&amp;hvadid=545942253969&amp;hvpos=&amp;hvnetw=g&amp;hvrand=5217014447945746980&amp;hvpone=&amp;hvptwo=&amp;hvqmt=&amp;hvdev=c&amp;hvdvcmdl=&amp;hvlocint=&amp;hvlocphy=9067609&amp;hvtargid=pla-1440836512538&amp;psc=1" xr:uid="{7D57795F-6D58-4769-8AC8-5D2C7B940F96}"/>
    <hyperlink ref="J39" r:id="rId7" display="https://www.newegg.com/p/2ZF-00MY-00013" xr:uid="{C36557BC-FA40-459C-8EA5-7274FEA7006B}"/>
    <hyperlink ref="J44" r:id="rId8" display="https://www.opolar.com/collections/air-duster/products/2019-new-opolar-battery-operated-air-duster" xr:uid="{C555A834-F343-4979-8672-17F189D173BD}"/>
    <hyperlink ref="J45" r:id="rId9" display="https://www.opolar.com/collections/air-duster/products/2020-new-opolar-upgraded-cordless-electric-compressed-air-duster-60000rpm" xr:uid="{B1B4C7C5-47EB-4822-8010-9EA83A2A4945}"/>
    <hyperlink ref="J46" r:id="rId10" display="https://www.opolar.com/collections/air-duster/products/upgraded-battery-operated-air-duster-vacuum-blower-2-in-1" xr:uid="{C989E2B3-98D7-4C96-AF7D-6ADAAB434BEC}"/>
    <hyperlink ref="P31" r:id="rId11" xr:uid="{598138D1-813D-4F13-B2EE-1B07EA2BC071}"/>
  </hyperlinks>
  <pageMargins left="0.75" right="0.75" top="1" bottom="1" header="0.5" footer="0.5"/>
  <pageSetup scale="39" fitToHeight="0" orientation="landscape" r:id="rId12"/>
  <headerFooter alignWithMargins="0">
    <oddFooter>&amp;L © Euromonitor International 2011. All rights reserved.</oddFooter>
  </headerFooter>
  <drawing r:id="rId1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06294-FF1C-4133-9E07-7631DB641909}">
  <dimension ref="A4:I197"/>
  <sheetViews>
    <sheetView showGridLines="0" zoomScaleNormal="100" workbookViewId="0">
      <pane ySplit="6" topLeftCell="A7" activePane="bottomLeft" state="frozen"/>
      <selection pane="bottomLeft" activeCell="B4" sqref="B4"/>
    </sheetView>
  </sheetViews>
  <sheetFormatPr defaultColWidth="9.140625" defaultRowHeight="21"/>
  <cols>
    <col min="1" max="1" width="2.28515625" style="362" customWidth="1"/>
    <col min="2" max="2" width="5.28515625" style="363" customWidth="1"/>
    <col min="3" max="3" width="18.140625" style="364" customWidth="1"/>
    <col min="4" max="4" width="14.7109375" style="364" bestFit="1" customWidth="1"/>
    <col min="5" max="5" width="69" style="365" hidden="1" customWidth="1"/>
    <col min="6" max="6" width="69" style="366" hidden="1" customWidth="1"/>
    <col min="7" max="7" width="16.140625" style="367" bestFit="1" customWidth="1"/>
    <col min="8" max="8" width="69" style="365" customWidth="1"/>
    <col min="9" max="9" width="115.85546875" style="347" customWidth="1"/>
    <col min="10" max="12" width="9" style="347" customWidth="1"/>
    <col min="13" max="16384" width="9.140625" style="347"/>
  </cols>
  <sheetData>
    <row r="4" spans="2:9">
      <c r="B4" s="423" t="s">
        <v>2639</v>
      </c>
    </row>
    <row r="5" spans="2:9" ht="30">
      <c r="B5" s="342" t="s">
        <v>489</v>
      </c>
      <c r="C5" s="343" t="s">
        <v>2345</v>
      </c>
      <c r="D5" s="344" t="s">
        <v>2346</v>
      </c>
      <c r="E5" s="344" t="s">
        <v>2347</v>
      </c>
      <c r="F5" s="345"/>
      <c r="G5" s="346" t="s">
        <v>2348</v>
      </c>
      <c r="H5" s="344" t="s">
        <v>2347</v>
      </c>
      <c r="I5" s="343" t="s">
        <v>2349</v>
      </c>
    </row>
    <row r="6" spans="2:9" s="352" customFormat="1" ht="11.25">
      <c r="B6" s="348"/>
      <c r="C6" s="349"/>
      <c r="D6" s="349"/>
      <c r="E6" s="349"/>
      <c r="F6" s="350"/>
      <c r="G6" s="351"/>
      <c r="H6" s="349"/>
      <c r="I6" s="349"/>
    </row>
    <row r="7" spans="2:9" ht="38.25">
      <c r="B7" s="353">
        <v>1</v>
      </c>
      <c r="C7" s="354" t="s">
        <v>2350</v>
      </c>
      <c r="D7" s="354" t="s">
        <v>2351</v>
      </c>
      <c r="E7" s="355" t="s">
        <v>2352</v>
      </c>
      <c r="F7" s="356" t="s">
        <v>2353</v>
      </c>
      <c r="G7" s="357">
        <f>VALUE(F7)</f>
        <v>1</v>
      </c>
      <c r="H7" s="355" t="str">
        <f>MID(E7, FIND(".", E7) + 1, LEN(E7) - FIND(".", E7))</f>
        <v xml:space="preserve"> Please describe your background and role(s) as it relates to the sourcing/ distribution/ sale/promotion of Aerosol Duster products in the US? (e.g., current job title, years in role, years in related roles/activities)</v>
      </c>
      <c r="I7" s="358" t="s">
        <v>2354</v>
      </c>
    </row>
    <row r="8" spans="2:9" ht="63.75">
      <c r="B8" s="353">
        <v>1</v>
      </c>
      <c r="C8" s="354" t="s">
        <v>2350</v>
      </c>
      <c r="D8" s="354" t="s">
        <v>2351</v>
      </c>
      <c r="E8" s="355" t="s">
        <v>2355</v>
      </c>
      <c r="F8" s="356" t="s">
        <v>2356</v>
      </c>
      <c r="G8" s="357">
        <f t="shared" ref="G8:G71" si="0">VALUE(F8)</f>
        <v>2</v>
      </c>
      <c r="H8" s="355" t="str">
        <f t="shared" ref="H8:H71" si="1">MID(E8, FIND(".", E8) + 1, LEN(E8) - FIND(".", E8))</f>
        <v xml:space="preserve">  How big is your company (e.g., no. employees, annual sales, geographic coverage)? What portion of your company’s activities would you say are based on Aerosol Duster Products? (e.g., main activity, small percent of overall revenue, growth area- seek percentages of total company if possible)</v>
      </c>
      <c r="I8" s="358" t="s">
        <v>2357</v>
      </c>
    </row>
    <row r="9" spans="2:9" ht="38.25">
      <c r="B9" s="353">
        <v>1</v>
      </c>
      <c r="C9" s="354" t="s">
        <v>2350</v>
      </c>
      <c r="D9" s="354" t="s">
        <v>2351</v>
      </c>
      <c r="E9" s="355" t="s">
        <v>2358</v>
      </c>
      <c r="F9" s="356" t="s">
        <v>2359</v>
      </c>
      <c r="G9" s="357">
        <f t="shared" si="0"/>
        <v>3</v>
      </c>
      <c r="H9" s="355" t="str">
        <f t="shared" si="1"/>
        <v xml:space="preserve"> We’ve read that the Household &amp; Commercial Products Asso (HCPA) estimates that 3.75 billion aerosol cans were filled in the U.S. in 2020. Does your company fill aerosol products of any of the following types:</v>
      </c>
      <c r="I9" s="358" t="s">
        <v>2360</v>
      </c>
    </row>
    <row r="10" spans="2:9" ht="89.25">
      <c r="B10" s="353">
        <v>1</v>
      </c>
      <c r="C10" s="354" t="s">
        <v>2350</v>
      </c>
      <c r="D10" s="354" t="s">
        <v>2351</v>
      </c>
      <c r="E10" s="355" t="s">
        <v>2361</v>
      </c>
      <c r="F10" s="356" t="s">
        <v>2362</v>
      </c>
      <c r="G10" s="357">
        <f t="shared" si="0"/>
        <v>5</v>
      </c>
      <c r="H10" s="355" t="str">
        <f t="shared" si="1"/>
        <v xml:space="preserve">  Is the market for Aerosol Duster products clearly segmented into commercial use and products for household consumer use? If so, approximately what proportion of the market is designated for commercial use only? (If the respondent cannot approximate what proportion of this market is for commercial use only, then ask them to explain why it is difficult to distinguish between consumer use and commercial use?)</v>
      </c>
      <c r="I10" s="358" t="s">
        <v>2363</v>
      </c>
    </row>
    <row r="11" spans="2:9" ht="51">
      <c r="B11" s="353">
        <v>1</v>
      </c>
      <c r="C11" s="354" t="s">
        <v>2350</v>
      </c>
      <c r="D11" s="354" t="s">
        <v>2351</v>
      </c>
      <c r="E11" s="355" t="s">
        <v>2364</v>
      </c>
      <c r="F11" s="356" t="s">
        <v>2365</v>
      </c>
      <c r="G11" s="357">
        <f t="shared" si="0"/>
        <v>7</v>
      </c>
      <c r="H11" s="355" t="str">
        <f t="shared" si="1"/>
        <v xml:space="preserve"> Where do consumer households typically obtain their Aerosol Duster products today? (eg., distribution channels including retail in-store, retail online, , direct from manufacturers, other) What is the relative share of each distribution channel, ie., total should sum to 100%? Is this different distribution for commercial users? </v>
      </c>
      <c r="I11" s="358" t="s">
        <v>2366</v>
      </c>
    </row>
    <row r="12" spans="2:9" ht="51">
      <c r="B12" s="353">
        <v>1</v>
      </c>
      <c r="C12" s="354" t="s">
        <v>2350</v>
      </c>
      <c r="D12" s="354" t="s">
        <v>2351</v>
      </c>
      <c r="E12" s="355" t="s">
        <v>2367</v>
      </c>
      <c r="F12" s="356" t="s">
        <v>2368</v>
      </c>
      <c r="G12" s="357">
        <f t="shared" si="0"/>
        <v>8</v>
      </c>
      <c r="H12" s="355" t="str">
        <f t="shared" si="1"/>
        <v xml:space="preserve"> Which retailers are the most prominent suppliers of Aerosol Dusters to consumer households from your point of view? (eg., Amazon, Grainger, Newegg, Walmart, Best Buy, etc.) Why? What would you say is the typical retail markup (margin) on Aerosol Dusters? </v>
      </c>
      <c r="I12" s="358" t="s">
        <v>2369</v>
      </c>
    </row>
    <row r="13" spans="2:9" ht="51">
      <c r="B13" s="353">
        <v>1</v>
      </c>
      <c r="C13" s="354" t="s">
        <v>2350</v>
      </c>
      <c r="D13" s="354" t="s">
        <v>2351</v>
      </c>
      <c r="E13" s="355" t="s">
        <v>2370</v>
      </c>
      <c r="F13" s="356" t="s">
        <v>2371</v>
      </c>
      <c r="G13" s="357">
        <f t="shared" si="0"/>
        <v>17</v>
      </c>
      <c r="H13" s="355" t="str">
        <f t="shared" si="1"/>
        <v xml:space="preserve"> In your estimation, what are the most commonly used propellants in household consumer Aerosol Duster products? (eg., DFE also called HFC-152a, HFC-134a, HFO-1234ze, other) What is the relative share of each product by attribute? (Total should sum to 100 percent.)</v>
      </c>
      <c r="I13" s="358" t="s">
        <v>2372</v>
      </c>
    </row>
    <row r="14" spans="2:9" ht="51">
      <c r="B14" s="353">
        <v>1</v>
      </c>
      <c r="C14" s="354" t="s">
        <v>2350</v>
      </c>
      <c r="D14" s="354" t="s">
        <v>2351</v>
      </c>
      <c r="E14" s="355" t="s">
        <v>2373</v>
      </c>
      <c r="F14" s="356" t="s">
        <v>2374</v>
      </c>
      <c r="G14" s="357">
        <f t="shared" si="0"/>
        <v>18</v>
      </c>
      <c r="H14" s="355" t="str">
        <f t="shared" si="1"/>
        <v xml:space="preserve"> Are you aware of any standards used by the industry today to guide the development and placement of warnings against inhalation risks and potential abuse of Aerosol Dusters? What is the source of these standards? Are they specific to Aerosol Dusters or are they adapted from other aerosol product categories?</v>
      </c>
      <c r="I14" s="358" t="s">
        <v>2375</v>
      </c>
    </row>
    <row r="15" spans="2:9" ht="51">
      <c r="B15" s="353">
        <v>1</v>
      </c>
      <c r="C15" s="354" t="s">
        <v>2350</v>
      </c>
      <c r="D15" s="354" t="s">
        <v>2351</v>
      </c>
      <c r="E15" s="355" t="s">
        <v>2376</v>
      </c>
      <c r="F15" s="356" t="s">
        <v>2377</v>
      </c>
      <c r="G15" s="357">
        <f t="shared" si="0"/>
        <v>21</v>
      </c>
      <c r="H15" s="355" t="str">
        <f t="shared" si="1"/>
        <v xml:space="preserve"> What is the size (value/volume) of the total Aerosol Duster market in the US today? Which products do you include in that estimate (eg., disposable – electronic duster, non-flammable – special applications duster, eco – environmental duster, refillable – multiuse cannisters, others)? </v>
      </c>
      <c r="I15" s="358" t="s">
        <v>2378</v>
      </c>
    </row>
    <row r="16" spans="2:9" ht="63.75">
      <c r="B16" s="353">
        <v>1</v>
      </c>
      <c r="C16" s="354" t="s">
        <v>2350</v>
      </c>
      <c r="D16" s="354" t="s">
        <v>2351</v>
      </c>
      <c r="E16" s="355" t="s">
        <v>2379</v>
      </c>
      <c r="F16" s="356" t="s">
        <v>2380</v>
      </c>
      <c r="G16" s="357">
        <f t="shared" si="0"/>
        <v>24</v>
      </c>
      <c r="H16" s="355" t="str">
        <f t="shared" si="1"/>
        <v xml:space="preserve"> Who would you say are the leading manufacturers in the Aerosol Duster market? (eg., Falcon, Innovera, Maxell, Norazza, Max Professional, ITW, CRC, others.) What is their share of the total market (% value/volume)? Their share of the the household consumer market (% value/ volume)?</v>
      </c>
      <c r="I16" s="358" t="s">
        <v>2381</v>
      </c>
    </row>
    <row r="17" spans="2:9" ht="51">
      <c r="B17" s="353">
        <v>1</v>
      </c>
      <c r="C17" s="354" t="s">
        <v>2350</v>
      </c>
      <c r="D17" s="354" t="s">
        <v>2351</v>
      </c>
      <c r="E17" s="355" t="s">
        <v>2382</v>
      </c>
      <c r="F17" s="356" t="s">
        <v>2383</v>
      </c>
      <c r="G17" s="357">
        <f t="shared" si="0"/>
        <v>25</v>
      </c>
      <c r="H17" s="355" t="str">
        <f t="shared" si="1"/>
        <v xml:space="preserve">  What private label products are most prominent (eg., Office Depot, Staples, Walmart-Surfs Onn (P/L), Best Buy-Insignia (P/L)) What is their % share of the household consumer market? </v>
      </c>
      <c r="I17" s="358" t="s">
        <v>2384</v>
      </c>
    </row>
    <row r="18" spans="2:9" ht="38.25">
      <c r="B18" s="353">
        <v>2</v>
      </c>
      <c r="C18" s="354" t="s">
        <v>2385</v>
      </c>
      <c r="D18" s="354" t="s">
        <v>2386</v>
      </c>
      <c r="E18" s="355" t="s">
        <v>2387</v>
      </c>
      <c r="F18" s="356" t="s">
        <v>2388</v>
      </c>
      <c r="G18" s="357">
        <f t="shared" si="0"/>
        <v>4</v>
      </c>
      <c r="H18" s="355" t="str">
        <f t="shared" si="1"/>
        <v xml:space="preserve"> In the past ten to fifteen years (to 2006) what have you seen as the key trends that have impacted the Aerosol Duster market in the US? Eg., what are some of the things that have impacted the U.S. Aerosol Duster market the most?</v>
      </c>
      <c r="I18" s="358" t="s">
        <v>2389</v>
      </c>
    </row>
    <row r="19" spans="2:9" ht="51">
      <c r="B19" s="353">
        <v>2</v>
      </c>
      <c r="C19" s="354" t="s">
        <v>2385</v>
      </c>
      <c r="D19" s="354" t="s">
        <v>2386</v>
      </c>
      <c r="E19" s="355" t="s">
        <v>2373</v>
      </c>
      <c r="F19" s="356" t="s">
        <v>2374</v>
      </c>
      <c r="G19" s="357">
        <f t="shared" si="0"/>
        <v>18</v>
      </c>
      <c r="H19" s="355" t="str">
        <f t="shared" si="1"/>
        <v xml:space="preserve"> Are you aware of any standards used by the industry today to guide the development and placement of warnings against inhalation risks and potential abuse of Aerosol Dusters? What is the source of these standards? Are they specific to Aerosol Dusters or are they adapted from other aerosol product categories?</v>
      </c>
      <c r="I19" s="358" t="s">
        <v>2390</v>
      </c>
    </row>
    <row r="20" spans="2:9" ht="38.25">
      <c r="B20" s="353">
        <v>2</v>
      </c>
      <c r="C20" s="354" t="s">
        <v>2385</v>
      </c>
      <c r="D20" s="354" t="s">
        <v>2386</v>
      </c>
      <c r="E20" s="355" t="s">
        <v>2382</v>
      </c>
      <c r="F20" s="356" t="s">
        <v>2383</v>
      </c>
      <c r="G20" s="357">
        <f t="shared" si="0"/>
        <v>25</v>
      </c>
      <c r="H20" s="355" t="str">
        <f t="shared" si="1"/>
        <v xml:space="preserve">  What private label products are most prominent (eg., Office Depot, Staples, Walmart-Surfs Onn (P/L), Best Buy-Insignia (P/L)) What is their % share of the household consumer market? </v>
      </c>
      <c r="I20" s="358" t="s">
        <v>2391</v>
      </c>
    </row>
    <row r="21" spans="2:9" ht="38.25">
      <c r="B21" s="353">
        <v>3</v>
      </c>
      <c r="C21" s="354" t="s">
        <v>2392</v>
      </c>
      <c r="D21" s="354" t="s">
        <v>2393</v>
      </c>
      <c r="E21" s="355" t="s">
        <v>2352</v>
      </c>
      <c r="F21" s="356" t="s">
        <v>2353</v>
      </c>
      <c r="G21" s="357">
        <f t="shared" si="0"/>
        <v>1</v>
      </c>
      <c r="H21" s="355" t="str">
        <f t="shared" si="1"/>
        <v xml:space="preserve"> Please describe your background and role(s) as it relates to the sourcing/ distribution/ sale/promotion of Aerosol Duster products in the US? (e.g., current job title, years in role, years in related roles/activities)</v>
      </c>
      <c r="I21" s="358" t="s">
        <v>2394</v>
      </c>
    </row>
    <row r="22" spans="2:9" ht="51">
      <c r="B22" s="353">
        <v>3</v>
      </c>
      <c r="C22" s="354" t="s">
        <v>2392</v>
      </c>
      <c r="D22" s="354" t="s">
        <v>2393</v>
      </c>
      <c r="E22" s="355" t="s">
        <v>2355</v>
      </c>
      <c r="F22" s="356" t="s">
        <v>2356</v>
      </c>
      <c r="G22" s="357">
        <f t="shared" si="0"/>
        <v>2</v>
      </c>
      <c r="H22" s="355" t="str">
        <f t="shared" si="1"/>
        <v xml:space="preserve">  How big is your company (e.g., no. employees, annual sales, geographic coverage)? What portion of your company’s activities would you say are based on Aerosol Duster Products? (e.g., main activity, small percent of overall revenue, growth area- seek percentages of total company if possible)</v>
      </c>
      <c r="I22" s="358" t="s">
        <v>2395</v>
      </c>
    </row>
    <row r="23" spans="2:9" ht="38.25">
      <c r="B23" s="353">
        <v>3</v>
      </c>
      <c r="C23" s="354" t="s">
        <v>2392</v>
      </c>
      <c r="D23" s="354" t="s">
        <v>2393</v>
      </c>
      <c r="E23" s="355" t="s">
        <v>2358</v>
      </c>
      <c r="F23" s="356" t="s">
        <v>2359</v>
      </c>
      <c r="G23" s="357">
        <f t="shared" si="0"/>
        <v>3</v>
      </c>
      <c r="H23" s="355" t="str">
        <f t="shared" si="1"/>
        <v xml:space="preserve"> We’ve read that the Household &amp; Commercial Products Asso (HCPA) estimates that 3.75 billion aerosol cans were filled in the U.S. in 2020. Does your company fill aerosol products of any of the following types:</v>
      </c>
      <c r="I23" s="358" t="s">
        <v>2396</v>
      </c>
    </row>
    <row r="24" spans="2:9" ht="38.25">
      <c r="B24" s="353">
        <v>3</v>
      </c>
      <c r="C24" s="354" t="s">
        <v>2392</v>
      </c>
      <c r="D24" s="354" t="s">
        <v>2393</v>
      </c>
      <c r="E24" s="355" t="s">
        <v>2387</v>
      </c>
      <c r="F24" s="356" t="s">
        <v>2388</v>
      </c>
      <c r="G24" s="357">
        <f t="shared" si="0"/>
        <v>4</v>
      </c>
      <c r="H24" s="355" t="str">
        <f t="shared" si="1"/>
        <v xml:space="preserve"> In the past ten to fifteen years (to 2006) what have you seen as the key trends that have impacted the Aerosol Duster market in the US? Eg., what are some of the things that have impacted the U.S. Aerosol Duster market the most?</v>
      </c>
      <c r="I24" s="358" t="s">
        <v>2397</v>
      </c>
    </row>
    <row r="25" spans="2:9" ht="76.5">
      <c r="B25" s="353">
        <v>3</v>
      </c>
      <c r="C25" s="354" t="s">
        <v>2392</v>
      </c>
      <c r="D25" s="354" t="s">
        <v>2393</v>
      </c>
      <c r="E25" s="355" t="s">
        <v>2361</v>
      </c>
      <c r="F25" s="356" t="s">
        <v>2362</v>
      </c>
      <c r="G25" s="357">
        <f t="shared" si="0"/>
        <v>5</v>
      </c>
      <c r="H25" s="355" t="str">
        <f t="shared" si="1"/>
        <v xml:space="preserve">  Is the market for Aerosol Duster products clearly segmented into commercial use and products for household consumer use? If so, approximately what proportion of the market is designated for commercial use only? (If the respondent cannot approximate what proportion of this market is for commercial use only, then ask them to explain why it is difficult to distinguish between consumer use and commercial use?)</v>
      </c>
      <c r="I25" s="358" t="s">
        <v>2398</v>
      </c>
    </row>
    <row r="26" spans="2:9" ht="51">
      <c r="B26" s="353">
        <v>3</v>
      </c>
      <c r="C26" s="354" t="s">
        <v>2392</v>
      </c>
      <c r="D26" s="354" t="s">
        <v>2393</v>
      </c>
      <c r="E26" s="355" t="s">
        <v>2399</v>
      </c>
      <c r="F26" s="356" t="s">
        <v>2400</v>
      </c>
      <c r="G26" s="357">
        <f t="shared" si="0"/>
        <v>6</v>
      </c>
      <c r="H26" s="355" t="str">
        <f t="shared" si="1"/>
        <v xml:space="preserve"> Approximately how many U.S. households do you believe use aerosol duster products (or what percentage of U.S. households)? How has household use changed over the past 10 to 15 years (increased, decreased, stayed the same)? When did consumer aerosol duster use change? Why?</v>
      </c>
      <c r="I26" s="358" t="s">
        <v>2401</v>
      </c>
    </row>
    <row r="27" spans="2:9" ht="51">
      <c r="B27" s="353">
        <v>3</v>
      </c>
      <c r="C27" s="354" t="s">
        <v>2392</v>
      </c>
      <c r="D27" s="354" t="s">
        <v>2393</v>
      </c>
      <c r="E27" s="355" t="s">
        <v>2364</v>
      </c>
      <c r="F27" s="356" t="s">
        <v>2365</v>
      </c>
      <c r="G27" s="357">
        <f t="shared" si="0"/>
        <v>7</v>
      </c>
      <c r="H27" s="355" t="str">
        <f t="shared" si="1"/>
        <v xml:space="preserve"> Where do consumer households typically obtain their Aerosol Duster products today? (eg., distribution channels including retail in-store, retail online, , direct from manufacturers, other) What is the relative share of each distribution channel, ie., total should sum to 100%? Is this different distribution for commercial users? </v>
      </c>
      <c r="I27" s="358" t="s">
        <v>2402</v>
      </c>
    </row>
    <row r="28" spans="2:9" ht="25.5">
      <c r="B28" s="353">
        <v>3</v>
      </c>
      <c r="C28" s="354" t="s">
        <v>2392</v>
      </c>
      <c r="D28" s="354" t="s">
        <v>2393</v>
      </c>
      <c r="E28" s="355" t="s">
        <v>2403</v>
      </c>
      <c r="F28" s="356" t="s">
        <v>2404</v>
      </c>
      <c r="G28" s="357">
        <f t="shared" si="0"/>
        <v>10</v>
      </c>
      <c r="H28" s="355" t="str">
        <f t="shared" si="1"/>
        <v xml:space="preserve"> How has household consumer sourcing of these products changed over the past 10 to 15 years? (eg., purchase frequency, online sales, retailers) Why?</v>
      </c>
      <c r="I28" s="358" t="s">
        <v>2405</v>
      </c>
    </row>
    <row r="29" spans="2:9" ht="38.25">
      <c r="B29" s="353">
        <v>3</v>
      </c>
      <c r="C29" s="354" t="s">
        <v>2392</v>
      </c>
      <c r="D29" s="354" t="s">
        <v>2393</v>
      </c>
      <c r="E29" s="355" t="s">
        <v>2406</v>
      </c>
      <c r="F29" s="356" t="s">
        <v>2407</v>
      </c>
      <c r="G29" s="357">
        <f t="shared" si="0"/>
        <v>11</v>
      </c>
      <c r="H29" s="355" t="str">
        <f t="shared" si="1"/>
        <v xml:space="preserve"> What impact do you see/anticipate from electronic duster alternatives to Aerosol Dusters? (eg., battery and corded blowers, vacs) What is your view of the suitability of these products to meet consumer use? Why?</v>
      </c>
      <c r="I29" s="358" t="s">
        <v>2408</v>
      </c>
    </row>
    <row r="30" spans="2:9" ht="51">
      <c r="B30" s="353">
        <v>3</v>
      </c>
      <c r="C30" s="354" t="s">
        <v>2392</v>
      </c>
      <c r="D30" s="354" t="s">
        <v>2393</v>
      </c>
      <c r="E30" s="355" t="s">
        <v>2409</v>
      </c>
      <c r="F30" s="356" t="s">
        <v>2410</v>
      </c>
      <c r="G30" s="357">
        <f t="shared" si="0"/>
        <v>13</v>
      </c>
      <c r="H30" s="355" t="str">
        <f t="shared" si="1"/>
        <v xml:space="preserve"> Have Aerosol Duster products and features changed over the past 10 to 15 years, or, have they stayed relatively the same? If yes, how have features changed? (List the changes made to Aerosol Duster products and features made over the past 10 to 15 years, if any.) </v>
      </c>
      <c r="I30" s="358" t="s">
        <v>2411</v>
      </c>
    </row>
    <row r="31" spans="2:9">
      <c r="B31" s="353">
        <v>3</v>
      </c>
      <c r="C31" s="354" t="s">
        <v>2392</v>
      </c>
      <c r="D31" s="354" t="s">
        <v>2393</v>
      </c>
      <c r="E31" s="355" t="s">
        <v>2412</v>
      </c>
      <c r="F31" s="356" t="s">
        <v>2413</v>
      </c>
      <c r="G31" s="357">
        <f t="shared" si="0"/>
        <v>14</v>
      </c>
      <c r="H31" s="355" t="str">
        <f t="shared" si="1"/>
        <v xml:space="preserve"> What is the shelf life of these products? (eg., 1 year, 5 years, 10 years, other) </v>
      </c>
      <c r="I31" s="358" t="s">
        <v>2414</v>
      </c>
    </row>
    <row r="32" spans="2:9">
      <c r="B32" s="353">
        <v>3</v>
      </c>
      <c r="C32" s="354" t="s">
        <v>2392</v>
      </c>
      <c r="D32" s="354" t="s">
        <v>2393</v>
      </c>
      <c r="E32" s="355" t="s">
        <v>2415</v>
      </c>
      <c r="F32" s="356" t="s">
        <v>2416</v>
      </c>
      <c r="G32" s="357">
        <f t="shared" si="0"/>
        <v>15</v>
      </c>
      <c r="H32" s="355" t="str">
        <f t="shared" si="1"/>
        <v xml:space="preserve"> How often are new aerosol duster products introduced to the market?</v>
      </c>
      <c r="I32" s="358" t="s">
        <v>2417</v>
      </c>
    </row>
    <row r="33" spans="2:9" ht="63.75">
      <c r="B33" s="353">
        <v>3</v>
      </c>
      <c r="C33" s="354" t="s">
        <v>2392</v>
      </c>
      <c r="D33" s="354" t="s">
        <v>2393</v>
      </c>
      <c r="E33" s="355" t="s">
        <v>2370</v>
      </c>
      <c r="F33" s="356" t="s">
        <v>2371</v>
      </c>
      <c r="G33" s="357">
        <f t="shared" si="0"/>
        <v>17</v>
      </c>
      <c r="H33" s="355" t="str">
        <f t="shared" si="1"/>
        <v xml:space="preserve"> In your estimation, what are the most commonly used propellants in household consumer Aerosol Duster products? (eg., DFE also called HFC-152a, HFC-134a, HFO-1234ze, other) What is the relative share of each product by attribute? (Total should sum to 100 percent.)</v>
      </c>
      <c r="I33" s="358" t="s">
        <v>2418</v>
      </c>
    </row>
    <row r="34" spans="2:9" ht="51">
      <c r="B34" s="353">
        <v>3</v>
      </c>
      <c r="C34" s="354" t="s">
        <v>2392</v>
      </c>
      <c r="D34" s="354" t="s">
        <v>2393</v>
      </c>
      <c r="E34" s="355" t="s">
        <v>2373</v>
      </c>
      <c r="F34" s="356" t="s">
        <v>2374</v>
      </c>
      <c r="G34" s="357">
        <f t="shared" si="0"/>
        <v>18</v>
      </c>
      <c r="H34" s="355" t="str">
        <f t="shared" si="1"/>
        <v xml:space="preserve"> Are you aware of any standards used by the industry today to guide the development and placement of warnings against inhalation risks and potential abuse of Aerosol Dusters? What is the source of these standards? Are they specific to Aerosol Dusters or are they adapted from other aerosol product categories?</v>
      </c>
      <c r="I34" s="358" t="s">
        <v>2419</v>
      </c>
    </row>
    <row r="35" spans="2:9" ht="25.5">
      <c r="B35" s="353">
        <v>3</v>
      </c>
      <c r="C35" s="354" t="s">
        <v>2392</v>
      </c>
      <c r="D35" s="354" t="s">
        <v>2393</v>
      </c>
      <c r="E35" s="355" t="s">
        <v>2420</v>
      </c>
      <c r="F35" s="356" t="s">
        <v>2421</v>
      </c>
      <c r="G35" s="357">
        <f t="shared" si="0"/>
        <v>19</v>
      </c>
      <c r="H35" s="355" t="str">
        <f t="shared" si="1"/>
        <v xml:space="preserve"> Are there any noteworthy innovations emerging that will promote consumer safety and/or prevent abuse?</v>
      </c>
      <c r="I35" s="358" t="s">
        <v>2422</v>
      </c>
    </row>
    <row r="36" spans="2:9" ht="25.5">
      <c r="B36" s="353">
        <v>3</v>
      </c>
      <c r="C36" s="354" t="s">
        <v>2392</v>
      </c>
      <c r="D36" s="354" t="s">
        <v>2393</v>
      </c>
      <c r="E36" s="355" t="s">
        <v>2423</v>
      </c>
      <c r="F36" s="356" t="s">
        <v>2424</v>
      </c>
      <c r="G36" s="357">
        <f t="shared" si="0"/>
        <v>22</v>
      </c>
      <c r="H36" s="355" t="str">
        <f t="shared" si="1"/>
        <v xml:space="preserve"> What do you think is the size (value/volume) of the Aerosol Duster market sold to household consumers in the US? [CPSC estimate: $160M/20M units]</v>
      </c>
      <c r="I36" s="358" t="s">
        <v>2425</v>
      </c>
    </row>
    <row r="37" spans="2:9" ht="38.25">
      <c r="B37" s="353">
        <v>3</v>
      </c>
      <c r="C37" s="354" t="s">
        <v>2392</v>
      </c>
      <c r="D37" s="354" t="s">
        <v>2393</v>
      </c>
      <c r="E37" s="355" t="s">
        <v>2426</v>
      </c>
      <c r="F37" s="356" t="s">
        <v>2427</v>
      </c>
      <c r="G37" s="357">
        <f t="shared" si="0"/>
        <v>23</v>
      </c>
      <c r="H37" s="355" t="str">
        <f t="shared" si="1"/>
        <v xml:space="preserve"> How has the market size changed over the past 10 and 15 years, respectively? (% growth in value/volume)? How has growth changed over the past five years? (% growth YOY)?</v>
      </c>
      <c r="I37" s="358" t="s">
        <v>2428</v>
      </c>
    </row>
    <row r="38" spans="2:9" ht="51">
      <c r="B38" s="353">
        <v>3</v>
      </c>
      <c r="C38" s="354" t="s">
        <v>2392</v>
      </c>
      <c r="D38" s="354" t="s">
        <v>2393</v>
      </c>
      <c r="E38" s="355" t="s">
        <v>2379</v>
      </c>
      <c r="F38" s="356" t="s">
        <v>2380</v>
      </c>
      <c r="G38" s="357">
        <f t="shared" si="0"/>
        <v>24</v>
      </c>
      <c r="H38" s="355" t="str">
        <f t="shared" si="1"/>
        <v xml:space="preserve"> Who would you say are the leading manufacturers in the Aerosol Duster market? (eg., Falcon, Innovera, Maxell, Norazza, Max Professional, ITW, CRC, others.) What is their share of the total market (% value/volume)? Their share of the the household consumer market (% value/ volume)?</v>
      </c>
      <c r="I38" s="358" t="s">
        <v>2429</v>
      </c>
    </row>
    <row r="39" spans="2:9" ht="38.25">
      <c r="B39" s="353">
        <v>3</v>
      </c>
      <c r="C39" s="354" t="s">
        <v>2392</v>
      </c>
      <c r="D39" s="354" t="s">
        <v>2393</v>
      </c>
      <c r="E39" s="355" t="s">
        <v>2430</v>
      </c>
      <c r="F39" s="356" t="s">
        <v>2431</v>
      </c>
      <c r="G39" s="357">
        <f t="shared" si="0"/>
        <v>26</v>
      </c>
      <c r="H39" s="355" t="str">
        <f t="shared" si="1"/>
        <v xml:space="preserve"> We’ve seen some products described as “Air” or “Canned Air” in advertising materials or online product descriptions. Why (competitive advantage)? What is the market share (%value/volume) of these products? </v>
      </c>
      <c r="I39" s="358" t="s">
        <v>2432</v>
      </c>
    </row>
    <row r="40" spans="2:9" ht="25.5">
      <c r="B40" s="353">
        <v>3</v>
      </c>
      <c r="C40" s="354" t="s">
        <v>2392</v>
      </c>
      <c r="D40" s="354" t="s">
        <v>2393</v>
      </c>
      <c r="E40" s="355" t="s">
        <v>2433</v>
      </c>
      <c r="F40" s="356" t="s">
        <v>2434</v>
      </c>
      <c r="G40" s="357">
        <f t="shared" si="0"/>
        <v>28</v>
      </c>
      <c r="H40" s="355" t="str">
        <f t="shared" si="1"/>
        <v xml:space="preserve"> What additional matters do you think we should consider in regard to the Aerosol Duster market, especially as it applies to consumer household use? </v>
      </c>
      <c r="I40" s="358" t="s">
        <v>2435</v>
      </c>
    </row>
    <row r="41" spans="2:9" ht="38.25">
      <c r="B41" s="353">
        <v>4</v>
      </c>
      <c r="C41" s="354" t="s">
        <v>2350</v>
      </c>
      <c r="D41" s="354" t="s">
        <v>2351</v>
      </c>
      <c r="E41" s="355" t="s">
        <v>2352</v>
      </c>
      <c r="F41" s="356" t="s">
        <v>2353</v>
      </c>
      <c r="G41" s="357">
        <f t="shared" si="0"/>
        <v>1</v>
      </c>
      <c r="H41" s="355" t="str">
        <f t="shared" si="1"/>
        <v xml:space="preserve"> Please describe your background and role(s) as it relates to the sourcing/ distribution/ sale/promotion of Aerosol Duster products in the US? (e.g., current job title, years in role, years in related roles/activities)</v>
      </c>
      <c r="I41" s="358" t="s">
        <v>2436</v>
      </c>
    </row>
    <row r="42" spans="2:9" ht="51">
      <c r="B42" s="353">
        <v>4</v>
      </c>
      <c r="C42" s="354" t="s">
        <v>2350</v>
      </c>
      <c r="D42" s="354" t="s">
        <v>2351</v>
      </c>
      <c r="E42" s="355" t="s">
        <v>2355</v>
      </c>
      <c r="F42" s="356" t="s">
        <v>2356</v>
      </c>
      <c r="G42" s="357">
        <f t="shared" si="0"/>
        <v>2</v>
      </c>
      <c r="H42" s="355" t="str">
        <f t="shared" si="1"/>
        <v xml:space="preserve">  How big is your company (e.g., no. employees, annual sales, geographic coverage)? What portion of your company’s activities would you say are based on Aerosol Duster Products? (e.g., main activity, small percent of overall revenue, growth area- seek percentages of total company if possible)</v>
      </c>
      <c r="I42" s="358" t="s">
        <v>2437</v>
      </c>
    </row>
    <row r="43" spans="2:9" ht="38.25">
      <c r="B43" s="353">
        <v>4</v>
      </c>
      <c r="C43" s="354" t="s">
        <v>2350</v>
      </c>
      <c r="D43" s="354" t="s">
        <v>2351</v>
      </c>
      <c r="E43" s="355" t="s">
        <v>2358</v>
      </c>
      <c r="F43" s="356" t="s">
        <v>2359</v>
      </c>
      <c r="G43" s="357">
        <f t="shared" si="0"/>
        <v>3</v>
      </c>
      <c r="H43" s="355" t="str">
        <f t="shared" si="1"/>
        <v xml:space="preserve"> We’ve read that the Household &amp; Commercial Products Asso (HCPA) estimates that 3.75 billion aerosol cans were filled in the U.S. in 2020. Does your company fill aerosol products of any of the following types:</v>
      </c>
      <c r="I43" s="358" t="s">
        <v>2438</v>
      </c>
    </row>
    <row r="44" spans="2:9" ht="38.25">
      <c r="B44" s="353">
        <v>4</v>
      </c>
      <c r="C44" s="354" t="s">
        <v>2350</v>
      </c>
      <c r="D44" s="354" t="s">
        <v>2351</v>
      </c>
      <c r="E44" s="355" t="s">
        <v>2387</v>
      </c>
      <c r="F44" s="356" t="s">
        <v>2388</v>
      </c>
      <c r="G44" s="357">
        <f t="shared" si="0"/>
        <v>4</v>
      </c>
      <c r="H44" s="355" t="str">
        <f t="shared" si="1"/>
        <v xml:space="preserve"> In the past ten to fifteen years (to 2006) what have you seen as the key trends that have impacted the Aerosol Duster market in the US? Eg., what are some of the things that have impacted the U.S. Aerosol Duster market the most?</v>
      </c>
      <c r="I44" s="358" t="s">
        <v>2439</v>
      </c>
    </row>
    <row r="45" spans="2:9" ht="76.5">
      <c r="B45" s="353">
        <v>4</v>
      </c>
      <c r="C45" s="354" t="s">
        <v>2350</v>
      </c>
      <c r="D45" s="354" t="s">
        <v>2351</v>
      </c>
      <c r="E45" s="355" t="s">
        <v>2361</v>
      </c>
      <c r="F45" s="356" t="s">
        <v>2362</v>
      </c>
      <c r="G45" s="357">
        <f t="shared" si="0"/>
        <v>5</v>
      </c>
      <c r="H45" s="355" t="str">
        <f t="shared" si="1"/>
        <v xml:space="preserve">  Is the market for Aerosol Duster products clearly segmented into commercial use and products for household consumer use? If so, approximately what proportion of the market is designated for commercial use only? (If the respondent cannot approximate what proportion of this market is for commercial use only, then ask them to explain why it is difficult to distinguish between consumer use and commercial use?)</v>
      </c>
      <c r="I45" s="358" t="s">
        <v>2440</v>
      </c>
    </row>
    <row r="46" spans="2:9" ht="51">
      <c r="B46" s="353">
        <v>4</v>
      </c>
      <c r="C46" s="354" t="s">
        <v>2350</v>
      </c>
      <c r="D46" s="354" t="s">
        <v>2351</v>
      </c>
      <c r="E46" s="355" t="s">
        <v>2399</v>
      </c>
      <c r="F46" s="356" t="s">
        <v>2400</v>
      </c>
      <c r="G46" s="357">
        <f t="shared" si="0"/>
        <v>6</v>
      </c>
      <c r="H46" s="355" t="str">
        <f t="shared" si="1"/>
        <v xml:space="preserve"> Approximately how many U.S. households do you believe use aerosol duster products (or what percentage of U.S. households)? How has household use changed over the past 10 to 15 years (increased, decreased, stayed the same)? When did consumer aerosol duster use change? Why?</v>
      </c>
      <c r="I46" s="358" t="s">
        <v>2441</v>
      </c>
    </row>
    <row r="47" spans="2:9" ht="51">
      <c r="B47" s="353">
        <v>4</v>
      </c>
      <c r="C47" s="354" t="s">
        <v>2350</v>
      </c>
      <c r="D47" s="354" t="s">
        <v>2351</v>
      </c>
      <c r="E47" s="355" t="s">
        <v>2364</v>
      </c>
      <c r="F47" s="356" t="s">
        <v>2365</v>
      </c>
      <c r="G47" s="357">
        <f t="shared" si="0"/>
        <v>7</v>
      </c>
      <c r="H47" s="355" t="str">
        <f t="shared" si="1"/>
        <v xml:space="preserve"> Where do consumer households typically obtain their Aerosol Duster products today? (eg., distribution channels including retail in-store, retail online, , direct from manufacturers, other) What is the relative share of each distribution channel, ie., total should sum to 100%? Is this different distribution for commercial users? </v>
      </c>
      <c r="I47" s="358" t="s">
        <v>2442</v>
      </c>
    </row>
    <row r="48" spans="2:9" ht="51">
      <c r="B48" s="353">
        <v>4</v>
      </c>
      <c r="C48" s="354" t="s">
        <v>2350</v>
      </c>
      <c r="D48" s="354" t="s">
        <v>2351</v>
      </c>
      <c r="E48" s="355" t="s">
        <v>2367</v>
      </c>
      <c r="F48" s="356" t="s">
        <v>2368</v>
      </c>
      <c r="G48" s="357">
        <f t="shared" si="0"/>
        <v>8</v>
      </c>
      <c r="H48" s="355" t="str">
        <f t="shared" si="1"/>
        <v xml:space="preserve"> Which retailers are the most prominent suppliers of Aerosol Dusters to consumer households from your point of view? (eg., Amazon, Grainger, Newegg, Walmart, Best Buy, etc.) Why? What would you say is the typical retail markup (margin) on Aerosol Dusters? </v>
      </c>
      <c r="I48" s="358" t="s">
        <v>2443</v>
      </c>
    </row>
    <row r="49" spans="2:9" ht="25.5">
      <c r="B49" s="353">
        <v>4</v>
      </c>
      <c r="C49" s="354" t="s">
        <v>2350</v>
      </c>
      <c r="D49" s="354" t="s">
        <v>2351</v>
      </c>
      <c r="E49" s="355" t="s">
        <v>2444</v>
      </c>
      <c r="F49" s="356" t="s">
        <v>2445</v>
      </c>
      <c r="G49" s="357">
        <f t="shared" si="0"/>
        <v>9</v>
      </c>
      <c r="H49" s="355" t="str">
        <f t="shared" si="1"/>
        <v xml:space="preserve">  Approximately how often does a household consumer typically/on average purchase Aerosol Duster products? Is this different for commercial users? </v>
      </c>
      <c r="I49" s="358" t="s">
        <v>2446</v>
      </c>
    </row>
    <row r="50" spans="2:9" ht="25.5">
      <c r="B50" s="353">
        <v>4</v>
      </c>
      <c r="C50" s="354" t="s">
        <v>2350</v>
      </c>
      <c r="D50" s="354" t="s">
        <v>2351</v>
      </c>
      <c r="E50" s="355" t="s">
        <v>2447</v>
      </c>
      <c r="F50" s="356" t="s">
        <v>2448</v>
      </c>
      <c r="G50" s="357">
        <f t="shared" si="0"/>
        <v>12</v>
      </c>
      <c r="H50" s="355" t="str">
        <f t="shared" si="1"/>
        <v xml:space="preserve"> How has inflation impacted pricing and household demand for Aerosol Duster products?</v>
      </c>
      <c r="I50" s="358" t="s">
        <v>2449</v>
      </c>
    </row>
    <row r="51" spans="2:9" ht="51">
      <c r="B51" s="353">
        <v>4</v>
      </c>
      <c r="C51" s="354" t="s">
        <v>2350</v>
      </c>
      <c r="D51" s="354" t="s">
        <v>2351</v>
      </c>
      <c r="E51" s="355" t="s">
        <v>2409</v>
      </c>
      <c r="F51" s="356" t="s">
        <v>2410</v>
      </c>
      <c r="G51" s="357">
        <f t="shared" si="0"/>
        <v>13</v>
      </c>
      <c r="H51" s="355" t="str">
        <f t="shared" si="1"/>
        <v xml:space="preserve"> Have Aerosol Duster products and features changed over the past 10 to 15 years, or, have they stayed relatively the same? If yes, how have features changed? (List the changes made to Aerosol Duster products and features made over the past 10 to 15 years, if any.) </v>
      </c>
      <c r="I51" s="358" t="s">
        <v>2450</v>
      </c>
    </row>
    <row r="52" spans="2:9" ht="25.5">
      <c r="B52" s="353">
        <v>4</v>
      </c>
      <c r="C52" s="354" t="s">
        <v>2350</v>
      </c>
      <c r="D52" s="354" t="s">
        <v>2351</v>
      </c>
      <c r="E52" s="355" t="s">
        <v>2412</v>
      </c>
      <c r="F52" s="356" t="s">
        <v>2413</v>
      </c>
      <c r="G52" s="357">
        <f t="shared" si="0"/>
        <v>14</v>
      </c>
      <c r="H52" s="355" t="str">
        <f t="shared" si="1"/>
        <v xml:space="preserve"> What is the shelf life of these products? (eg., 1 year, 5 years, 10 years, other) </v>
      </c>
      <c r="I52" s="358" t="s">
        <v>2451</v>
      </c>
    </row>
    <row r="53" spans="2:9">
      <c r="B53" s="353">
        <v>4</v>
      </c>
      <c r="C53" s="354" t="s">
        <v>2350</v>
      </c>
      <c r="D53" s="354" t="s">
        <v>2351</v>
      </c>
      <c r="E53" s="355" t="s">
        <v>2415</v>
      </c>
      <c r="F53" s="356" t="s">
        <v>2416</v>
      </c>
      <c r="G53" s="357">
        <f t="shared" si="0"/>
        <v>15</v>
      </c>
      <c r="H53" s="355" t="str">
        <f t="shared" si="1"/>
        <v xml:space="preserve"> How often are new aerosol duster products introduced to the market?</v>
      </c>
      <c r="I53" s="358" t="s">
        <v>2452</v>
      </c>
    </row>
    <row r="54" spans="2:9" ht="51">
      <c r="B54" s="353">
        <v>4</v>
      </c>
      <c r="C54" s="354" t="s">
        <v>2350</v>
      </c>
      <c r="D54" s="354" t="s">
        <v>2351</v>
      </c>
      <c r="E54" s="355" t="s">
        <v>2453</v>
      </c>
      <c r="F54" s="356" t="s">
        <v>2454</v>
      </c>
      <c r="G54" s="357">
        <f t="shared" si="0"/>
        <v>16</v>
      </c>
      <c r="H54" s="355" t="str">
        <f t="shared" si="1"/>
        <v xml:space="preserve"> How quickly does a household consumer typically use up an aerosol duster product after purchase? (first use, weeks, months, other) Why? How is this different from commercial users? </v>
      </c>
      <c r="I54" s="358" t="s">
        <v>2455</v>
      </c>
    </row>
    <row r="55" spans="2:9" ht="63.75">
      <c r="B55" s="353">
        <v>4</v>
      </c>
      <c r="C55" s="354" t="s">
        <v>2350</v>
      </c>
      <c r="D55" s="354" t="s">
        <v>2351</v>
      </c>
      <c r="E55" s="355" t="s">
        <v>2370</v>
      </c>
      <c r="F55" s="356" t="s">
        <v>2371</v>
      </c>
      <c r="G55" s="357">
        <f t="shared" si="0"/>
        <v>17</v>
      </c>
      <c r="H55" s="355" t="str">
        <f t="shared" si="1"/>
        <v xml:space="preserve"> In your estimation, what are the most commonly used propellants in household consumer Aerosol Duster products? (eg., DFE also called HFC-152a, HFC-134a, HFO-1234ze, other) What is the relative share of each product by attribute? (Total should sum to 100 percent.)</v>
      </c>
      <c r="I55" s="358" t="s">
        <v>2456</v>
      </c>
    </row>
    <row r="56" spans="2:9" ht="63.75">
      <c r="B56" s="353">
        <v>4</v>
      </c>
      <c r="C56" s="354" t="s">
        <v>2350</v>
      </c>
      <c r="D56" s="354" t="s">
        <v>2351</v>
      </c>
      <c r="E56" s="355" t="s">
        <v>2373</v>
      </c>
      <c r="F56" s="356" t="s">
        <v>2374</v>
      </c>
      <c r="G56" s="357">
        <f t="shared" si="0"/>
        <v>18</v>
      </c>
      <c r="H56" s="355" t="str">
        <f t="shared" si="1"/>
        <v xml:space="preserve"> Are you aware of any standards used by the industry today to guide the development and placement of warnings against inhalation risks and potential abuse of Aerosol Dusters? What is the source of these standards? Are they specific to Aerosol Dusters or are they adapted from other aerosol product categories?</v>
      </c>
      <c r="I56" s="358" t="s">
        <v>2457</v>
      </c>
    </row>
    <row r="57" spans="2:9" ht="38.25">
      <c r="B57" s="353">
        <v>4</v>
      </c>
      <c r="C57" s="354" t="s">
        <v>2350</v>
      </c>
      <c r="D57" s="354" t="s">
        <v>2351</v>
      </c>
      <c r="E57" s="355" t="s">
        <v>2420</v>
      </c>
      <c r="F57" s="356" t="s">
        <v>2421</v>
      </c>
      <c r="G57" s="357">
        <f t="shared" si="0"/>
        <v>19</v>
      </c>
      <c r="H57" s="355" t="str">
        <f t="shared" si="1"/>
        <v xml:space="preserve"> Are there any noteworthy innovations emerging that will promote consumer safety and/or prevent abuse?</v>
      </c>
      <c r="I57" s="358" t="s">
        <v>2458</v>
      </c>
    </row>
    <row r="58" spans="2:9" ht="38.25">
      <c r="B58" s="353">
        <v>4</v>
      </c>
      <c r="C58" s="354" t="s">
        <v>2350</v>
      </c>
      <c r="D58" s="354" t="s">
        <v>2351</v>
      </c>
      <c r="E58" s="355" t="s">
        <v>2459</v>
      </c>
      <c r="F58" s="356" t="s">
        <v>2460</v>
      </c>
      <c r="G58" s="357">
        <f t="shared" si="0"/>
        <v>20</v>
      </c>
      <c r="H58" s="355" t="str">
        <f t="shared" si="1"/>
        <v xml:space="preserve"> How do you think consumers perceive anti-abuse features and initiatives in Aerosol Dusters? (bitterants, warning statements, icons, trigger locks, age restrictions for purchase, others) </v>
      </c>
      <c r="I58" s="358" t="s">
        <v>2461</v>
      </c>
    </row>
    <row r="59" spans="2:9" ht="51">
      <c r="B59" s="353">
        <v>4</v>
      </c>
      <c r="C59" s="354" t="s">
        <v>2350</v>
      </c>
      <c r="D59" s="354" t="s">
        <v>2351</v>
      </c>
      <c r="E59" s="355" t="s">
        <v>2376</v>
      </c>
      <c r="F59" s="356" t="s">
        <v>2377</v>
      </c>
      <c r="G59" s="357">
        <f t="shared" si="0"/>
        <v>21</v>
      </c>
      <c r="H59" s="355" t="str">
        <f t="shared" si="1"/>
        <v xml:space="preserve"> What is the size (value/volume) of the total Aerosol Duster market in the US today? Which products do you include in that estimate (eg., disposable – electronic duster, non-flammable – special applications duster, eco – environmental duster, refillable – multiuse cannisters, others)? </v>
      </c>
      <c r="I59" s="358" t="s">
        <v>2462</v>
      </c>
    </row>
    <row r="60" spans="2:9" ht="25.5">
      <c r="B60" s="353">
        <v>4</v>
      </c>
      <c r="C60" s="354" t="s">
        <v>2350</v>
      </c>
      <c r="D60" s="354" t="s">
        <v>2351</v>
      </c>
      <c r="E60" s="355" t="s">
        <v>2423</v>
      </c>
      <c r="F60" s="356" t="s">
        <v>2424</v>
      </c>
      <c r="G60" s="357">
        <f t="shared" si="0"/>
        <v>22</v>
      </c>
      <c r="H60" s="355" t="str">
        <f t="shared" si="1"/>
        <v xml:space="preserve"> What do you think is the size (value/volume) of the Aerosol Duster market sold to household consumers in the US? [CPSC estimate: $160M/20M units]</v>
      </c>
      <c r="I60" s="358" t="s">
        <v>2463</v>
      </c>
    </row>
    <row r="61" spans="2:9" ht="51">
      <c r="B61" s="353">
        <v>4</v>
      </c>
      <c r="C61" s="354" t="s">
        <v>2350</v>
      </c>
      <c r="D61" s="354" t="s">
        <v>2351</v>
      </c>
      <c r="E61" s="355" t="s">
        <v>2379</v>
      </c>
      <c r="F61" s="356" t="s">
        <v>2380</v>
      </c>
      <c r="G61" s="357">
        <f t="shared" si="0"/>
        <v>24</v>
      </c>
      <c r="H61" s="355" t="str">
        <f t="shared" si="1"/>
        <v xml:space="preserve"> Who would you say are the leading manufacturers in the Aerosol Duster market? (eg., Falcon, Innovera, Maxell, Norazza, Max Professional, ITW, CRC, others.) What is their share of the total market (% value/volume)? Their share of the the household consumer market (% value/ volume)?</v>
      </c>
      <c r="I61" s="358" t="s">
        <v>2464</v>
      </c>
    </row>
    <row r="62" spans="2:9" ht="38.25">
      <c r="B62" s="353">
        <v>4</v>
      </c>
      <c r="C62" s="354" t="s">
        <v>2350</v>
      </c>
      <c r="D62" s="354" t="s">
        <v>2351</v>
      </c>
      <c r="E62" s="355" t="s">
        <v>2382</v>
      </c>
      <c r="F62" s="356" t="s">
        <v>2383</v>
      </c>
      <c r="G62" s="357">
        <f t="shared" si="0"/>
        <v>25</v>
      </c>
      <c r="H62" s="355" t="str">
        <f t="shared" si="1"/>
        <v xml:space="preserve">  What private label products are most prominent (eg., Office Depot, Staples, Walmart-Surfs Onn (P/L), Best Buy-Insignia (P/L)) What is their % share of the household consumer market? </v>
      </c>
      <c r="I62" s="358" t="s">
        <v>2465</v>
      </c>
    </row>
    <row r="63" spans="2:9" ht="38.25">
      <c r="B63" s="353">
        <v>4</v>
      </c>
      <c r="C63" s="354" t="s">
        <v>2350</v>
      </c>
      <c r="D63" s="354" t="s">
        <v>2351</v>
      </c>
      <c r="E63" s="355" t="s">
        <v>2430</v>
      </c>
      <c r="F63" s="356" t="s">
        <v>2431</v>
      </c>
      <c r="G63" s="357">
        <f t="shared" si="0"/>
        <v>26</v>
      </c>
      <c r="H63" s="355" t="str">
        <f t="shared" si="1"/>
        <v xml:space="preserve"> We’ve seen some products described as “Air” or “Canned Air” in advertising materials or online product descriptions. Why (competitive advantage)? What is the market share (%value/volume) of these products? </v>
      </c>
      <c r="I63" s="358" t="s">
        <v>2466</v>
      </c>
    </row>
    <row r="64" spans="2:9" ht="51">
      <c r="B64" s="353">
        <v>4</v>
      </c>
      <c r="C64" s="354" t="s">
        <v>2350</v>
      </c>
      <c r="D64" s="354" t="s">
        <v>2351</v>
      </c>
      <c r="E64" s="355" t="s">
        <v>2467</v>
      </c>
      <c r="F64" s="356" t="s">
        <v>2468</v>
      </c>
      <c r="G64" s="357">
        <f t="shared" si="0"/>
        <v>27</v>
      </c>
      <c r="H64" s="355" t="str">
        <f t="shared" si="1"/>
        <v xml:space="preserve">  What is the share of products (% value/volume) labelled as “Air” or “Canned Air” on the product packaging itself? Why?</v>
      </c>
      <c r="I64" s="358" t="s">
        <v>2469</v>
      </c>
    </row>
    <row r="65" spans="2:9" ht="25.5">
      <c r="B65" s="353">
        <v>4</v>
      </c>
      <c r="C65" s="354" t="s">
        <v>2350</v>
      </c>
      <c r="D65" s="354" t="s">
        <v>2351</v>
      </c>
      <c r="E65" s="355" t="s">
        <v>2433</v>
      </c>
      <c r="F65" s="356" t="s">
        <v>2434</v>
      </c>
      <c r="G65" s="357">
        <f t="shared" si="0"/>
        <v>28</v>
      </c>
      <c r="H65" s="355" t="str">
        <f t="shared" si="1"/>
        <v xml:space="preserve"> What additional matters do you think we should consider in regard to the Aerosol Duster market, especially as it applies to consumer household use? </v>
      </c>
      <c r="I65" s="358" t="s">
        <v>2470</v>
      </c>
    </row>
    <row r="66" spans="2:9" ht="38.25">
      <c r="B66" s="353">
        <v>5</v>
      </c>
      <c r="C66" s="354" t="s">
        <v>2350</v>
      </c>
      <c r="D66" s="354" t="s">
        <v>2351</v>
      </c>
      <c r="E66" s="355" t="s">
        <v>2352</v>
      </c>
      <c r="F66" s="356" t="s">
        <v>2353</v>
      </c>
      <c r="G66" s="357">
        <f t="shared" si="0"/>
        <v>1</v>
      </c>
      <c r="H66" s="355" t="str">
        <f t="shared" si="1"/>
        <v xml:space="preserve"> Please describe your background and role(s) as it relates to the sourcing/ distribution/ sale/promotion of Aerosol Duster products in the US? (e.g., current job title, years in role, years in related roles/activities)</v>
      </c>
      <c r="I66" s="358" t="s">
        <v>2471</v>
      </c>
    </row>
    <row r="67" spans="2:9" ht="51">
      <c r="B67" s="353">
        <v>5</v>
      </c>
      <c r="C67" s="354" t="s">
        <v>2350</v>
      </c>
      <c r="D67" s="354" t="s">
        <v>2351</v>
      </c>
      <c r="E67" s="355" t="s">
        <v>2355</v>
      </c>
      <c r="F67" s="356" t="s">
        <v>2356</v>
      </c>
      <c r="G67" s="357">
        <f t="shared" si="0"/>
        <v>2</v>
      </c>
      <c r="H67" s="355" t="str">
        <f t="shared" si="1"/>
        <v xml:space="preserve">  How big is your company (e.g., no. employees, annual sales, geographic coverage)? What portion of your company’s activities would you say are based on Aerosol Duster Products? (e.g., main activity, small percent of overall revenue, growth area- seek percentages of total company if possible)</v>
      </c>
      <c r="I67" s="358" t="s">
        <v>2472</v>
      </c>
    </row>
    <row r="68" spans="2:9" ht="38.25">
      <c r="B68" s="353">
        <v>5</v>
      </c>
      <c r="C68" s="354" t="s">
        <v>2350</v>
      </c>
      <c r="D68" s="354" t="s">
        <v>2351</v>
      </c>
      <c r="E68" s="355" t="s">
        <v>2358</v>
      </c>
      <c r="F68" s="356" t="s">
        <v>2359</v>
      </c>
      <c r="G68" s="357">
        <f t="shared" si="0"/>
        <v>3</v>
      </c>
      <c r="H68" s="355" t="str">
        <f t="shared" si="1"/>
        <v xml:space="preserve"> We’ve read that the Household &amp; Commercial Products Asso (HCPA) estimates that 3.75 billion aerosol cans were filled in the U.S. in 2020. Does your company fill aerosol products of any of the following types:</v>
      </c>
      <c r="I68" s="358" t="s">
        <v>2473</v>
      </c>
    </row>
    <row r="69" spans="2:9" ht="76.5">
      <c r="B69" s="353">
        <v>5</v>
      </c>
      <c r="C69" s="354" t="s">
        <v>2350</v>
      </c>
      <c r="D69" s="354" t="s">
        <v>2351</v>
      </c>
      <c r="E69" s="355" t="s">
        <v>2387</v>
      </c>
      <c r="F69" s="356" t="s">
        <v>2388</v>
      </c>
      <c r="G69" s="357">
        <f t="shared" si="0"/>
        <v>4</v>
      </c>
      <c r="H69" s="355" t="str">
        <f t="shared" si="1"/>
        <v xml:space="preserve"> In the past ten to fifteen years (to 2006) what have you seen as the key trends that have impacted the Aerosol Duster market in the US? Eg., what are some of the things that have impacted the U.S. Aerosol Duster market the most?</v>
      </c>
      <c r="I69" s="358" t="s">
        <v>2474</v>
      </c>
    </row>
    <row r="70" spans="2:9" ht="76.5">
      <c r="B70" s="353">
        <v>5</v>
      </c>
      <c r="C70" s="354" t="s">
        <v>2350</v>
      </c>
      <c r="D70" s="354" t="s">
        <v>2351</v>
      </c>
      <c r="E70" s="355" t="s">
        <v>2361</v>
      </c>
      <c r="F70" s="356" t="s">
        <v>2362</v>
      </c>
      <c r="G70" s="357">
        <f t="shared" si="0"/>
        <v>5</v>
      </c>
      <c r="H70" s="355" t="str">
        <f t="shared" si="1"/>
        <v xml:space="preserve">  Is the market for Aerosol Duster products clearly segmented into commercial use and products for household consumer use? If so, approximately what proportion of the market is designated for commercial use only? (If the respondent cannot approximate what proportion of this market is for commercial use only, then ask them to explain why it is difficult to distinguish between consumer use and commercial use?)</v>
      </c>
      <c r="I70" s="358" t="s">
        <v>2475</v>
      </c>
    </row>
    <row r="71" spans="2:9" ht="51">
      <c r="B71" s="353">
        <v>5</v>
      </c>
      <c r="C71" s="354" t="s">
        <v>2350</v>
      </c>
      <c r="D71" s="354" t="s">
        <v>2351</v>
      </c>
      <c r="E71" s="355" t="s">
        <v>2399</v>
      </c>
      <c r="F71" s="356" t="s">
        <v>2400</v>
      </c>
      <c r="G71" s="357">
        <f t="shared" si="0"/>
        <v>6</v>
      </c>
      <c r="H71" s="355" t="str">
        <f t="shared" si="1"/>
        <v xml:space="preserve"> Approximately how many U.S. households do you believe use aerosol duster products (or what percentage of U.S. households)? How has household use changed over the past 10 to 15 years (increased, decreased, stayed the same)? When did consumer aerosol duster use change? Why?</v>
      </c>
      <c r="I71" s="358" t="s">
        <v>2476</v>
      </c>
    </row>
    <row r="72" spans="2:9" ht="51">
      <c r="B72" s="353">
        <v>5</v>
      </c>
      <c r="C72" s="354" t="s">
        <v>2350</v>
      </c>
      <c r="D72" s="354" t="s">
        <v>2351</v>
      </c>
      <c r="E72" s="355" t="s">
        <v>2367</v>
      </c>
      <c r="F72" s="356" t="s">
        <v>2368</v>
      </c>
      <c r="G72" s="357">
        <f t="shared" ref="G72:G135" si="2">VALUE(F72)</f>
        <v>8</v>
      </c>
      <c r="H72" s="355" t="str">
        <f t="shared" ref="H72:H135" si="3">MID(E72, FIND(".", E72) + 1, LEN(E72) - FIND(".", E72))</f>
        <v xml:space="preserve"> Which retailers are the most prominent suppliers of Aerosol Dusters to consumer households from your point of view? (eg., Amazon, Grainger, Newegg, Walmart, Best Buy, etc.) Why? What would you say is the typical retail markup (margin) on Aerosol Dusters? </v>
      </c>
      <c r="I72" s="358" t="s">
        <v>2477</v>
      </c>
    </row>
    <row r="73" spans="2:9" ht="63.75">
      <c r="B73" s="353">
        <v>5</v>
      </c>
      <c r="C73" s="354" t="s">
        <v>2350</v>
      </c>
      <c r="D73" s="354" t="s">
        <v>2351</v>
      </c>
      <c r="E73" s="355" t="s">
        <v>2444</v>
      </c>
      <c r="F73" s="356" t="s">
        <v>2445</v>
      </c>
      <c r="G73" s="357">
        <f t="shared" si="2"/>
        <v>9</v>
      </c>
      <c r="H73" s="355" t="str">
        <f t="shared" si="3"/>
        <v xml:space="preserve">  Approximately how often does a household consumer typically/on average purchase Aerosol Duster products? Is this different for commercial users? </v>
      </c>
      <c r="I73" s="358" t="s">
        <v>2478</v>
      </c>
    </row>
    <row r="74" spans="2:9" ht="38.25">
      <c r="B74" s="353">
        <v>5</v>
      </c>
      <c r="C74" s="354" t="s">
        <v>2350</v>
      </c>
      <c r="D74" s="354" t="s">
        <v>2351</v>
      </c>
      <c r="E74" s="355" t="s">
        <v>2406</v>
      </c>
      <c r="F74" s="356" t="s">
        <v>2407</v>
      </c>
      <c r="G74" s="357">
        <f t="shared" si="2"/>
        <v>11</v>
      </c>
      <c r="H74" s="355" t="str">
        <f t="shared" si="3"/>
        <v xml:space="preserve"> What impact do you see/anticipate from electronic duster alternatives to Aerosol Dusters? (eg., battery and corded blowers, vacs) What is your view of the suitability of these products to meet consumer use? Why?</v>
      </c>
      <c r="I74" s="358" t="s">
        <v>2479</v>
      </c>
    </row>
    <row r="75" spans="2:9" ht="51">
      <c r="B75" s="353">
        <v>5</v>
      </c>
      <c r="C75" s="354" t="s">
        <v>2350</v>
      </c>
      <c r="D75" s="354" t="s">
        <v>2351</v>
      </c>
      <c r="E75" s="355" t="s">
        <v>2409</v>
      </c>
      <c r="F75" s="356" t="s">
        <v>2410</v>
      </c>
      <c r="G75" s="357">
        <f t="shared" si="2"/>
        <v>13</v>
      </c>
      <c r="H75" s="355" t="str">
        <f t="shared" si="3"/>
        <v xml:space="preserve"> Have Aerosol Duster products and features changed over the past 10 to 15 years, or, have they stayed relatively the same? If yes, how have features changed? (List the changes made to Aerosol Duster products and features made over the past 10 to 15 years, if any.) </v>
      </c>
      <c r="I75" s="358" t="s">
        <v>2480</v>
      </c>
    </row>
    <row r="76" spans="2:9">
      <c r="B76" s="353">
        <v>5</v>
      </c>
      <c r="C76" s="354" t="s">
        <v>2350</v>
      </c>
      <c r="D76" s="354" t="s">
        <v>2351</v>
      </c>
      <c r="E76" s="355" t="s">
        <v>2412</v>
      </c>
      <c r="F76" s="356" t="s">
        <v>2413</v>
      </c>
      <c r="G76" s="357">
        <f t="shared" si="2"/>
        <v>14</v>
      </c>
      <c r="H76" s="355" t="str">
        <f t="shared" si="3"/>
        <v xml:space="preserve"> What is the shelf life of these products? (eg., 1 year, 5 years, 10 years, other) </v>
      </c>
      <c r="I76" s="358" t="s">
        <v>2481</v>
      </c>
    </row>
    <row r="77" spans="2:9">
      <c r="B77" s="353">
        <v>5</v>
      </c>
      <c r="C77" s="354" t="s">
        <v>2350</v>
      </c>
      <c r="D77" s="354" t="s">
        <v>2351</v>
      </c>
      <c r="E77" s="355" t="s">
        <v>2415</v>
      </c>
      <c r="F77" s="356" t="s">
        <v>2416</v>
      </c>
      <c r="G77" s="357">
        <f t="shared" si="2"/>
        <v>15</v>
      </c>
      <c r="H77" s="355" t="str">
        <f t="shared" si="3"/>
        <v xml:space="preserve"> How often are new aerosol duster products introduced to the market?</v>
      </c>
      <c r="I77" s="358" t="s">
        <v>2482</v>
      </c>
    </row>
    <row r="78" spans="2:9" ht="89.25">
      <c r="B78" s="353">
        <v>5</v>
      </c>
      <c r="C78" s="354" t="s">
        <v>2350</v>
      </c>
      <c r="D78" s="354" t="s">
        <v>2351</v>
      </c>
      <c r="E78" s="355" t="s">
        <v>2370</v>
      </c>
      <c r="F78" s="356" t="s">
        <v>2371</v>
      </c>
      <c r="G78" s="357">
        <f t="shared" si="2"/>
        <v>17</v>
      </c>
      <c r="H78" s="355" t="str">
        <f t="shared" si="3"/>
        <v xml:space="preserve"> In your estimation, what are the most commonly used propellants in household consumer Aerosol Duster products? (eg., DFE also called HFC-152a, HFC-134a, HFO-1234ze, other) What is the relative share of each product by attribute? (Total should sum to 100 percent.)</v>
      </c>
      <c r="I78" s="358" t="s">
        <v>2483</v>
      </c>
    </row>
    <row r="79" spans="2:9" ht="51">
      <c r="B79" s="353">
        <v>5</v>
      </c>
      <c r="C79" s="354" t="s">
        <v>2350</v>
      </c>
      <c r="D79" s="354" t="s">
        <v>2351</v>
      </c>
      <c r="E79" s="355" t="s">
        <v>2373</v>
      </c>
      <c r="F79" s="356" t="s">
        <v>2374</v>
      </c>
      <c r="G79" s="357">
        <f t="shared" si="2"/>
        <v>18</v>
      </c>
      <c r="H79" s="355" t="str">
        <f t="shared" si="3"/>
        <v xml:space="preserve"> Are you aware of any standards used by the industry today to guide the development and placement of warnings against inhalation risks and potential abuse of Aerosol Dusters? What is the source of these standards? Are they specific to Aerosol Dusters or are they adapted from other aerosol product categories?</v>
      </c>
      <c r="I79" s="358" t="s">
        <v>2484</v>
      </c>
    </row>
    <row r="80" spans="2:9" ht="51">
      <c r="B80" s="353">
        <v>5</v>
      </c>
      <c r="C80" s="354" t="s">
        <v>2350</v>
      </c>
      <c r="D80" s="354" t="s">
        <v>2351</v>
      </c>
      <c r="E80" s="355" t="s">
        <v>2376</v>
      </c>
      <c r="F80" s="356" t="s">
        <v>2377</v>
      </c>
      <c r="G80" s="357">
        <f t="shared" si="2"/>
        <v>21</v>
      </c>
      <c r="H80" s="355" t="str">
        <f t="shared" si="3"/>
        <v xml:space="preserve"> What is the size (value/volume) of the total Aerosol Duster market in the US today? Which products do you include in that estimate (eg., disposable – electronic duster, non-flammable – special applications duster, eco – environmental duster, refillable – multiuse cannisters, others)? </v>
      </c>
      <c r="I80" s="358" t="s">
        <v>2485</v>
      </c>
    </row>
    <row r="81" spans="2:9" ht="25.5">
      <c r="B81" s="353">
        <v>5</v>
      </c>
      <c r="C81" s="354" t="s">
        <v>2350</v>
      </c>
      <c r="D81" s="354" t="s">
        <v>2351</v>
      </c>
      <c r="E81" s="355" t="s">
        <v>2423</v>
      </c>
      <c r="F81" s="356" t="s">
        <v>2424</v>
      </c>
      <c r="G81" s="357">
        <f t="shared" si="2"/>
        <v>22</v>
      </c>
      <c r="H81" s="355" t="str">
        <f t="shared" si="3"/>
        <v xml:space="preserve"> What do you think is the size (value/volume) of the Aerosol Duster market sold to household consumers in the US? [CPSC estimate: $160M/20M units]</v>
      </c>
      <c r="I81" s="358" t="s">
        <v>2486</v>
      </c>
    </row>
    <row r="82" spans="2:9" ht="38.25">
      <c r="B82" s="353">
        <v>5</v>
      </c>
      <c r="C82" s="354" t="s">
        <v>2350</v>
      </c>
      <c r="D82" s="354" t="s">
        <v>2351</v>
      </c>
      <c r="E82" s="355" t="s">
        <v>2426</v>
      </c>
      <c r="F82" s="356" t="s">
        <v>2427</v>
      </c>
      <c r="G82" s="357">
        <f t="shared" si="2"/>
        <v>23</v>
      </c>
      <c r="H82" s="355" t="str">
        <f t="shared" si="3"/>
        <v xml:space="preserve"> How has the market size changed over the past 10 and 15 years, respectively? (% growth in value/volume)? How has growth changed over the past five years? (% growth YOY)?</v>
      </c>
      <c r="I82" s="358" t="s">
        <v>2487</v>
      </c>
    </row>
    <row r="83" spans="2:9" ht="51">
      <c r="B83" s="353">
        <v>5</v>
      </c>
      <c r="C83" s="354" t="s">
        <v>2350</v>
      </c>
      <c r="D83" s="354" t="s">
        <v>2351</v>
      </c>
      <c r="E83" s="355" t="s">
        <v>2379</v>
      </c>
      <c r="F83" s="356" t="s">
        <v>2380</v>
      </c>
      <c r="G83" s="357">
        <f t="shared" si="2"/>
        <v>24</v>
      </c>
      <c r="H83" s="355" t="str">
        <f t="shared" si="3"/>
        <v xml:space="preserve"> Who would you say are the leading manufacturers in the Aerosol Duster market? (eg., Falcon, Innovera, Maxell, Norazza, Max Professional, ITW, CRC, others.) What is their share of the total market (% value/volume)? Their share of the the household consumer market (% value/ volume)?</v>
      </c>
      <c r="I83" s="358" t="s">
        <v>2488</v>
      </c>
    </row>
    <row r="84" spans="2:9" ht="38.25">
      <c r="B84" s="353">
        <v>5</v>
      </c>
      <c r="C84" s="354" t="s">
        <v>2350</v>
      </c>
      <c r="D84" s="354" t="s">
        <v>2351</v>
      </c>
      <c r="E84" s="355" t="s">
        <v>2430</v>
      </c>
      <c r="F84" s="356" t="s">
        <v>2431</v>
      </c>
      <c r="G84" s="357">
        <f t="shared" si="2"/>
        <v>26</v>
      </c>
      <c r="H84" s="355" t="str">
        <f t="shared" si="3"/>
        <v xml:space="preserve"> We’ve seen some products described as “Air” or “Canned Air” in advertising materials or online product descriptions. Why (competitive advantage)? What is the market share (%value/volume) of these products? </v>
      </c>
      <c r="I84" s="358" t="s">
        <v>2489</v>
      </c>
    </row>
    <row r="85" spans="2:9" ht="25.5">
      <c r="B85" s="353">
        <v>5</v>
      </c>
      <c r="C85" s="354" t="s">
        <v>2350</v>
      </c>
      <c r="D85" s="354" t="s">
        <v>2351</v>
      </c>
      <c r="E85" s="355" t="s">
        <v>2467</v>
      </c>
      <c r="F85" s="356" t="s">
        <v>2468</v>
      </c>
      <c r="G85" s="357">
        <f t="shared" si="2"/>
        <v>27</v>
      </c>
      <c r="H85" s="355" t="str">
        <f t="shared" si="3"/>
        <v xml:space="preserve">  What is the share of products (% value/volume) labelled as “Air” or “Canned Air” on the product packaging itself? Why?</v>
      </c>
      <c r="I85" s="358" t="s">
        <v>2490</v>
      </c>
    </row>
    <row r="86" spans="2:9" ht="25.5">
      <c r="B86" s="353">
        <v>5</v>
      </c>
      <c r="C86" s="354" t="s">
        <v>2350</v>
      </c>
      <c r="D86" s="354" t="s">
        <v>2351</v>
      </c>
      <c r="E86" s="355" t="s">
        <v>2433</v>
      </c>
      <c r="F86" s="356" t="s">
        <v>2434</v>
      </c>
      <c r="G86" s="357">
        <f t="shared" si="2"/>
        <v>28</v>
      </c>
      <c r="H86" s="355" t="str">
        <f t="shared" si="3"/>
        <v xml:space="preserve"> What additional matters do you think we should consider in regard to the Aerosol Duster market, especially as it applies to consumer household use? </v>
      </c>
      <c r="I86" s="358" t="s">
        <v>2491</v>
      </c>
    </row>
    <row r="87" spans="2:9" ht="38.25">
      <c r="B87" s="353">
        <v>6</v>
      </c>
      <c r="C87" s="354" t="s">
        <v>2492</v>
      </c>
      <c r="D87" s="354" t="s">
        <v>2492</v>
      </c>
      <c r="E87" s="355" t="s">
        <v>2352</v>
      </c>
      <c r="F87" s="356" t="s">
        <v>2353</v>
      </c>
      <c r="G87" s="357">
        <f t="shared" si="2"/>
        <v>1</v>
      </c>
      <c r="H87" s="355" t="str">
        <f t="shared" si="3"/>
        <v xml:space="preserve"> Please describe your background and role(s) as it relates to the sourcing/ distribution/ sale/promotion of Aerosol Duster products in the US? (e.g., current job title, years in role, years in related roles/activities)</v>
      </c>
      <c r="I87" s="358" t="s">
        <v>2493</v>
      </c>
    </row>
    <row r="88" spans="2:9" ht="51">
      <c r="B88" s="353">
        <v>6</v>
      </c>
      <c r="C88" s="354" t="s">
        <v>2492</v>
      </c>
      <c r="D88" s="354" t="s">
        <v>2492</v>
      </c>
      <c r="E88" s="355" t="s">
        <v>2355</v>
      </c>
      <c r="F88" s="356" t="s">
        <v>2356</v>
      </c>
      <c r="G88" s="357">
        <f t="shared" si="2"/>
        <v>2</v>
      </c>
      <c r="H88" s="355" t="str">
        <f t="shared" si="3"/>
        <v xml:space="preserve">  How big is your company (e.g., no. employees, annual sales, geographic coverage)? What portion of your company’s activities would you say are based on Aerosol Duster Products? (e.g., main activity, small percent of overall revenue, growth area- seek percentages of total company if possible)</v>
      </c>
      <c r="I88" s="358" t="s">
        <v>2494</v>
      </c>
    </row>
    <row r="89" spans="2:9" ht="38.25">
      <c r="B89" s="353">
        <v>6</v>
      </c>
      <c r="C89" s="354" t="s">
        <v>2492</v>
      </c>
      <c r="D89" s="354" t="s">
        <v>2492</v>
      </c>
      <c r="E89" s="355" t="s">
        <v>2358</v>
      </c>
      <c r="F89" s="356" t="s">
        <v>2359</v>
      </c>
      <c r="G89" s="357">
        <f t="shared" si="2"/>
        <v>3</v>
      </c>
      <c r="H89" s="355" t="str">
        <f t="shared" si="3"/>
        <v xml:space="preserve"> We’ve read that the Household &amp; Commercial Products Asso (HCPA) estimates that 3.75 billion aerosol cans were filled in the U.S. in 2020. Does your company fill aerosol products of any of the following types:</v>
      </c>
      <c r="I89" s="358" t="s">
        <v>2495</v>
      </c>
    </row>
    <row r="90" spans="2:9" ht="89.25">
      <c r="B90" s="353">
        <v>6</v>
      </c>
      <c r="C90" s="354" t="s">
        <v>2492</v>
      </c>
      <c r="D90" s="354" t="s">
        <v>2492</v>
      </c>
      <c r="E90" s="355" t="s">
        <v>2387</v>
      </c>
      <c r="F90" s="356" t="s">
        <v>2388</v>
      </c>
      <c r="G90" s="357">
        <f t="shared" si="2"/>
        <v>4</v>
      </c>
      <c r="H90" s="355" t="str">
        <f t="shared" si="3"/>
        <v xml:space="preserve"> In the past ten to fifteen years (to 2006) what have you seen as the key trends that have impacted the Aerosol Duster market in the US? Eg., what are some of the things that have impacted the U.S. Aerosol Duster market the most?</v>
      </c>
      <c r="I90" s="358" t="s">
        <v>2496</v>
      </c>
    </row>
    <row r="91" spans="2:9" ht="76.5">
      <c r="B91" s="353">
        <v>6</v>
      </c>
      <c r="C91" s="354" t="s">
        <v>2492</v>
      </c>
      <c r="D91" s="354" t="s">
        <v>2492</v>
      </c>
      <c r="E91" s="355" t="s">
        <v>2361</v>
      </c>
      <c r="F91" s="356" t="s">
        <v>2362</v>
      </c>
      <c r="G91" s="357">
        <f t="shared" si="2"/>
        <v>5</v>
      </c>
      <c r="H91" s="355" t="str">
        <f t="shared" si="3"/>
        <v xml:space="preserve">  Is the market for Aerosol Duster products clearly segmented into commercial use and products for household consumer use? If so, approximately what proportion of the market is designated for commercial use only? (If the respondent cannot approximate what proportion of this market is for commercial use only, then ask them to explain why it is difficult to distinguish between consumer use and commercial use?)</v>
      </c>
      <c r="I91" s="358" t="s">
        <v>2497</v>
      </c>
    </row>
    <row r="92" spans="2:9" ht="63.75">
      <c r="B92" s="353">
        <v>6</v>
      </c>
      <c r="C92" s="354" t="s">
        <v>2492</v>
      </c>
      <c r="D92" s="354" t="s">
        <v>2492</v>
      </c>
      <c r="E92" s="355" t="s">
        <v>2399</v>
      </c>
      <c r="F92" s="356" t="s">
        <v>2400</v>
      </c>
      <c r="G92" s="357">
        <f t="shared" si="2"/>
        <v>6</v>
      </c>
      <c r="H92" s="355" t="str">
        <f t="shared" si="3"/>
        <v xml:space="preserve"> Approximately how many U.S. households do you believe use aerosol duster products (or what percentage of U.S. households)? How has household use changed over the past 10 to 15 years (increased, decreased, stayed the same)? When did consumer aerosol duster use change? Why?</v>
      </c>
      <c r="I92" s="358" t="s">
        <v>2498</v>
      </c>
    </row>
    <row r="93" spans="2:9" ht="51">
      <c r="B93" s="353">
        <v>6</v>
      </c>
      <c r="C93" s="354" t="s">
        <v>2492</v>
      </c>
      <c r="D93" s="354" t="s">
        <v>2492</v>
      </c>
      <c r="E93" s="355" t="s">
        <v>2364</v>
      </c>
      <c r="F93" s="356" t="s">
        <v>2365</v>
      </c>
      <c r="G93" s="357">
        <f t="shared" si="2"/>
        <v>7</v>
      </c>
      <c r="H93" s="355" t="str">
        <f t="shared" si="3"/>
        <v xml:space="preserve"> Where do consumer households typically obtain their Aerosol Duster products today? (eg., distribution channels including retail in-store, retail online, , direct from manufacturers, other) What is the relative share of each distribution channel, ie., total should sum to 100%? Is this different distribution for commercial users? </v>
      </c>
      <c r="I93" s="358" t="s">
        <v>2499</v>
      </c>
    </row>
    <row r="94" spans="2:9" ht="51">
      <c r="B94" s="353">
        <v>6</v>
      </c>
      <c r="C94" s="354" t="s">
        <v>2492</v>
      </c>
      <c r="D94" s="354" t="s">
        <v>2492</v>
      </c>
      <c r="E94" s="355" t="s">
        <v>2367</v>
      </c>
      <c r="F94" s="356" t="s">
        <v>2368</v>
      </c>
      <c r="G94" s="357">
        <f t="shared" si="2"/>
        <v>8</v>
      </c>
      <c r="H94" s="355" t="str">
        <f t="shared" si="3"/>
        <v xml:space="preserve"> Which retailers are the most prominent suppliers of Aerosol Dusters to consumer households from your point of view? (eg., Amazon, Grainger, Newegg, Walmart, Best Buy, etc.) Why? What would you say is the typical retail markup (margin) on Aerosol Dusters? </v>
      </c>
      <c r="I94" s="358" t="s">
        <v>2500</v>
      </c>
    </row>
    <row r="95" spans="2:9" ht="25.5">
      <c r="B95" s="353">
        <v>6</v>
      </c>
      <c r="C95" s="354" t="s">
        <v>2492</v>
      </c>
      <c r="D95" s="354" t="s">
        <v>2492</v>
      </c>
      <c r="E95" s="355" t="s">
        <v>2444</v>
      </c>
      <c r="F95" s="356" t="s">
        <v>2445</v>
      </c>
      <c r="G95" s="357">
        <f t="shared" si="2"/>
        <v>9</v>
      </c>
      <c r="H95" s="355" t="str">
        <f t="shared" si="3"/>
        <v xml:space="preserve">  Approximately how often does a household consumer typically/on average purchase Aerosol Duster products? Is this different for commercial users? </v>
      </c>
      <c r="I95" s="358" t="s">
        <v>2501</v>
      </c>
    </row>
    <row r="96" spans="2:9" ht="25.5">
      <c r="B96" s="353">
        <v>6</v>
      </c>
      <c r="C96" s="354" t="s">
        <v>2492</v>
      </c>
      <c r="D96" s="354" t="s">
        <v>2492</v>
      </c>
      <c r="E96" s="355" t="s">
        <v>2403</v>
      </c>
      <c r="F96" s="356" t="s">
        <v>2404</v>
      </c>
      <c r="G96" s="357">
        <f t="shared" si="2"/>
        <v>10</v>
      </c>
      <c r="H96" s="355" t="str">
        <f t="shared" si="3"/>
        <v xml:space="preserve"> How has household consumer sourcing of these products changed over the past 10 to 15 years? (eg., purchase frequency, online sales, retailers) Why?</v>
      </c>
      <c r="I96" s="358" t="s">
        <v>2502</v>
      </c>
    </row>
    <row r="97" spans="2:9" ht="38.25">
      <c r="B97" s="353">
        <v>6</v>
      </c>
      <c r="C97" s="354" t="s">
        <v>2492</v>
      </c>
      <c r="D97" s="354" t="s">
        <v>2492</v>
      </c>
      <c r="E97" s="355" t="s">
        <v>2406</v>
      </c>
      <c r="F97" s="356" t="s">
        <v>2407</v>
      </c>
      <c r="G97" s="357">
        <f t="shared" si="2"/>
        <v>11</v>
      </c>
      <c r="H97" s="355" t="str">
        <f t="shared" si="3"/>
        <v xml:space="preserve"> What impact do you see/anticipate from electronic duster alternatives to Aerosol Dusters? (eg., battery and corded blowers, vacs) What is your view of the suitability of these products to meet consumer use? Why?</v>
      </c>
      <c r="I97" s="358" t="s">
        <v>2503</v>
      </c>
    </row>
    <row r="98" spans="2:9" ht="51">
      <c r="B98" s="353">
        <v>6</v>
      </c>
      <c r="C98" s="354" t="s">
        <v>2492</v>
      </c>
      <c r="D98" s="354" t="s">
        <v>2492</v>
      </c>
      <c r="E98" s="355" t="s">
        <v>2447</v>
      </c>
      <c r="F98" s="356" t="s">
        <v>2448</v>
      </c>
      <c r="G98" s="357">
        <f t="shared" si="2"/>
        <v>12</v>
      </c>
      <c r="H98" s="355" t="str">
        <f t="shared" si="3"/>
        <v xml:space="preserve"> How has inflation impacted pricing and household demand for Aerosol Duster products?</v>
      </c>
      <c r="I98" s="358" t="s">
        <v>2504</v>
      </c>
    </row>
    <row r="99" spans="2:9" ht="51">
      <c r="B99" s="353">
        <v>6</v>
      </c>
      <c r="C99" s="354" t="s">
        <v>2492</v>
      </c>
      <c r="D99" s="354" t="s">
        <v>2492</v>
      </c>
      <c r="E99" s="355" t="s">
        <v>2409</v>
      </c>
      <c r="F99" s="356" t="s">
        <v>2410</v>
      </c>
      <c r="G99" s="357">
        <f t="shared" si="2"/>
        <v>13</v>
      </c>
      <c r="H99" s="355" t="str">
        <f t="shared" si="3"/>
        <v xml:space="preserve"> Have Aerosol Duster products and features changed over the past 10 to 15 years, or, have they stayed relatively the same? If yes, how have features changed? (List the changes made to Aerosol Duster products and features made over the past 10 to 15 years, if any.) </v>
      </c>
      <c r="I99" s="358" t="s">
        <v>2505</v>
      </c>
    </row>
    <row r="100" spans="2:9" ht="25.5">
      <c r="B100" s="353">
        <v>6</v>
      </c>
      <c r="C100" s="354" t="s">
        <v>2492</v>
      </c>
      <c r="D100" s="354" t="s">
        <v>2492</v>
      </c>
      <c r="E100" s="355" t="s">
        <v>2412</v>
      </c>
      <c r="F100" s="356" t="s">
        <v>2413</v>
      </c>
      <c r="G100" s="357">
        <f t="shared" si="2"/>
        <v>14</v>
      </c>
      <c r="H100" s="355" t="str">
        <f t="shared" si="3"/>
        <v xml:space="preserve"> What is the shelf life of these products? (eg., 1 year, 5 years, 10 years, other) </v>
      </c>
      <c r="I100" s="358" t="s">
        <v>2506</v>
      </c>
    </row>
    <row r="101" spans="2:9">
      <c r="B101" s="353">
        <v>6</v>
      </c>
      <c r="C101" s="354" t="s">
        <v>2492</v>
      </c>
      <c r="D101" s="354" t="s">
        <v>2492</v>
      </c>
      <c r="E101" s="355" t="s">
        <v>2415</v>
      </c>
      <c r="F101" s="356" t="s">
        <v>2416</v>
      </c>
      <c r="G101" s="357">
        <f t="shared" si="2"/>
        <v>15</v>
      </c>
      <c r="H101" s="355" t="str">
        <f t="shared" si="3"/>
        <v xml:space="preserve"> How often are new aerosol duster products introduced to the market?</v>
      </c>
      <c r="I101" s="358" t="s">
        <v>2507</v>
      </c>
    </row>
    <row r="102" spans="2:9" ht="51">
      <c r="B102" s="353">
        <v>6</v>
      </c>
      <c r="C102" s="354" t="s">
        <v>2492</v>
      </c>
      <c r="D102" s="354" t="s">
        <v>2492</v>
      </c>
      <c r="E102" s="355" t="s">
        <v>2453</v>
      </c>
      <c r="F102" s="356" t="s">
        <v>2454</v>
      </c>
      <c r="G102" s="357">
        <f t="shared" si="2"/>
        <v>16</v>
      </c>
      <c r="H102" s="355" t="str">
        <f t="shared" si="3"/>
        <v xml:space="preserve"> How quickly does a household consumer typically use up an aerosol duster product after purchase? (first use, weeks, months, other) Why? How is this different from commercial users? </v>
      </c>
      <c r="I102" s="358" t="s">
        <v>2508</v>
      </c>
    </row>
    <row r="103" spans="2:9" ht="63.75">
      <c r="B103" s="353">
        <v>6</v>
      </c>
      <c r="C103" s="354" t="s">
        <v>2492</v>
      </c>
      <c r="D103" s="354" t="s">
        <v>2492</v>
      </c>
      <c r="E103" s="355" t="s">
        <v>2370</v>
      </c>
      <c r="F103" s="356" t="s">
        <v>2371</v>
      </c>
      <c r="G103" s="357">
        <f t="shared" si="2"/>
        <v>17</v>
      </c>
      <c r="H103" s="355" t="str">
        <f t="shared" si="3"/>
        <v xml:space="preserve"> In your estimation, what are the most commonly used propellants in household consumer Aerosol Duster products? (eg., DFE also called HFC-152a, HFC-134a, HFO-1234ze, other) What is the relative share of each product by attribute? (Total should sum to 100 percent.)</v>
      </c>
      <c r="I103" s="358" t="s">
        <v>2509</v>
      </c>
    </row>
    <row r="104" spans="2:9" ht="76.5">
      <c r="B104" s="353">
        <v>6</v>
      </c>
      <c r="C104" s="354" t="s">
        <v>2492</v>
      </c>
      <c r="D104" s="354" t="s">
        <v>2492</v>
      </c>
      <c r="E104" s="355" t="s">
        <v>2373</v>
      </c>
      <c r="F104" s="356" t="s">
        <v>2374</v>
      </c>
      <c r="G104" s="357">
        <f t="shared" si="2"/>
        <v>18</v>
      </c>
      <c r="H104" s="355" t="str">
        <f t="shared" si="3"/>
        <v xml:space="preserve"> Are you aware of any standards used by the industry today to guide the development and placement of warnings against inhalation risks and potential abuse of Aerosol Dusters? What is the source of these standards? Are they specific to Aerosol Dusters or are they adapted from other aerosol product categories?</v>
      </c>
      <c r="I104" s="358" t="s">
        <v>2510</v>
      </c>
    </row>
    <row r="105" spans="2:9" ht="38.25">
      <c r="B105" s="353">
        <v>6</v>
      </c>
      <c r="C105" s="354" t="s">
        <v>2492</v>
      </c>
      <c r="D105" s="354" t="s">
        <v>2492</v>
      </c>
      <c r="E105" s="355" t="s">
        <v>2420</v>
      </c>
      <c r="F105" s="356" t="s">
        <v>2421</v>
      </c>
      <c r="G105" s="357">
        <f t="shared" si="2"/>
        <v>19</v>
      </c>
      <c r="H105" s="355" t="str">
        <f t="shared" si="3"/>
        <v xml:space="preserve"> Are there any noteworthy innovations emerging that will promote consumer safety and/or prevent abuse?</v>
      </c>
      <c r="I105" s="358" t="s">
        <v>2511</v>
      </c>
    </row>
    <row r="106" spans="2:9" ht="51">
      <c r="B106" s="353">
        <v>6</v>
      </c>
      <c r="C106" s="354" t="s">
        <v>2492</v>
      </c>
      <c r="D106" s="354" t="s">
        <v>2492</v>
      </c>
      <c r="E106" s="355" t="s">
        <v>2459</v>
      </c>
      <c r="F106" s="356" t="s">
        <v>2460</v>
      </c>
      <c r="G106" s="357">
        <f t="shared" si="2"/>
        <v>20</v>
      </c>
      <c r="H106" s="355" t="str">
        <f t="shared" si="3"/>
        <v xml:space="preserve"> How do you think consumers perceive anti-abuse features and initiatives in Aerosol Dusters? (bitterants, warning statements, icons, trigger locks, age restrictions for purchase, others) </v>
      </c>
      <c r="I106" s="358" t="s">
        <v>2512</v>
      </c>
    </row>
    <row r="107" spans="2:9" ht="51">
      <c r="B107" s="353">
        <v>6</v>
      </c>
      <c r="C107" s="354" t="s">
        <v>2492</v>
      </c>
      <c r="D107" s="354" t="s">
        <v>2492</v>
      </c>
      <c r="E107" s="355" t="s">
        <v>2376</v>
      </c>
      <c r="F107" s="356" t="s">
        <v>2377</v>
      </c>
      <c r="G107" s="357">
        <f t="shared" si="2"/>
        <v>21</v>
      </c>
      <c r="H107" s="355" t="str">
        <f t="shared" si="3"/>
        <v xml:space="preserve"> What is the size (value/volume) of the total Aerosol Duster market in the US today? Which products do you include in that estimate (eg., disposable – electronic duster, non-flammable – special applications duster, eco – environmental duster, refillable – multiuse cannisters, others)? </v>
      </c>
      <c r="I107" s="358" t="s">
        <v>2513</v>
      </c>
    </row>
    <row r="108" spans="2:9" ht="25.5">
      <c r="B108" s="353">
        <v>6</v>
      </c>
      <c r="C108" s="354" t="s">
        <v>2492</v>
      </c>
      <c r="D108" s="354" t="s">
        <v>2492</v>
      </c>
      <c r="E108" s="355" t="s">
        <v>2423</v>
      </c>
      <c r="F108" s="356" t="s">
        <v>2424</v>
      </c>
      <c r="G108" s="357">
        <f t="shared" si="2"/>
        <v>22</v>
      </c>
      <c r="H108" s="355" t="str">
        <f t="shared" si="3"/>
        <v xml:space="preserve"> What do you think is the size (value/volume) of the Aerosol Duster market sold to household consumers in the US? [CPSC estimate: $160M/20M units]</v>
      </c>
      <c r="I108" s="358" t="s">
        <v>2514</v>
      </c>
    </row>
    <row r="109" spans="2:9" ht="38.25">
      <c r="B109" s="353">
        <v>6</v>
      </c>
      <c r="C109" s="354" t="s">
        <v>2492</v>
      </c>
      <c r="D109" s="354" t="s">
        <v>2492</v>
      </c>
      <c r="E109" s="355" t="s">
        <v>2426</v>
      </c>
      <c r="F109" s="356" t="s">
        <v>2427</v>
      </c>
      <c r="G109" s="357">
        <f t="shared" si="2"/>
        <v>23</v>
      </c>
      <c r="H109" s="355" t="str">
        <f t="shared" si="3"/>
        <v xml:space="preserve"> How has the market size changed over the past 10 and 15 years, respectively? (% growth in value/volume)? How has growth changed over the past five years? (% growth YOY)?</v>
      </c>
      <c r="I109" s="358" t="s">
        <v>2515</v>
      </c>
    </row>
    <row r="110" spans="2:9" ht="51">
      <c r="B110" s="353">
        <v>6</v>
      </c>
      <c r="C110" s="354" t="s">
        <v>2492</v>
      </c>
      <c r="D110" s="354" t="s">
        <v>2492</v>
      </c>
      <c r="E110" s="355" t="s">
        <v>2379</v>
      </c>
      <c r="F110" s="356" t="s">
        <v>2380</v>
      </c>
      <c r="G110" s="357">
        <f t="shared" si="2"/>
        <v>24</v>
      </c>
      <c r="H110" s="355" t="str">
        <f t="shared" si="3"/>
        <v xml:space="preserve"> Who would you say are the leading manufacturers in the Aerosol Duster market? (eg., Falcon, Innovera, Maxell, Norazza, Max Professional, ITW, CRC, others.) What is their share of the total market (% value/volume)? Their share of the the household consumer market (% value/ volume)?</v>
      </c>
      <c r="I110" s="358" t="s">
        <v>2516</v>
      </c>
    </row>
    <row r="111" spans="2:9" ht="63.75">
      <c r="B111" s="353">
        <v>6</v>
      </c>
      <c r="C111" s="354" t="s">
        <v>2492</v>
      </c>
      <c r="D111" s="354" t="s">
        <v>2492</v>
      </c>
      <c r="E111" s="355" t="s">
        <v>2382</v>
      </c>
      <c r="F111" s="356" t="s">
        <v>2383</v>
      </c>
      <c r="G111" s="357">
        <f t="shared" si="2"/>
        <v>25</v>
      </c>
      <c r="H111" s="355" t="str">
        <f t="shared" si="3"/>
        <v xml:space="preserve">  What private label products are most prominent (eg., Office Depot, Staples, Walmart-Surfs Onn (P/L), Best Buy-Insignia (P/L)) What is their % share of the household consumer market? </v>
      </c>
      <c r="I111" s="358" t="s">
        <v>2517</v>
      </c>
    </row>
    <row r="112" spans="2:9" ht="38.25">
      <c r="B112" s="353">
        <v>6</v>
      </c>
      <c r="C112" s="354" t="s">
        <v>2492</v>
      </c>
      <c r="D112" s="354" t="s">
        <v>2492</v>
      </c>
      <c r="E112" s="355" t="s">
        <v>2430</v>
      </c>
      <c r="F112" s="356" t="s">
        <v>2431</v>
      </c>
      <c r="G112" s="357">
        <f t="shared" si="2"/>
        <v>26</v>
      </c>
      <c r="H112" s="355" t="str">
        <f t="shared" si="3"/>
        <v xml:space="preserve"> We’ve seen some products described as “Air” or “Canned Air” in advertising materials or online product descriptions. Why (competitive advantage)? What is the market share (%value/volume) of these products? </v>
      </c>
      <c r="I112" s="358" t="s">
        <v>2518</v>
      </c>
    </row>
    <row r="113" spans="2:9" ht="38.25">
      <c r="B113" s="353">
        <v>6</v>
      </c>
      <c r="C113" s="354" t="s">
        <v>2492</v>
      </c>
      <c r="D113" s="354" t="s">
        <v>2492</v>
      </c>
      <c r="E113" s="355" t="s">
        <v>2467</v>
      </c>
      <c r="F113" s="356" t="s">
        <v>2468</v>
      </c>
      <c r="G113" s="357">
        <f t="shared" si="2"/>
        <v>27</v>
      </c>
      <c r="H113" s="355" t="str">
        <f t="shared" si="3"/>
        <v xml:space="preserve">  What is the share of products (% value/volume) labelled as “Air” or “Canned Air” on the product packaging itself? Why?</v>
      </c>
      <c r="I113" s="358" t="s">
        <v>2519</v>
      </c>
    </row>
    <row r="114" spans="2:9" ht="25.5">
      <c r="B114" s="353">
        <v>6</v>
      </c>
      <c r="C114" s="354" t="s">
        <v>2492</v>
      </c>
      <c r="D114" s="354" t="s">
        <v>2492</v>
      </c>
      <c r="E114" s="355" t="s">
        <v>2433</v>
      </c>
      <c r="F114" s="356" t="s">
        <v>2434</v>
      </c>
      <c r="G114" s="357">
        <f t="shared" si="2"/>
        <v>28</v>
      </c>
      <c r="H114" s="355" t="str">
        <f t="shared" si="3"/>
        <v xml:space="preserve"> What additional matters do you think we should consider in regard to the Aerosol Duster market, especially as it applies to consumer household use? </v>
      </c>
      <c r="I114" s="358" t="s">
        <v>2520</v>
      </c>
    </row>
    <row r="115" spans="2:9" ht="76.5">
      <c r="B115" s="353">
        <v>7</v>
      </c>
      <c r="C115" s="354" t="s">
        <v>312</v>
      </c>
      <c r="D115" s="354" t="s">
        <v>2521</v>
      </c>
      <c r="E115" s="355" t="s">
        <v>2361</v>
      </c>
      <c r="F115" s="356" t="s">
        <v>2362</v>
      </c>
      <c r="G115" s="357">
        <f t="shared" si="2"/>
        <v>5</v>
      </c>
      <c r="H115" s="355" t="str">
        <f t="shared" si="3"/>
        <v xml:space="preserve">  Is the market for Aerosol Duster products clearly segmented into commercial use and products for household consumer use? If so, approximately what proportion of the market is designated for commercial use only? (If the respondent cannot approximate what proportion of this market is for commercial use only, then ask them to explain why it is difficult to distinguish between consumer use and commercial use?)</v>
      </c>
      <c r="I115" s="358" t="s">
        <v>2522</v>
      </c>
    </row>
    <row r="116" spans="2:9" ht="76.5">
      <c r="B116" s="353">
        <v>7</v>
      </c>
      <c r="C116" s="354" t="s">
        <v>312</v>
      </c>
      <c r="D116" s="354" t="s">
        <v>2521</v>
      </c>
      <c r="E116" s="355" t="s">
        <v>2399</v>
      </c>
      <c r="F116" s="356" t="s">
        <v>2400</v>
      </c>
      <c r="G116" s="357">
        <f t="shared" si="2"/>
        <v>6</v>
      </c>
      <c r="H116" s="355" t="str">
        <f t="shared" si="3"/>
        <v xml:space="preserve"> Approximately how many U.S. households do you believe use aerosol duster products (or what percentage of U.S. households)? How has household use changed over the past 10 to 15 years (increased, decreased, stayed the same)? When did consumer aerosol duster use change? Why?</v>
      </c>
      <c r="I116" s="358" t="s">
        <v>2523</v>
      </c>
    </row>
    <row r="117" spans="2:9" ht="51">
      <c r="B117" s="353">
        <v>7</v>
      </c>
      <c r="C117" s="354" t="s">
        <v>312</v>
      </c>
      <c r="D117" s="354" t="s">
        <v>2521</v>
      </c>
      <c r="E117" s="355" t="s">
        <v>2364</v>
      </c>
      <c r="F117" s="356" t="s">
        <v>2365</v>
      </c>
      <c r="G117" s="357">
        <f t="shared" si="2"/>
        <v>7</v>
      </c>
      <c r="H117" s="355" t="str">
        <f t="shared" si="3"/>
        <v xml:space="preserve"> Where do consumer households typically obtain their Aerosol Duster products today? (eg., distribution channels including retail in-store, retail online, , direct from manufacturers, other) What is the relative share of each distribution channel, ie., total should sum to 100%? Is this different distribution for commercial users? </v>
      </c>
      <c r="I117" s="358" t="s">
        <v>2524</v>
      </c>
    </row>
    <row r="118" spans="2:9" ht="51">
      <c r="B118" s="353">
        <v>7</v>
      </c>
      <c r="C118" s="354" t="s">
        <v>312</v>
      </c>
      <c r="D118" s="354" t="s">
        <v>2521</v>
      </c>
      <c r="E118" s="355" t="s">
        <v>2367</v>
      </c>
      <c r="F118" s="356" t="s">
        <v>2368</v>
      </c>
      <c r="G118" s="357">
        <f t="shared" si="2"/>
        <v>8</v>
      </c>
      <c r="H118" s="355" t="str">
        <f t="shared" si="3"/>
        <v xml:space="preserve"> Which retailers are the most prominent suppliers of Aerosol Dusters to consumer households from your point of view? (eg., Amazon, Grainger, Newegg, Walmart, Best Buy, etc.) Why? What would you say is the typical retail markup (margin) on Aerosol Dusters? </v>
      </c>
      <c r="I118" s="358" t="s">
        <v>2525</v>
      </c>
    </row>
    <row r="119" spans="2:9" ht="25.5">
      <c r="B119" s="353">
        <v>7</v>
      </c>
      <c r="C119" s="354" t="s">
        <v>312</v>
      </c>
      <c r="D119" s="354" t="s">
        <v>2521</v>
      </c>
      <c r="E119" s="355" t="s">
        <v>2444</v>
      </c>
      <c r="F119" s="356" t="s">
        <v>2445</v>
      </c>
      <c r="G119" s="357">
        <f t="shared" si="2"/>
        <v>9</v>
      </c>
      <c r="H119" s="355" t="str">
        <f t="shared" si="3"/>
        <v xml:space="preserve">  Approximately how often does a household consumer typically/on average purchase Aerosol Duster products? Is this different for commercial users? </v>
      </c>
      <c r="I119" s="358" t="s">
        <v>2526</v>
      </c>
    </row>
    <row r="120" spans="2:9" ht="38.25">
      <c r="B120" s="353">
        <v>7</v>
      </c>
      <c r="C120" s="354" t="s">
        <v>312</v>
      </c>
      <c r="D120" s="354" t="s">
        <v>2521</v>
      </c>
      <c r="E120" s="355" t="s">
        <v>2406</v>
      </c>
      <c r="F120" s="356" t="s">
        <v>2407</v>
      </c>
      <c r="G120" s="357">
        <f t="shared" si="2"/>
        <v>11</v>
      </c>
      <c r="H120" s="355" t="str">
        <f t="shared" si="3"/>
        <v xml:space="preserve"> What impact do you see/anticipate from electronic duster alternatives to Aerosol Dusters? (eg., battery and corded blowers, vacs) What is your view of the suitability of these products to meet consumer use? Why?</v>
      </c>
      <c r="I120" s="358" t="s">
        <v>2527</v>
      </c>
    </row>
    <row r="121" spans="2:9" ht="25.5">
      <c r="B121" s="353">
        <v>7</v>
      </c>
      <c r="C121" s="354" t="s">
        <v>312</v>
      </c>
      <c r="D121" s="354" t="s">
        <v>2521</v>
      </c>
      <c r="E121" s="355" t="s">
        <v>2447</v>
      </c>
      <c r="F121" s="356" t="s">
        <v>2448</v>
      </c>
      <c r="G121" s="357">
        <f t="shared" si="2"/>
        <v>12</v>
      </c>
      <c r="H121" s="355" t="str">
        <f t="shared" si="3"/>
        <v xml:space="preserve"> How has inflation impacted pricing and household demand for Aerosol Duster products?</v>
      </c>
      <c r="I121" s="358" t="s">
        <v>2528</v>
      </c>
    </row>
    <row r="122" spans="2:9" ht="38.25">
      <c r="B122" s="353">
        <v>7</v>
      </c>
      <c r="C122" s="354" t="s">
        <v>312</v>
      </c>
      <c r="D122" s="354" t="s">
        <v>2521</v>
      </c>
      <c r="E122" s="355" t="s">
        <v>2453</v>
      </c>
      <c r="F122" s="356" t="s">
        <v>2454</v>
      </c>
      <c r="G122" s="357">
        <f t="shared" si="2"/>
        <v>16</v>
      </c>
      <c r="H122" s="355" t="str">
        <f t="shared" si="3"/>
        <v xml:space="preserve"> How quickly does a household consumer typically use up an aerosol duster product after purchase? (first use, weeks, months, other) Why? How is this different from commercial users? </v>
      </c>
      <c r="I122" s="358" t="s">
        <v>2529</v>
      </c>
    </row>
    <row r="123" spans="2:9" ht="51">
      <c r="B123" s="353">
        <v>7</v>
      </c>
      <c r="C123" s="354" t="s">
        <v>312</v>
      </c>
      <c r="D123" s="354" t="s">
        <v>2521</v>
      </c>
      <c r="E123" s="355" t="s">
        <v>2373</v>
      </c>
      <c r="F123" s="356" t="s">
        <v>2374</v>
      </c>
      <c r="G123" s="357">
        <f t="shared" si="2"/>
        <v>18</v>
      </c>
      <c r="H123" s="355" t="str">
        <f t="shared" si="3"/>
        <v xml:space="preserve"> Are you aware of any standards used by the industry today to guide the development and placement of warnings against inhalation risks and potential abuse of Aerosol Dusters? What is the source of these standards? Are they specific to Aerosol Dusters or are they adapted from other aerosol product categories?</v>
      </c>
      <c r="I123" s="358" t="s">
        <v>2530</v>
      </c>
    </row>
    <row r="124" spans="2:9" ht="25.5">
      <c r="B124" s="353">
        <v>7</v>
      </c>
      <c r="C124" s="354" t="s">
        <v>312</v>
      </c>
      <c r="D124" s="354" t="s">
        <v>2521</v>
      </c>
      <c r="E124" s="355" t="s">
        <v>2420</v>
      </c>
      <c r="F124" s="356" t="s">
        <v>2421</v>
      </c>
      <c r="G124" s="357">
        <f t="shared" si="2"/>
        <v>19</v>
      </c>
      <c r="H124" s="355" t="str">
        <f t="shared" si="3"/>
        <v xml:space="preserve"> Are there any noteworthy innovations emerging that will promote consumer safety and/or prevent abuse?</v>
      </c>
      <c r="I124" s="358" t="s">
        <v>2531</v>
      </c>
    </row>
    <row r="125" spans="2:9" ht="38.25">
      <c r="B125" s="353">
        <v>7</v>
      </c>
      <c r="C125" s="354" t="s">
        <v>312</v>
      </c>
      <c r="D125" s="354" t="s">
        <v>2521</v>
      </c>
      <c r="E125" s="355" t="s">
        <v>2459</v>
      </c>
      <c r="F125" s="356" t="s">
        <v>2460</v>
      </c>
      <c r="G125" s="357">
        <f t="shared" si="2"/>
        <v>20</v>
      </c>
      <c r="H125" s="355" t="str">
        <f t="shared" si="3"/>
        <v xml:space="preserve"> How do you think consumers perceive anti-abuse features and initiatives in Aerosol Dusters? (bitterants, warning statements, icons, trigger locks, age restrictions for purchase, others) </v>
      </c>
      <c r="I125" s="358" t="s">
        <v>2532</v>
      </c>
    </row>
    <row r="126" spans="2:9" ht="38.25">
      <c r="B126" s="353">
        <v>8</v>
      </c>
      <c r="C126" s="354" t="s">
        <v>312</v>
      </c>
      <c r="D126" s="354" t="s">
        <v>2492</v>
      </c>
      <c r="E126" s="355" t="s">
        <v>2352</v>
      </c>
      <c r="F126" s="356" t="s">
        <v>2353</v>
      </c>
      <c r="G126" s="357">
        <f t="shared" si="2"/>
        <v>1</v>
      </c>
      <c r="H126" s="355" t="str">
        <f t="shared" si="3"/>
        <v xml:space="preserve"> Please describe your background and role(s) as it relates to the sourcing/ distribution/ sale/promotion of Aerosol Duster products in the US? (e.g., current job title, years in role, years in related roles/activities)</v>
      </c>
      <c r="I126" s="358" t="s">
        <v>2533</v>
      </c>
    </row>
    <row r="127" spans="2:9" ht="63.75">
      <c r="B127" s="353">
        <v>8</v>
      </c>
      <c r="C127" s="354" t="s">
        <v>312</v>
      </c>
      <c r="D127" s="354" t="s">
        <v>2492</v>
      </c>
      <c r="E127" s="355" t="s">
        <v>2387</v>
      </c>
      <c r="F127" s="356" t="s">
        <v>2388</v>
      </c>
      <c r="G127" s="357">
        <f t="shared" si="2"/>
        <v>4</v>
      </c>
      <c r="H127" s="355" t="str">
        <f t="shared" si="3"/>
        <v xml:space="preserve"> In the past ten to fifteen years (to 2006) what have you seen as the key trends that have impacted the Aerosol Duster market in the US? Eg., what are some of the things that have impacted the U.S. Aerosol Duster market the most?</v>
      </c>
      <c r="I127" s="358" t="s">
        <v>2534</v>
      </c>
    </row>
    <row r="128" spans="2:9" ht="76.5">
      <c r="B128" s="353">
        <v>8</v>
      </c>
      <c r="C128" s="354" t="s">
        <v>312</v>
      </c>
      <c r="D128" s="354" t="s">
        <v>2492</v>
      </c>
      <c r="E128" s="355" t="s">
        <v>2361</v>
      </c>
      <c r="F128" s="356" t="s">
        <v>2362</v>
      </c>
      <c r="G128" s="357">
        <f t="shared" si="2"/>
        <v>5</v>
      </c>
      <c r="H128" s="355" t="str">
        <f t="shared" si="3"/>
        <v xml:space="preserve">  Is the market for Aerosol Duster products clearly segmented into commercial use and products for household consumer use? If so, approximately what proportion of the market is designated for commercial use only? (If the respondent cannot approximate what proportion of this market is for commercial use only, then ask them to explain why it is difficult to distinguish between consumer use and commercial use?)</v>
      </c>
      <c r="I128" s="358" t="s">
        <v>2535</v>
      </c>
    </row>
    <row r="129" spans="2:9" ht="51">
      <c r="B129" s="353">
        <v>8</v>
      </c>
      <c r="C129" s="354" t="s">
        <v>312</v>
      </c>
      <c r="D129" s="354" t="s">
        <v>2492</v>
      </c>
      <c r="E129" s="355" t="s">
        <v>2399</v>
      </c>
      <c r="F129" s="356" t="s">
        <v>2400</v>
      </c>
      <c r="G129" s="357">
        <f t="shared" si="2"/>
        <v>6</v>
      </c>
      <c r="H129" s="355" t="str">
        <f t="shared" si="3"/>
        <v xml:space="preserve"> Approximately how many U.S. households do you believe use aerosol duster products (or what percentage of U.S. households)? How has household use changed over the past 10 to 15 years (increased, decreased, stayed the same)? When did consumer aerosol duster use change? Why?</v>
      </c>
      <c r="I129" s="358" t="s">
        <v>2536</v>
      </c>
    </row>
    <row r="130" spans="2:9" ht="63.75">
      <c r="B130" s="353">
        <v>8</v>
      </c>
      <c r="C130" s="354" t="s">
        <v>312</v>
      </c>
      <c r="D130" s="354" t="s">
        <v>2492</v>
      </c>
      <c r="E130" s="355" t="s">
        <v>2364</v>
      </c>
      <c r="F130" s="356" t="s">
        <v>2365</v>
      </c>
      <c r="G130" s="357">
        <f t="shared" si="2"/>
        <v>7</v>
      </c>
      <c r="H130" s="355" t="str">
        <f t="shared" si="3"/>
        <v xml:space="preserve"> Where do consumer households typically obtain their Aerosol Duster products today? (eg., distribution channels including retail in-store, retail online, , direct from manufacturers, other) What is the relative share of each distribution channel, ie., total should sum to 100%? Is this different distribution for commercial users? </v>
      </c>
      <c r="I130" s="358" t="s">
        <v>2537</v>
      </c>
    </row>
    <row r="131" spans="2:9" ht="51">
      <c r="B131" s="353">
        <v>8</v>
      </c>
      <c r="C131" s="354" t="s">
        <v>312</v>
      </c>
      <c r="D131" s="354" t="s">
        <v>2492</v>
      </c>
      <c r="E131" s="355" t="s">
        <v>2367</v>
      </c>
      <c r="F131" s="356" t="s">
        <v>2368</v>
      </c>
      <c r="G131" s="357">
        <f t="shared" si="2"/>
        <v>8</v>
      </c>
      <c r="H131" s="355" t="str">
        <f t="shared" si="3"/>
        <v xml:space="preserve"> Which retailers are the most prominent suppliers of Aerosol Dusters to consumer households from your point of view? (eg., Amazon, Grainger, Newegg, Walmart, Best Buy, etc.) Why? What would you say is the typical retail markup (margin) on Aerosol Dusters? </v>
      </c>
      <c r="I131" s="358" t="s">
        <v>2538</v>
      </c>
    </row>
    <row r="132" spans="2:9" ht="38.25">
      <c r="B132" s="353">
        <v>8</v>
      </c>
      <c r="C132" s="354" t="s">
        <v>312</v>
      </c>
      <c r="D132" s="354" t="s">
        <v>2492</v>
      </c>
      <c r="E132" s="355" t="s">
        <v>2444</v>
      </c>
      <c r="F132" s="356" t="s">
        <v>2445</v>
      </c>
      <c r="G132" s="357">
        <f t="shared" si="2"/>
        <v>9</v>
      </c>
      <c r="H132" s="355" t="str">
        <f t="shared" si="3"/>
        <v xml:space="preserve">  Approximately how often does a household consumer typically/on average purchase Aerosol Duster products? Is this different for commercial users? </v>
      </c>
      <c r="I132" s="358" t="s">
        <v>2539</v>
      </c>
    </row>
    <row r="133" spans="2:9" ht="25.5">
      <c r="B133" s="353">
        <v>8</v>
      </c>
      <c r="C133" s="354" t="s">
        <v>312</v>
      </c>
      <c r="D133" s="354" t="s">
        <v>2492</v>
      </c>
      <c r="E133" s="355" t="s">
        <v>2403</v>
      </c>
      <c r="F133" s="356" t="s">
        <v>2404</v>
      </c>
      <c r="G133" s="357">
        <f t="shared" si="2"/>
        <v>10</v>
      </c>
      <c r="H133" s="355" t="str">
        <f t="shared" si="3"/>
        <v xml:space="preserve"> How has household consumer sourcing of these products changed over the past 10 to 15 years? (eg., purchase frequency, online sales, retailers) Why?</v>
      </c>
      <c r="I133" s="358" t="s">
        <v>2540</v>
      </c>
    </row>
    <row r="134" spans="2:9" ht="63.75">
      <c r="B134" s="353">
        <v>8</v>
      </c>
      <c r="C134" s="354" t="s">
        <v>312</v>
      </c>
      <c r="D134" s="354" t="s">
        <v>2492</v>
      </c>
      <c r="E134" s="355" t="s">
        <v>2406</v>
      </c>
      <c r="F134" s="356" t="s">
        <v>2407</v>
      </c>
      <c r="G134" s="357">
        <f t="shared" si="2"/>
        <v>11</v>
      </c>
      <c r="H134" s="355" t="str">
        <f t="shared" si="3"/>
        <v xml:space="preserve"> What impact do you see/anticipate from electronic duster alternatives to Aerosol Dusters? (eg., battery and corded blowers, vacs) What is your view of the suitability of these products to meet consumer use? Why?</v>
      </c>
      <c r="I134" s="358" t="s">
        <v>2541</v>
      </c>
    </row>
    <row r="135" spans="2:9" ht="63.75">
      <c r="B135" s="353">
        <v>8</v>
      </c>
      <c r="C135" s="354" t="s">
        <v>312</v>
      </c>
      <c r="D135" s="354" t="s">
        <v>2492</v>
      </c>
      <c r="E135" s="355" t="s">
        <v>2447</v>
      </c>
      <c r="F135" s="356" t="s">
        <v>2448</v>
      </c>
      <c r="G135" s="357">
        <f t="shared" si="2"/>
        <v>12</v>
      </c>
      <c r="H135" s="355" t="str">
        <f t="shared" si="3"/>
        <v xml:space="preserve"> How has inflation impacted pricing and household demand for Aerosol Duster products?</v>
      </c>
      <c r="I135" s="358" t="s">
        <v>2542</v>
      </c>
    </row>
    <row r="136" spans="2:9" ht="51">
      <c r="B136" s="353">
        <v>8</v>
      </c>
      <c r="C136" s="354" t="s">
        <v>312</v>
      </c>
      <c r="D136" s="354" t="s">
        <v>2492</v>
      </c>
      <c r="E136" s="355" t="s">
        <v>2409</v>
      </c>
      <c r="F136" s="356" t="s">
        <v>2410</v>
      </c>
      <c r="G136" s="357">
        <f t="shared" ref="G136:G175" si="4">VALUE(F136)</f>
        <v>13</v>
      </c>
      <c r="H136" s="355" t="str">
        <f t="shared" ref="H136:H175" si="5">MID(E136, FIND(".", E136) + 1, LEN(E136) - FIND(".", E136))</f>
        <v xml:space="preserve"> Have Aerosol Duster products and features changed over the past 10 to 15 years, or, have they stayed relatively the same? If yes, how have features changed? (List the changes made to Aerosol Duster products and features made over the past 10 to 15 years, if any.) </v>
      </c>
      <c r="I136" s="358" t="s">
        <v>2543</v>
      </c>
    </row>
    <row r="137" spans="2:9" ht="51">
      <c r="B137" s="353">
        <v>8</v>
      </c>
      <c r="C137" s="354" t="s">
        <v>312</v>
      </c>
      <c r="D137" s="354" t="s">
        <v>2492</v>
      </c>
      <c r="E137" s="355" t="s">
        <v>2412</v>
      </c>
      <c r="F137" s="356" t="s">
        <v>2413</v>
      </c>
      <c r="G137" s="357">
        <f t="shared" si="4"/>
        <v>14</v>
      </c>
      <c r="H137" s="355" t="str">
        <f t="shared" si="5"/>
        <v xml:space="preserve"> What is the shelf life of these products? (eg., 1 year, 5 years, 10 years, other) </v>
      </c>
      <c r="I137" s="358" t="s">
        <v>2544</v>
      </c>
    </row>
    <row r="138" spans="2:9" ht="25.5">
      <c r="B138" s="353">
        <v>8</v>
      </c>
      <c r="C138" s="354" t="s">
        <v>312</v>
      </c>
      <c r="D138" s="354" t="s">
        <v>2492</v>
      </c>
      <c r="E138" s="355" t="s">
        <v>2415</v>
      </c>
      <c r="F138" s="356" t="s">
        <v>2416</v>
      </c>
      <c r="G138" s="357">
        <f t="shared" si="4"/>
        <v>15</v>
      </c>
      <c r="H138" s="355" t="str">
        <f t="shared" si="5"/>
        <v xml:space="preserve"> How often are new aerosol duster products introduced to the market?</v>
      </c>
      <c r="I138" s="358" t="s">
        <v>2545</v>
      </c>
    </row>
    <row r="139" spans="2:9" ht="38.25">
      <c r="B139" s="353">
        <v>8</v>
      </c>
      <c r="C139" s="354" t="s">
        <v>312</v>
      </c>
      <c r="D139" s="354" t="s">
        <v>2492</v>
      </c>
      <c r="E139" s="355" t="s">
        <v>2453</v>
      </c>
      <c r="F139" s="356" t="s">
        <v>2454</v>
      </c>
      <c r="G139" s="357">
        <f t="shared" si="4"/>
        <v>16</v>
      </c>
      <c r="H139" s="355" t="str">
        <f t="shared" si="5"/>
        <v xml:space="preserve"> How quickly does a household consumer typically use up an aerosol duster product after purchase? (first use, weeks, months, other) Why? How is this different from commercial users? </v>
      </c>
      <c r="I139" s="358" t="s">
        <v>2546</v>
      </c>
    </row>
    <row r="140" spans="2:9" ht="51">
      <c r="B140" s="353">
        <v>8</v>
      </c>
      <c r="C140" s="354" t="s">
        <v>312</v>
      </c>
      <c r="D140" s="354" t="s">
        <v>2492</v>
      </c>
      <c r="E140" s="355" t="s">
        <v>2370</v>
      </c>
      <c r="F140" s="356" t="s">
        <v>2371</v>
      </c>
      <c r="G140" s="357">
        <f t="shared" si="4"/>
        <v>17</v>
      </c>
      <c r="H140" s="355" t="str">
        <f t="shared" si="5"/>
        <v xml:space="preserve"> In your estimation, what are the most commonly used propellants in household consumer Aerosol Duster products? (eg., DFE also called HFC-152a, HFC-134a, HFO-1234ze, other) What is the relative share of each product by attribute? (Total should sum to 100 percent.)</v>
      </c>
      <c r="I140" s="358" t="s">
        <v>2547</v>
      </c>
    </row>
    <row r="141" spans="2:9" ht="51">
      <c r="B141" s="353">
        <v>8</v>
      </c>
      <c r="C141" s="354" t="s">
        <v>312</v>
      </c>
      <c r="D141" s="354" t="s">
        <v>2492</v>
      </c>
      <c r="E141" s="355" t="s">
        <v>2373</v>
      </c>
      <c r="F141" s="356" t="s">
        <v>2374</v>
      </c>
      <c r="G141" s="357">
        <f t="shared" si="4"/>
        <v>18</v>
      </c>
      <c r="H141" s="355" t="str">
        <f t="shared" si="5"/>
        <v xml:space="preserve"> Are you aware of any standards used by the industry today to guide the development and placement of warnings against inhalation risks and potential abuse of Aerosol Dusters? What is the source of these standards? Are they specific to Aerosol Dusters or are they adapted from other aerosol product categories?</v>
      </c>
      <c r="I141" s="358" t="s">
        <v>2548</v>
      </c>
    </row>
    <row r="142" spans="2:9" ht="25.5">
      <c r="B142" s="353">
        <v>8</v>
      </c>
      <c r="C142" s="354" t="s">
        <v>312</v>
      </c>
      <c r="D142" s="354" t="s">
        <v>2492</v>
      </c>
      <c r="E142" s="355" t="s">
        <v>2420</v>
      </c>
      <c r="F142" s="356" t="s">
        <v>2421</v>
      </c>
      <c r="G142" s="357">
        <f t="shared" si="4"/>
        <v>19</v>
      </c>
      <c r="H142" s="355" t="str">
        <f t="shared" si="5"/>
        <v xml:space="preserve"> Are there any noteworthy innovations emerging that will promote consumer safety and/or prevent abuse?</v>
      </c>
      <c r="I142" s="358" t="s">
        <v>2549</v>
      </c>
    </row>
    <row r="143" spans="2:9" ht="76.5">
      <c r="B143" s="353">
        <v>8</v>
      </c>
      <c r="C143" s="354" t="s">
        <v>312</v>
      </c>
      <c r="D143" s="354" t="s">
        <v>2492</v>
      </c>
      <c r="E143" s="355" t="s">
        <v>2459</v>
      </c>
      <c r="F143" s="356" t="s">
        <v>2460</v>
      </c>
      <c r="G143" s="357">
        <f t="shared" si="4"/>
        <v>20</v>
      </c>
      <c r="H143" s="355" t="str">
        <f t="shared" si="5"/>
        <v xml:space="preserve"> How do you think consumers perceive anti-abuse features and initiatives in Aerosol Dusters? (bitterants, warning statements, icons, trigger locks, age restrictions for purchase, others) </v>
      </c>
      <c r="I143" s="358" t="s">
        <v>2550</v>
      </c>
    </row>
    <row r="144" spans="2:9" ht="51">
      <c r="B144" s="353">
        <v>8</v>
      </c>
      <c r="C144" s="354" t="s">
        <v>312</v>
      </c>
      <c r="D144" s="354" t="s">
        <v>2492</v>
      </c>
      <c r="E144" s="355" t="s">
        <v>2376</v>
      </c>
      <c r="F144" s="356" t="s">
        <v>2377</v>
      </c>
      <c r="G144" s="357">
        <f t="shared" si="4"/>
        <v>21</v>
      </c>
      <c r="H144" s="355" t="str">
        <f t="shared" si="5"/>
        <v xml:space="preserve"> What is the size (value/volume) of the total Aerosol Duster market in the US today? Which products do you include in that estimate (eg., disposable – electronic duster, non-flammable – special applications duster, eco – environmental duster, refillable – multiuse cannisters, others)? </v>
      </c>
      <c r="I144" s="358" t="s">
        <v>2551</v>
      </c>
    </row>
    <row r="145" spans="2:9" ht="25.5">
      <c r="B145" s="353">
        <v>8</v>
      </c>
      <c r="C145" s="354" t="s">
        <v>312</v>
      </c>
      <c r="D145" s="354" t="s">
        <v>2492</v>
      </c>
      <c r="E145" s="355" t="s">
        <v>2423</v>
      </c>
      <c r="F145" s="356" t="s">
        <v>2424</v>
      </c>
      <c r="G145" s="357">
        <f t="shared" si="4"/>
        <v>22</v>
      </c>
      <c r="H145" s="355" t="str">
        <f t="shared" si="5"/>
        <v xml:space="preserve"> What do you think is the size (value/volume) of the Aerosol Duster market sold to household consumers in the US? [CPSC estimate: $160M/20M units]</v>
      </c>
      <c r="I145" s="358" t="s">
        <v>2552</v>
      </c>
    </row>
    <row r="146" spans="2:9" ht="51">
      <c r="B146" s="353">
        <v>8</v>
      </c>
      <c r="C146" s="354" t="s">
        <v>312</v>
      </c>
      <c r="D146" s="354" t="s">
        <v>2492</v>
      </c>
      <c r="E146" s="355" t="s">
        <v>2379</v>
      </c>
      <c r="F146" s="356" t="s">
        <v>2380</v>
      </c>
      <c r="G146" s="357">
        <f t="shared" si="4"/>
        <v>24</v>
      </c>
      <c r="H146" s="355" t="str">
        <f t="shared" si="5"/>
        <v xml:space="preserve"> Who would you say are the leading manufacturers in the Aerosol Duster market? (eg., Falcon, Innovera, Maxell, Norazza, Max Professional, ITW, CRC, others.) What is their share of the total market (% value/volume)? Their share of the the household consumer market (% value/ volume)?</v>
      </c>
      <c r="I146" s="358" t="s">
        <v>2553</v>
      </c>
    </row>
    <row r="147" spans="2:9" ht="38.25">
      <c r="B147" s="353">
        <v>9</v>
      </c>
      <c r="C147" s="354" t="s">
        <v>2350</v>
      </c>
      <c r="D147" s="354" t="s">
        <v>2393</v>
      </c>
      <c r="E147" s="355" t="s">
        <v>2352</v>
      </c>
      <c r="F147" s="356" t="s">
        <v>2353</v>
      </c>
      <c r="G147" s="357">
        <f t="shared" si="4"/>
        <v>1</v>
      </c>
      <c r="H147" s="355" t="str">
        <f t="shared" si="5"/>
        <v xml:space="preserve"> Please describe your background and role(s) as it relates to the sourcing/ distribution/ sale/promotion of Aerosol Duster products in the US? (e.g., current job title, years in role, years in related roles/activities)</v>
      </c>
      <c r="I147" s="358" t="s">
        <v>2554</v>
      </c>
    </row>
    <row r="148" spans="2:9" ht="51">
      <c r="B148" s="353">
        <v>9</v>
      </c>
      <c r="C148" s="354" t="s">
        <v>2350</v>
      </c>
      <c r="D148" s="354" t="s">
        <v>2393</v>
      </c>
      <c r="E148" s="355" t="s">
        <v>2355</v>
      </c>
      <c r="F148" s="356" t="s">
        <v>2356</v>
      </c>
      <c r="G148" s="357">
        <f t="shared" si="4"/>
        <v>2</v>
      </c>
      <c r="H148" s="355" t="str">
        <f t="shared" si="5"/>
        <v xml:space="preserve">  How big is your company (e.g., no. employees, annual sales, geographic coverage)? What portion of your company’s activities would you say are based on Aerosol Duster Products? (e.g., main activity, small percent of overall revenue, growth area- seek percentages of total company if possible)</v>
      </c>
      <c r="I148" s="358" t="s">
        <v>2555</v>
      </c>
    </row>
    <row r="149" spans="2:9" ht="38.25">
      <c r="B149" s="353">
        <v>9</v>
      </c>
      <c r="C149" s="354" t="s">
        <v>2350</v>
      </c>
      <c r="D149" s="354" t="s">
        <v>2393</v>
      </c>
      <c r="E149" s="355" t="s">
        <v>2358</v>
      </c>
      <c r="F149" s="356" t="s">
        <v>2359</v>
      </c>
      <c r="G149" s="357">
        <f t="shared" si="4"/>
        <v>3</v>
      </c>
      <c r="H149" s="355" t="str">
        <f t="shared" si="5"/>
        <v xml:space="preserve"> We’ve read that the Household &amp; Commercial Products Asso (HCPA) estimates that 3.75 billion aerosol cans were filled in the U.S. in 2020. Does your company fill aerosol products of any of the following types:</v>
      </c>
      <c r="I149" s="358" t="s">
        <v>2556</v>
      </c>
    </row>
    <row r="150" spans="2:9" ht="102">
      <c r="B150" s="353">
        <v>9</v>
      </c>
      <c r="C150" s="354" t="s">
        <v>2350</v>
      </c>
      <c r="D150" s="354" t="s">
        <v>2393</v>
      </c>
      <c r="E150" s="355" t="s">
        <v>2387</v>
      </c>
      <c r="F150" s="356" t="s">
        <v>2388</v>
      </c>
      <c r="G150" s="357">
        <f t="shared" si="4"/>
        <v>4</v>
      </c>
      <c r="H150" s="355" t="str">
        <f t="shared" si="5"/>
        <v xml:space="preserve"> In the past ten to fifteen years (to 2006) what have you seen as the key trends that have impacted the Aerosol Duster market in the US? Eg., what are some of the things that have impacted the U.S. Aerosol Duster market the most?</v>
      </c>
      <c r="I150" s="358" t="s">
        <v>2557</v>
      </c>
    </row>
    <row r="151" spans="2:9" ht="76.5">
      <c r="B151" s="353">
        <v>9</v>
      </c>
      <c r="C151" s="354" t="s">
        <v>2350</v>
      </c>
      <c r="D151" s="354" t="s">
        <v>2393</v>
      </c>
      <c r="E151" s="355" t="s">
        <v>2361</v>
      </c>
      <c r="F151" s="356" t="s">
        <v>2362</v>
      </c>
      <c r="G151" s="357">
        <f t="shared" si="4"/>
        <v>5</v>
      </c>
      <c r="H151" s="355" t="str">
        <f t="shared" si="5"/>
        <v xml:space="preserve">  Is the market for Aerosol Duster products clearly segmented into commercial use and products for household consumer use? If so, approximately what proportion of the market is designated for commercial use only? (If the respondent cannot approximate what proportion of this market is for commercial use only, then ask them to explain why it is difficult to distinguish between consumer use and commercial use?)</v>
      </c>
      <c r="I151" s="358" t="s">
        <v>2558</v>
      </c>
    </row>
    <row r="152" spans="2:9" ht="165.75">
      <c r="B152" s="353">
        <v>9</v>
      </c>
      <c r="C152" s="354" t="s">
        <v>2350</v>
      </c>
      <c r="D152" s="354" t="s">
        <v>2393</v>
      </c>
      <c r="E152" s="355" t="s">
        <v>2399</v>
      </c>
      <c r="F152" s="356" t="s">
        <v>2400</v>
      </c>
      <c r="G152" s="357">
        <f t="shared" si="4"/>
        <v>6</v>
      </c>
      <c r="H152" s="355" t="str">
        <f t="shared" si="5"/>
        <v xml:space="preserve"> Approximately how many U.S. households do you believe use aerosol duster products (or what percentage of U.S. households)? How has household use changed over the past 10 to 15 years (increased, decreased, stayed the same)? When did consumer aerosol duster use change? Why?</v>
      </c>
      <c r="I152" s="358" t="s">
        <v>2559</v>
      </c>
    </row>
    <row r="153" spans="2:9" ht="51">
      <c r="B153" s="353">
        <v>9</v>
      </c>
      <c r="C153" s="354" t="s">
        <v>2350</v>
      </c>
      <c r="D153" s="354" t="s">
        <v>2393</v>
      </c>
      <c r="E153" s="355" t="s">
        <v>2364</v>
      </c>
      <c r="F153" s="356" t="s">
        <v>2365</v>
      </c>
      <c r="G153" s="357">
        <f t="shared" si="4"/>
        <v>7</v>
      </c>
      <c r="H153" s="355" t="str">
        <f t="shared" si="5"/>
        <v xml:space="preserve"> Where do consumer households typically obtain their Aerosol Duster products today? (eg., distribution channels including retail in-store, retail online, , direct from manufacturers, other) What is the relative share of each distribution channel, ie., total should sum to 100%? Is this different distribution for commercial users? </v>
      </c>
      <c r="I153" s="358" t="s">
        <v>2560</v>
      </c>
    </row>
    <row r="154" spans="2:9" ht="127.5">
      <c r="B154" s="353">
        <v>9</v>
      </c>
      <c r="C154" s="354" t="s">
        <v>2350</v>
      </c>
      <c r="D154" s="354" t="s">
        <v>2393</v>
      </c>
      <c r="E154" s="355" t="s">
        <v>2367</v>
      </c>
      <c r="F154" s="356" t="s">
        <v>2368</v>
      </c>
      <c r="G154" s="357">
        <f t="shared" si="4"/>
        <v>8</v>
      </c>
      <c r="H154" s="355" t="str">
        <f t="shared" si="5"/>
        <v xml:space="preserve"> Which retailers are the most prominent suppliers of Aerosol Dusters to consumer households from your point of view? (eg., Amazon, Grainger, Newegg, Walmart, Best Buy, etc.) Why? What would you say is the typical retail markup (margin) on Aerosol Dusters? </v>
      </c>
      <c r="I154" s="358" t="s">
        <v>2561</v>
      </c>
    </row>
    <row r="155" spans="2:9" ht="25.5">
      <c r="B155" s="353">
        <v>9</v>
      </c>
      <c r="C155" s="354" t="s">
        <v>2350</v>
      </c>
      <c r="D155" s="354" t="s">
        <v>2393</v>
      </c>
      <c r="E155" s="355" t="s">
        <v>2444</v>
      </c>
      <c r="F155" s="356" t="s">
        <v>2445</v>
      </c>
      <c r="G155" s="357">
        <f t="shared" si="4"/>
        <v>9</v>
      </c>
      <c r="H155" s="355" t="str">
        <f t="shared" si="5"/>
        <v xml:space="preserve">  Approximately how often does a household consumer typically/on average purchase Aerosol Duster products? Is this different for commercial users? </v>
      </c>
      <c r="I155" s="358" t="s">
        <v>2562</v>
      </c>
    </row>
    <row r="156" spans="2:9" ht="38.25">
      <c r="B156" s="353">
        <v>9</v>
      </c>
      <c r="C156" s="354" t="s">
        <v>2350</v>
      </c>
      <c r="D156" s="354" t="s">
        <v>2393</v>
      </c>
      <c r="E156" s="355" t="s">
        <v>2403</v>
      </c>
      <c r="F156" s="356" t="s">
        <v>2404</v>
      </c>
      <c r="G156" s="357">
        <f t="shared" si="4"/>
        <v>10</v>
      </c>
      <c r="H156" s="355" t="str">
        <f t="shared" si="5"/>
        <v xml:space="preserve"> How has household consumer sourcing of these products changed over the past 10 to 15 years? (eg., purchase frequency, online sales, retailers) Why?</v>
      </c>
      <c r="I156" s="358" t="s">
        <v>2563</v>
      </c>
    </row>
    <row r="157" spans="2:9" ht="51">
      <c r="B157" s="353">
        <v>9</v>
      </c>
      <c r="C157" s="354" t="s">
        <v>2350</v>
      </c>
      <c r="D157" s="354" t="s">
        <v>2393</v>
      </c>
      <c r="E157" s="355" t="s">
        <v>2406</v>
      </c>
      <c r="F157" s="356" t="s">
        <v>2407</v>
      </c>
      <c r="G157" s="357">
        <f t="shared" si="4"/>
        <v>11</v>
      </c>
      <c r="H157" s="355" t="str">
        <f t="shared" si="5"/>
        <v xml:space="preserve"> What impact do you see/anticipate from electronic duster alternatives to Aerosol Dusters? (eg., battery and corded blowers, vacs) What is your view of the suitability of these products to meet consumer use? Why?</v>
      </c>
      <c r="I157" s="358" t="s">
        <v>2564</v>
      </c>
    </row>
    <row r="158" spans="2:9" ht="76.5">
      <c r="B158" s="353">
        <v>9</v>
      </c>
      <c r="C158" s="354" t="s">
        <v>2350</v>
      </c>
      <c r="D158" s="354" t="s">
        <v>2393</v>
      </c>
      <c r="E158" s="355" t="s">
        <v>2447</v>
      </c>
      <c r="F158" s="356" t="s">
        <v>2448</v>
      </c>
      <c r="G158" s="357">
        <f t="shared" si="4"/>
        <v>12</v>
      </c>
      <c r="H158" s="355" t="str">
        <f t="shared" si="5"/>
        <v xml:space="preserve"> How has inflation impacted pricing and household demand for Aerosol Duster products?</v>
      </c>
      <c r="I158" s="358" t="s">
        <v>2565</v>
      </c>
    </row>
    <row r="159" spans="2:9" ht="51">
      <c r="B159" s="353">
        <v>9</v>
      </c>
      <c r="C159" s="354" t="s">
        <v>2350</v>
      </c>
      <c r="D159" s="354" t="s">
        <v>2393</v>
      </c>
      <c r="E159" s="355" t="s">
        <v>2409</v>
      </c>
      <c r="F159" s="356" t="s">
        <v>2410</v>
      </c>
      <c r="G159" s="357">
        <f t="shared" si="4"/>
        <v>13</v>
      </c>
      <c r="H159" s="355" t="str">
        <f t="shared" si="5"/>
        <v xml:space="preserve"> Have Aerosol Duster products and features changed over the past 10 to 15 years, or, have they stayed relatively the same? If yes, how have features changed? (List the changes made to Aerosol Duster products and features made over the past 10 to 15 years, if any.) </v>
      </c>
      <c r="I159" s="358" t="s">
        <v>2566</v>
      </c>
    </row>
    <row r="160" spans="2:9" ht="25.5">
      <c r="B160" s="353">
        <v>9</v>
      </c>
      <c r="C160" s="354" t="s">
        <v>2350</v>
      </c>
      <c r="D160" s="354" t="s">
        <v>2393</v>
      </c>
      <c r="E160" s="355" t="s">
        <v>2412</v>
      </c>
      <c r="F160" s="356" t="s">
        <v>2413</v>
      </c>
      <c r="G160" s="357">
        <f t="shared" si="4"/>
        <v>14</v>
      </c>
      <c r="H160" s="355" t="str">
        <f t="shared" si="5"/>
        <v xml:space="preserve"> What is the shelf life of these products? (eg., 1 year, 5 years, 10 years, other) </v>
      </c>
      <c r="I160" s="358" t="s">
        <v>2638</v>
      </c>
    </row>
    <row r="161" spans="2:9">
      <c r="B161" s="353">
        <v>9</v>
      </c>
      <c r="C161" s="354" t="s">
        <v>2350</v>
      </c>
      <c r="D161" s="354" t="s">
        <v>2393</v>
      </c>
      <c r="E161" s="355" t="s">
        <v>2415</v>
      </c>
      <c r="F161" s="356" t="s">
        <v>2416</v>
      </c>
      <c r="G161" s="357">
        <f t="shared" si="4"/>
        <v>15</v>
      </c>
      <c r="H161" s="355" t="str">
        <f t="shared" si="5"/>
        <v xml:space="preserve"> How often are new aerosol duster products introduced to the market?</v>
      </c>
      <c r="I161" s="358" t="s">
        <v>2567</v>
      </c>
    </row>
    <row r="162" spans="2:9" ht="165.75">
      <c r="B162" s="353">
        <v>9</v>
      </c>
      <c r="C162" s="354" t="s">
        <v>2350</v>
      </c>
      <c r="D162" s="354" t="s">
        <v>2393</v>
      </c>
      <c r="E162" s="355" t="s">
        <v>2453</v>
      </c>
      <c r="F162" s="356" t="s">
        <v>2454</v>
      </c>
      <c r="G162" s="357">
        <f t="shared" si="4"/>
        <v>16</v>
      </c>
      <c r="H162" s="355" t="str">
        <f t="shared" si="5"/>
        <v xml:space="preserve"> How quickly does a household consumer typically use up an aerosol duster product after purchase? (first use, weeks, months, other) Why? How is this different from commercial users? </v>
      </c>
      <c r="I162" s="358" t="s">
        <v>2568</v>
      </c>
    </row>
    <row r="163" spans="2:9" ht="63.75">
      <c r="B163" s="353">
        <v>9</v>
      </c>
      <c r="C163" s="354" t="s">
        <v>2350</v>
      </c>
      <c r="D163" s="354" t="s">
        <v>2393</v>
      </c>
      <c r="E163" s="355" t="s">
        <v>2370</v>
      </c>
      <c r="F163" s="356" t="s">
        <v>2371</v>
      </c>
      <c r="G163" s="357">
        <f t="shared" si="4"/>
        <v>17</v>
      </c>
      <c r="H163" s="355" t="str">
        <f t="shared" si="5"/>
        <v xml:space="preserve"> In your estimation, what are the most commonly used propellants in household consumer Aerosol Duster products? (eg., DFE also called HFC-152a, HFC-134a, HFO-1234ze, other) What is the relative share of each product by attribute? (Total should sum to 100 percent.)</v>
      </c>
      <c r="I163" s="358" t="s">
        <v>2569</v>
      </c>
    </row>
    <row r="164" spans="2:9" ht="51">
      <c r="B164" s="353">
        <v>9</v>
      </c>
      <c r="C164" s="354" t="s">
        <v>2350</v>
      </c>
      <c r="D164" s="354" t="s">
        <v>2393</v>
      </c>
      <c r="E164" s="355" t="s">
        <v>2373</v>
      </c>
      <c r="F164" s="356" t="s">
        <v>2374</v>
      </c>
      <c r="G164" s="357">
        <f t="shared" si="4"/>
        <v>18</v>
      </c>
      <c r="H164" s="355" t="str">
        <f t="shared" si="5"/>
        <v xml:space="preserve"> Are you aware of any standards used by the industry today to guide the development and placement of warnings against inhalation risks and potential abuse of Aerosol Dusters? What is the source of these standards? Are they specific to Aerosol Dusters or are they adapted from other aerosol product categories?</v>
      </c>
      <c r="I164" s="358" t="s">
        <v>2570</v>
      </c>
    </row>
    <row r="165" spans="2:9" ht="51">
      <c r="B165" s="353">
        <v>9</v>
      </c>
      <c r="C165" s="354" t="s">
        <v>2350</v>
      </c>
      <c r="D165" s="354" t="s">
        <v>2393</v>
      </c>
      <c r="E165" s="355" t="s">
        <v>2420</v>
      </c>
      <c r="F165" s="356" t="s">
        <v>2421</v>
      </c>
      <c r="G165" s="357">
        <f t="shared" si="4"/>
        <v>19</v>
      </c>
      <c r="H165" s="355" t="str">
        <f t="shared" si="5"/>
        <v xml:space="preserve"> Are there any noteworthy innovations emerging that will promote consumer safety and/or prevent abuse?</v>
      </c>
      <c r="I165" s="358" t="s">
        <v>2571</v>
      </c>
    </row>
    <row r="166" spans="2:9" ht="38.25">
      <c r="B166" s="353">
        <v>9</v>
      </c>
      <c r="C166" s="354" t="s">
        <v>2350</v>
      </c>
      <c r="D166" s="354" t="s">
        <v>2393</v>
      </c>
      <c r="E166" s="355" t="s">
        <v>2459</v>
      </c>
      <c r="F166" s="356" t="s">
        <v>2460</v>
      </c>
      <c r="G166" s="357">
        <f t="shared" si="4"/>
        <v>20</v>
      </c>
      <c r="H166" s="355" t="str">
        <f t="shared" si="5"/>
        <v xml:space="preserve"> How do you think consumers perceive anti-abuse features and initiatives in Aerosol Dusters? (bitterants, warning statements, icons, trigger locks, age restrictions for purchase, others) </v>
      </c>
      <c r="I166" s="358" t="s">
        <v>2572</v>
      </c>
    </row>
    <row r="167" spans="2:9" ht="51">
      <c r="B167" s="353">
        <v>9</v>
      </c>
      <c r="C167" s="354" t="s">
        <v>2350</v>
      </c>
      <c r="D167" s="354" t="s">
        <v>2393</v>
      </c>
      <c r="E167" s="355" t="s">
        <v>2376</v>
      </c>
      <c r="F167" s="356" t="s">
        <v>2377</v>
      </c>
      <c r="G167" s="357">
        <f t="shared" si="4"/>
        <v>21</v>
      </c>
      <c r="H167" s="355" t="str">
        <f t="shared" si="5"/>
        <v xml:space="preserve"> What is the size (value/volume) of the total Aerosol Duster market in the US today? Which products do you include in that estimate (eg., disposable – electronic duster, non-flammable – special applications duster, eco – environmental duster, refillable – multiuse cannisters, others)? </v>
      </c>
      <c r="I167" s="358" t="s">
        <v>2573</v>
      </c>
    </row>
    <row r="168" spans="2:9" ht="25.5">
      <c r="B168" s="353">
        <v>9</v>
      </c>
      <c r="C168" s="354" t="s">
        <v>2350</v>
      </c>
      <c r="D168" s="354" t="s">
        <v>2393</v>
      </c>
      <c r="E168" s="355" t="s">
        <v>2423</v>
      </c>
      <c r="F168" s="356" t="s">
        <v>2424</v>
      </c>
      <c r="G168" s="357">
        <f t="shared" si="4"/>
        <v>22</v>
      </c>
      <c r="H168" s="355" t="str">
        <f t="shared" si="5"/>
        <v xml:space="preserve"> What do you think is the size (value/volume) of the Aerosol Duster market sold to household consumers in the US? [CPSC estimate: $160M/20M units]</v>
      </c>
      <c r="I168" s="358" t="s">
        <v>2574</v>
      </c>
    </row>
    <row r="169" spans="2:9" ht="51">
      <c r="B169" s="353">
        <v>9</v>
      </c>
      <c r="C169" s="354" t="s">
        <v>2350</v>
      </c>
      <c r="D169" s="354" t="s">
        <v>2393</v>
      </c>
      <c r="E169" s="355" t="s">
        <v>2426</v>
      </c>
      <c r="F169" s="356" t="s">
        <v>2427</v>
      </c>
      <c r="G169" s="357">
        <f t="shared" si="4"/>
        <v>23</v>
      </c>
      <c r="H169" s="355" t="str">
        <f t="shared" si="5"/>
        <v xml:space="preserve"> How has the market size changed over the past 10 and 15 years, respectively? (% growth in value/volume)? How has growth changed over the past five years? (% growth YOY)?</v>
      </c>
      <c r="I169" s="358" t="s">
        <v>2575</v>
      </c>
    </row>
    <row r="170" spans="2:9" ht="191.25">
      <c r="B170" s="353">
        <v>9</v>
      </c>
      <c r="C170" s="354" t="s">
        <v>2350</v>
      </c>
      <c r="D170" s="354" t="s">
        <v>2393</v>
      </c>
      <c r="E170" s="355" t="s">
        <v>2379</v>
      </c>
      <c r="F170" s="356" t="s">
        <v>2380</v>
      </c>
      <c r="G170" s="357">
        <f t="shared" si="4"/>
        <v>24</v>
      </c>
      <c r="H170" s="355" t="str">
        <f t="shared" si="5"/>
        <v xml:space="preserve"> Who would you say are the leading manufacturers in the Aerosol Duster market? (eg., Falcon, Innovera, Maxell, Norazza, Max Professional, ITW, CRC, others.) What is their share of the total market (% value/volume)? Their share of the the household consumer market (% value/ volume)?</v>
      </c>
      <c r="I170" s="358" t="s">
        <v>2576</v>
      </c>
    </row>
    <row r="171" spans="2:9" ht="114.75">
      <c r="B171" s="353">
        <v>9</v>
      </c>
      <c r="C171" s="354" t="s">
        <v>2350</v>
      </c>
      <c r="D171" s="354" t="s">
        <v>2393</v>
      </c>
      <c r="E171" s="355" t="s">
        <v>2382</v>
      </c>
      <c r="F171" s="356" t="s">
        <v>2383</v>
      </c>
      <c r="G171" s="357">
        <f t="shared" si="4"/>
        <v>25</v>
      </c>
      <c r="H171" s="355" t="str">
        <f t="shared" si="5"/>
        <v xml:space="preserve">  What private label products are most prominent (eg., Office Depot, Staples, Walmart-Surfs Onn (P/L), Best Buy-Insignia (P/L)) What is their % share of the household consumer market? </v>
      </c>
      <c r="I171" s="358" t="s">
        <v>2577</v>
      </c>
    </row>
    <row r="172" spans="2:9" ht="38.25">
      <c r="B172" s="353">
        <v>9</v>
      </c>
      <c r="C172" s="354" t="s">
        <v>2350</v>
      </c>
      <c r="D172" s="354" t="s">
        <v>2393</v>
      </c>
      <c r="E172" s="355" t="s">
        <v>2430</v>
      </c>
      <c r="F172" s="356" t="s">
        <v>2431</v>
      </c>
      <c r="G172" s="357">
        <f t="shared" si="4"/>
        <v>26</v>
      </c>
      <c r="H172" s="355" t="str">
        <f t="shared" si="5"/>
        <v xml:space="preserve"> We’ve seen some products described as “Air” or “Canned Air” in advertising materials or online product descriptions. Why (competitive advantage)? What is the market share (%value/volume) of these products? </v>
      </c>
      <c r="I172" s="358" t="s">
        <v>2578</v>
      </c>
    </row>
    <row r="173" spans="2:9" ht="102">
      <c r="B173" s="353">
        <v>9</v>
      </c>
      <c r="C173" s="354" t="s">
        <v>2350</v>
      </c>
      <c r="D173" s="354" t="s">
        <v>2393</v>
      </c>
      <c r="E173" s="355" t="s">
        <v>2467</v>
      </c>
      <c r="F173" s="356" t="s">
        <v>2468</v>
      </c>
      <c r="G173" s="357">
        <f t="shared" si="4"/>
        <v>27</v>
      </c>
      <c r="H173" s="355" t="str">
        <f t="shared" si="5"/>
        <v xml:space="preserve">  What is the share of products (% value/volume) labelled as “Air” or “Canned Air” on the product packaging itself? Why?</v>
      </c>
      <c r="I173" s="358" t="s">
        <v>2579</v>
      </c>
    </row>
    <row r="174" spans="2:9" ht="38.25">
      <c r="B174" s="353">
        <v>9</v>
      </c>
      <c r="C174" s="354" t="s">
        <v>2350</v>
      </c>
      <c r="D174" s="354" t="s">
        <v>2393</v>
      </c>
      <c r="E174" s="355" t="s">
        <v>2433</v>
      </c>
      <c r="F174" s="356" t="s">
        <v>2434</v>
      </c>
      <c r="G174" s="357">
        <f t="shared" si="4"/>
        <v>28</v>
      </c>
      <c r="H174" s="355" t="str">
        <f t="shared" si="5"/>
        <v xml:space="preserve"> What additional matters do you think we should consider in regard to the Aerosol Duster market, especially as it applies to consumer household use? </v>
      </c>
      <c r="I174" s="358" t="s">
        <v>2580</v>
      </c>
    </row>
    <row r="175" spans="2:9" ht="102">
      <c r="B175" s="353">
        <v>9</v>
      </c>
      <c r="C175" s="354" t="s">
        <v>2350</v>
      </c>
      <c r="D175" s="354" t="s">
        <v>2393</v>
      </c>
      <c r="E175" s="355" t="s">
        <v>2581</v>
      </c>
      <c r="F175" s="356" t="s">
        <v>2582</v>
      </c>
      <c r="G175" s="357">
        <f t="shared" si="4"/>
        <v>29</v>
      </c>
      <c r="H175" s="355" t="str">
        <f t="shared" si="5"/>
        <v xml:space="preserve"> What type of chemical is typically used to create the bitterant in aerosol duster products? </v>
      </c>
      <c r="I175" s="358" t="s">
        <v>2583</v>
      </c>
    </row>
    <row r="176" spans="2:9">
      <c r="B176" s="353"/>
      <c r="C176" s="354"/>
      <c r="D176" s="354"/>
      <c r="E176" s="359"/>
      <c r="F176" s="360"/>
      <c r="G176" s="361"/>
      <c r="H176" s="359"/>
      <c r="I176" s="358"/>
    </row>
    <row r="177" spans="2:9">
      <c r="B177" s="353"/>
      <c r="C177" s="354"/>
      <c r="D177" s="354"/>
      <c r="E177" s="359"/>
      <c r="F177" s="360"/>
      <c r="G177" s="361"/>
      <c r="H177" s="359"/>
      <c r="I177" s="358"/>
    </row>
    <row r="178" spans="2:9">
      <c r="B178" s="353"/>
      <c r="C178" s="354"/>
      <c r="D178" s="354"/>
      <c r="E178" s="359"/>
      <c r="F178" s="360"/>
      <c r="G178" s="361"/>
      <c r="H178" s="359"/>
      <c r="I178" s="358"/>
    </row>
    <row r="179" spans="2:9">
      <c r="B179" s="353"/>
      <c r="C179" s="354"/>
      <c r="D179" s="354"/>
      <c r="E179" s="359"/>
      <c r="F179" s="360"/>
      <c r="G179" s="361"/>
      <c r="H179" s="359"/>
      <c r="I179" s="358"/>
    </row>
    <row r="180" spans="2:9">
      <c r="B180" s="353"/>
      <c r="C180" s="354"/>
      <c r="D180" s="354"/>
      <c r="E180" s="359"/>
      <c r="F180" s="360"/>
      <c r="G180" s="361"/>
      <c r="H180" s="359"/>
      <c r="I180" s="358"/>
    </row>
    <row r="181" spans="2:9">
      <c r="B181" s="353"/>
      <c r="C181" s="354"/>
      <c r="D181" s="354"/>
      <c r="E181" s="359"/>
      <c r="F181" s="360"/>
      <c r="G181" s="361"/>
      <c r="H181" s="359"/>
      <c r="I181" s="358"/>
    </row>
    <row r="182" spans="2:9">
      <c r="B182" s="353"/>
      <c r="C182" s="354"/>
      <c r="D182" s="354"/>
      <c r="E182" s="359"/>
      <c r="F182" s="360"/>
      <c r="G182" s="361"/>
      <c r="H182" s="359"/>
      <c r="I182" s="358"/>
    </row>
    <row r="183" spans="2:9">
      <c r="B183" s="353"/>
      <c r="C183" s="354"/>
      <c r="D183" s="354"/>
      <c r="E183" s="359"/>
      <c r="F183" s="360"/>
      <c r="G183" s="361"/>
      <c r="H183" s="359"/>
      <c r="I183" s="358"/>
    </row>
    <row r="184" spans="2:9">
      <c r="B184" s="353"/>
      <c r="C184" s="354"/>
      <c r="D184" s="354"/>
      <c r="E184" s="359"/>
      <c r="F184" s="360"/>
      <c r="G184" s="361"/>
      <c r="H184" s="359"/>
      <c r="I184" s="358"/>
    </row>
    <row r="185" spans="2:9">
      <c r="B185" s="353"/>
      <c r="C185" s="354"/>
      <c r="D185" s="354"/>
      <c r="E185" s="359"/>
      <c r="F185" s="360"/>
      <c r="G185" s="361"/>
      <c r="H185" s="359"/>
      <c r="I185" s="358"/>
    </row>
    <row r="186" spans="2:9">
      <c r="B186" s="353"/>
      <c r="C186" s="354"/>
      <c r="D186" s="354"/>
      <c r="E186" s="359"/>
      <c r="F186" s="360"/>
      <c r="G186" s="361"/>
      <c r="H186" s="359"/>
      <c r="I186" s="358"/>
    </row>
    <row r="187" spans="2:9">
      <c r="B187" s="353"/>
      <c r="C187" s="354"/>
      <c r="D187" s="354"/>
      <c r="E187" s="359"/>
      <c r="F187" s="360"/>
      <c r="G187" s="361"/>
      <c r="H187" s="359"/>
      <c r="I187" s="358"/>
    </row>
    <row r="188" spans="2:9">
      <c r="B188" s="353"/>
      <c r="C188" s="354"/>
      <c r="D188" s="354"/>
      <c r="E188" s="359"/>
      <c r="F188" s="360"/>
      <c r="G188" s="361"/>
      <c r="H188" s="359"/>
      <c r="I188" s="358"/>
    </row>
    <row r="189" spans="2:9">
      <c r="B189" s="353"/>
      <c r="C189" s="354"/>
      <c r="D189" s="354"/>
      <c r="E189" s="359"/>
      <c r="F189" s="360"/>
      <c r="G189" s="361"/>
      <c r="H189" s="359"/>
      <c r="I189" s="358"/>
    </row>
    <row r="190" spans="2:9">
      <c r="B190" s="353"/>
      <c r="C190" s="354"/>
      <c r="D190" s="354"/>
      <c r="E190" s="359"/>
      <c r="F190" s="360"/>
      <c r="G190" s="361"/>
      <c r="H190" s="359"/>
      <c r="I190" s="358"/>
    </row>
    <row r="191" spans="2:9">
      <c r="B191" s="353"/>
      <c r="C191" s="354"/>
      <c r="D191" s="354"/>
      <c r="E191" s="359"/>
      <c r="F191" s="360"/>
      <c r="G191" s="361"/>
      <c r="H191" s="359"/>
      <c r="I191" s="358"/>
    </row>
    <row r="192" spans="2:9">
      <c r="B192" s="353"/>
      <c r="C192" s="354"/>
      <c r="D192" s="354"/>
      <c r="E192" s="359"/>
      <c r="F192" s="360"/>
      <c r="G192" s="361"/>
      <c r="H192" s="359"/>
      <c r="I192" s="358"/>
    </row>
    <row r="193" spans="2:9">
      <c r="B193" s="353"/>
      <c r="C193" s="354"/>
      <c r="D193" s="354"/>
      <c r="E193" s="359"/>
      <c r="F193" s="360"/>
      <c r="G193" s="361"/>
      <c r="H193" s="359"/>
      <c r="I193" s="358"/>
    </row>
    <row r="194" spans="2:9">
      <c r="B194" s="353"/>
      <c r="C194" s="354"/>
      <c r="D194" s="354"/>
      <c r="E194" s="359"/>
      <c r="F194" s="360"/>
      <c r="G194" s="361"/>
      <c r="H194" s="359"/>
      <c r="I194" s="358"/>
    </row>
    <row r="195" spans="2:9">
      <c r="B195" s="353"/>
      <c r="C195" s="354"/>
      <c r="D195" s="354"/>
      <c r="E195" s="359"/>
      <c r="F195" s="360"/>
      <c r="G195" s="361"/>
      <c r="H195" s="359"/>
      <c r="I195" s="358"/>
    </row>
    <row r="196" spans="2:9">
      <c r="B196" s="353"/>
      <c r="C196" s="354"/>
      <c r="D196" s="354"/>
      <c r="E196" s="359"/>
      <c r="F196" s="360"/>
      <c r="G196" s="361"/>
      <c r="H196" s="359"/>
      <c r="I196" s="358"/>
    </row>
    <row r="197" spans="2:9">
      <c r="B197" s="353"/>
      <c r="C197" s="354"/>
      <c r="D197" s="354"/>
      <c r="E197" s="359"/>
      <c r="F197" s="360"/>
      <c r="G197" s="361"/>
      <c r="H197" s="359"/>
      <c r="I197" s="358"/>
    </row>
  </sheetData>
  <autoFilter ref="B6:I175" xr:uid="{6B9EDC7F-093A-4072-8124-7898804AF79E}"/>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4C258-F363-4071-9918-E568A4A2CB58}">
  <sheetPr>
    <tabColor rgb="FF7030A0"/>
  </sheetPr>
  <dimension ref="A6:M106"/>
  <sheetViews>
    <sheetView workbookViewId="0"/>
  </sheetViews>
  <sheetFormatPr defaultColWidth="9.140625" defaultRowHeight="12.75"/>
  <cols>
    <col min="1" max="1" width="3.85546875" style="138" customWidth="1"/>
    <col min="2" max="2" width="17.140625" style="138" customWidth="1"/>
    <col min="3" max="6" width="22" style="138" customWidth="1"/>
    <col min="7" max="7" width="40.7109375" style="138" bestFit="1" customWidth="1"/>
    <col min="8" max="8" width="29.85546875" style="138" bestFit="1" customWidth="1"/>
    <col min="9" max="23" width="22" style="138" customWidth="1"/>
    <col min="24" max="16384" width="9.140625" style="138"/>
  </cols>
  <sheetData>
    <row r="6" spans="1:13" ht="26.25">
      <c r="B6" s="139" t="s">
        <v>2174</v>
      </c>
    </row>
    <row r="9" spans="1:13" ht="8.25" customHeight="1">
      <c r="A9" s="140"/>
      <c r="B9" s="141"/>
      <c r="C9" s="141"/>
      <c r="D9" s="141"/>
      <c r="E9" s="142"/>
      <c r="F9" s="141"/>
      <c r="G9" s="141"/>
      <c r="H9" s="141"/>
      <c r="I9" s="141"/>
      <c r="J9" s="141"/>
      <c r="K9" s="141"/>
      <c r="L9" s="143"/>
      <c r="M9" s="143"/>
    </row>
    <row r="11" spans="1:13" s="144" customFormat="1">
      <c r="B11" s="144" t="s">
        <v>2175</v>
      </c>
      <c r="C11" s="144" t="s">
        <v>2176</v>
      </c>
      <c r="D11" s="144" t="s">
        <v>2176</v>
      </c>
      <c r="E11" s="144" t="s">
        <v>2176</v>
      </c>
      <c r="F11" s="144" t="s">
        <v>2176</v>
      </c>
      <c r="G11" s="144" t="s">
        <v>2177</v>
      </c>
      <c r="H11" s="144" t="s">
        <v>2177</v>
      </c>
    </row>
    <row r="12" spans="1:13" s="144" customFormat="1"/>
    <row r="13" spans="1:13" s="144" customFormat="1">
      <c r="B13" s="144" t="s">
        <v>2178</v>
      </c>
      <c r="C13" s="144" t="s">
        <v>68</v>
      </c>
      <c r="D13" s="144" t="s">
        <v>73</v>
      </c>
      <c r="E13" s="144" t="s">
        <v>72</v>
      </c>
      <c r="F13" s="144" t="s">
        <v>74</v>
      </c>
      <c r="G13" s="145" t="s">
        <v>2179</v>
      </c>
      <c r="H13" s="145" t="s">
        <v>2180</v>
      </c>
    </row>
    <row r="14" spans="1:13">
      <c r="B14" s="144"/>
    </row>
    <row r="15" spans="1:13">
      <c r="B15" s="144" t="s">
        <v>2181</v>
      </c>
      <c r="C15" s="138" t="s">
        <v>20</v>
      </c>
      <c r="D15" s="138" t="s">
        <v>92</v>
      </c>
      <c r="E15" s="138" t="s">
        <v>88</v>
      </c>
      <c r="F15" s="138" t="s">
        <v>89</v>
      </c>
      <c r="G15" s="146" t="s">
        <v>544</v>
      </c>
      <c r="H15" s="146" t="s">
        <v>734</v>
      </c>
      <c r="I15" s="146"/>
    </row>
    <row r="16" spans="1:13">
      <c r="C16" s="138" t="s">
        <v>79</v>
      </c>
      <c r="D16" s="138" t="s">
        <v>87</v>
      </c>
      <c r="E16" s="138" t="s">
        <v>149</v>
      </c>
      <c r="F16" s="138" t="s">
        <v>98</v>
      </c>
      <c r="G16" s="146" t="s">
        <v>734</v>
      </c>
      <c r="H16" s="146" t="s">
        <v>380</v>
      </c>
      <c r="I16" s="146"/>
    </row>
    <row r="17" spans="4:9">
      <c r="D17" s="138" t="s">
        <v>82</v>
      </c>
      <c r="E17" s="138" t="s">
        <v>2182</v>
      </c>
      <c r="F17" s="138" t="s">
        <v>84</v>
      </c>
      <c r="G17" s="146" t="s">
        <v>429</v>
      </c>
      <c r="H17" s="146" t="s">
        <v>358</v>
      </c>
      <c r="I17" s="146"/>
    </row>
    <row r="18" spans="4:9">
      <c r="E18" s="138" t="s">
        <v>124</v>
      </c>
      <c r="G18" s="146" t="s">
        <v>357</v>
      </c>
      <c r="H18" s="146" t="s">
        <v>382</v>
      </c>
      <c r="I18" s="146"/>
    </row>
    <row r="19" spans="4:9">
      <c r="E19" s="138" t="s">
        <v>154</v>
      </c>
      <c r="G19" s="146" t="s">
        <v>379</v>
      </c>
      <c r="H19" s="146" t="s">
        <v>2183</v>
      </c>
      <c r="I19" s="146"/>
    </row>
    <row r="20" spans="4:9">
      <c r="E20" s="138" t="s">
        <v>182</v>
      </c>
      <c r="G20" s="146" t="s">
        <v>359</v>
      </c>
      <c r="H20" s="146" t="s">
        <v>2184</v>
      </c>
      <c r="I20" s="146"/>
    </row>
    <row r="21" spans="4:9">
      <c r="E21" s="138" t="s">
        <v>113</v>
      </c>
      <c r="G21" s="146" t="s">
        <v>381</v>
      </c>
      <c r="H21" s="146" t="s">
        <v>2185</v>
      </c>
      <c r="I21" s="146"/>
    </row>
    <row r="22" spans="4:9">
      <c r="E22" s="138" t="s">
        <v>95</v>
      </c>
      <c r="G22" s="146" t="s">
        <v>392</v>
      </c>
      <c r="H22" s="146" t="s">
        <v>2186</v>
      </c>
    </row>
    <row r="23" spans="4:9">
      <c r="E23" s="138" t="s">
        <v>139</v>
      </c>
      <c r="G23" s="146" t="s">
        <v>430</v>
      </c>
    </row>
    <row r="24" spans="4:9">
      <c r="E24" s="138" t="s">
        <v>190</v>
      </c>
    </row>
    <row r="25" spans="4:9">
      <c r="E25" s="138" t="s">
        <v>173</v>
      </c>
    </row>
    <row r="26" spans="4:9">
      <c r="E26" s="138" t="s">
        <v>144</v>
      </c>
    </row>
    <row r="27" spans="4:9">
      <c r="E27" s="138" t="s">
        <v>83</v>
      </c>
    </row>
    <row r="53" spans="2:2">
      <c r="B53" s="147" t="s">
        <v>55</v>
      </c>
    </row>
    <row r="106" spans="8:8">
      <c r="H106" s="138" t="s">
        <v>2187</v>
      </c>
    </row>
  </sheetData>
  <hyperlinks>
    <hyperlink ref="B53" r:id="rId1" display="https://www.sba.gov/document/support-table-size-standards" xr:uid="{17C1EB89-C8AE-4BE2-8EB0-BFD85FB08AFC}"/>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5DBD3-0F55-4FF4-B172-92D1316BE608}">
  <sheetPr>
    <tabColor theme="7"/>
  </sheetPr>
  <dimension ref="A4:D57"/>
  <sheetViews>
    <sheetView workbookViewId="0">
      <selection activeCell="B4" sqref="B4"/>
    </sheetView>
  </sheetViews>
  <sheetFormatPr defaultColWidth="9.140625" defaultRowHeight="20.25"/>
  <cols>
    <col min="1" max="1" width="3.42578125" style="121" customWidth="1"/>
    <col min="2" max="2" width="54.42578125" style="123" customWidth="1"/>
    <col min="3" max="3" width="116" style="123" customWidth="1"/>
    <col min="4" max="16384" width="9.140625" style="124"/>
  </cols>
  <sheetData>
    <row r="4" spans="1:4">
      <c r="B4" s="425" t="s">
        <v>2639</v>
      </c>
    </row>
    <row r="5" spans="1:4" ht="26.25">
      <c r="B5" s="122" t="s">
        <v>2188</v>
      </c>
      <c r="D5" s="137"/>
    </row>
    <row r="8" spans="1:4">
      <c r="B8" s="127" t="s">
        <v>2189</v>
      </c>
      <c r="C8" s="127" t="s">
        <v>2190</v>
      </c>
    </row>
    <row r="9" spans="1:4" ht="12" customHeight="1">
      <c r="A9" s="125"/>
      <c r="B9" s="130"/>
      <c r="C9" s="130"/>
      <c r="D9" s="126"/>
    </row>
    <row r="10" spans="1:4">
      <c r="A10" s="125"/>
      <c r="B10" s="131" t="s">
        <v>314</v>
      </c>
      <c r="C10" s="132" t="s">
        <v>2191</v>
      </c>
      <c r="D10" s="126"/>
    </row>
    <row r="11" spans="1:4">
      <c r="A11" s="125"/>
      <c r="B11" s="133" t="s">
        <v>455</v>
      </c>
      <c r="C11" s="134" t="s">
        <v>2192</v>
      </c>
      <c r="D11" s="126"/>
    </row>
    <row r="12" spans="1:4">
      <c r="A12" s="125"/>
      <c r="B12" s="131" t="s">
        <v>315</v>
      </c>
      <c r="C12" s="132" t="s">
        <v>2193</v>
      </c>
      <c r="D12" s="126"/>
    </row>
    <row r="13" spans="1:4">
      <c r="A13" s="125"/>
      <c r="B13" s="133" t="s">
        <v>457</v>
      </c>
      <c r="C13" s="134" t="s">
        <v>2194</v>
      </c>
      <c r="D13" s="126"/>
    </row>
    <row r="14" spans="1:4">
      <c r="A14" s="125"/>
      <c r="B14" s="131" t="s">
        <v>458</v>
      </c>
      <c r="C14" s="132" t="s">
        <v>2195</v>
      </c>
      <c r="D14" s="126"/>
    </row>
    <row r="15" spans="1:4">
      <c r="A15" s="125"/>
      <c r="B15" s="133" t="s">
        <v>2196</v>
      </c>
      <c r="C15" s="134" t="s">
        <v>2197</v>
      </c>
      <c r="D15" s="126"/>
    </row>
    <row r="16" spans="1:4">
      <c r="A16" s="125"/>
      <c r="B16" s="131" t="s">
        <v>318</v>
      </c>
      <c r="C16" s="129" t="s">
        <v>2198</v>
      </c>
      <c r="D16" s="126"/>
    </row>
    <row r="17" spans="1:4">
      <c r="A17" s="125"/>
      <c r="B17" s="133" t="s">
        <v>1894</v>
      </c>
      <c r="C17" s="134" t="s">
        <v>2199</v>
      </c>
      <c r="D17" s="126"/>
    </row>
    <row r="18" spans="1:4">
      <c r="A18" s="125"/>
      <c r="B18" s="135" t="s">
        <v>2200</v>
      </c>
      <c r="C18" s="132" t="s">
        <v>2201</v>
      </c>
      <c r="D18" s="126"/>
    </row>
    <row r="19" spans="1:4">
      <c r="A19" s="125"/>
      <c r="B19" s="133" t="s">
        <v>321</v>
      </c>
      <c r="C19" s="134" t="s">
        <v>2202</v>
      </c>
      <c r="D19" s="126"/>
    </row>
    <row r="20" spans="1:4">
      <c r="A20" s="125"/>
      <c r="B20" s="135" t="s">
        <v>2203</v>
      </c>
      <c r="C20" s="129" t="s">
        <v>2204</v>
      </c>
      <c r="D20" s="126"/>
    </row>
    <row r="21" spans="1:4">
      <c r="A21" s="125"/>
      <c r="B21" s="133" t="s">
        <v>323</v>
      </c>
      <c r="C21" s="134" t="s">
        <v>2205</v>
      </c>
      <c r="D21" s="126"/>
    </row>
    <row r="22" spans="1:4">
      <c r="A22" s="125"/>
      <c r="B22" s="135" t="s">
        <v>324</v>
      </c>
      <c r="C22" s="132" t="s">
        <v>2206</v>
      </c>
      <c r="D22" s="126"/>
    </row>
    <row r="23" spans="1:4">
      <c r="A23" s="125"/>
      <c r="B23" s="133" t="s">
        <v>325</v>
      </c>
      <c r="C23" s="134" t="s">
        <v>2207</v>
      </c>
      <c r="D23" s="126"/>
    </row>
    <row r="24" spans="1:4">
      <c r="A24" s="125"/>
      <c r="B24" s="135" t="s">
        <v>326</v>
      </c>
      <c r="C24" s="132" t="s">
        <v>2208</v>
      </c>
      <c r="D24" s="126"/>
    </row>
    <row r="25" spans="1:4">
      <c r="A25" s="125"/>
      <c r="B25" s="133" t="s">
        <v>460</v>
      </c>
      <c r="C25" s="134" t="s">
        <v>2209</v>
      </c>
      <c r="D25" s="126"/>
    </row>
    <row r="26" spans="1:4" ht="30">
      <c r="A26" s="125"/>
      <c r="B26" s="135" t="s">
        <v>2210</v>
      </c>
      <c r="C26" s="132" t="s">
        <v>2211</v>
      </c>
      <c r="D26" s="126"/>
    </row>
    <row r="27" spans="1:4">
      <c r="A27" s="125"/>
      <c r="B27" s="133" t="s">
        <v>462</v>
      </c>
      <c r="C27" s="134" t="s">
        <v>2212</v>
      </c>
      <c r="D27" s="126"/>
    </row>
    <row r="28" spans="1:4">
      <c r="A28" s="125"/>
      <c r="B28" s="131" t="s">
        <v>463</v>
      </c>
      <c r="C28" s="129" t="s">
        <v>2213</v>
      </c>
      <c r="D28" s="126"/>
    </row>
    <row r="29" spans="1:4">
      <c r="A29" s="125"/>
      <c r="B29" s="133" t="s">
        <v>464</v>
      </c>
      <c r="C29" s="134" t="s">
        <v>2214</v>
      </c>
      <c r="D29" s="126"/>
    </row>
    <row r="30" spans="1:4" ht="30">
      <c r="A30" s="125"/>
      <c r="B30" s="131" t="s">
        <v>2215</v>
      </c>
      <c r="C30" s="129" t="s">
        <v>2216</v>
      </c>
      <c r="D30" s="126"/>
    </row>
    <row r="31" spans="1:4">
      <c r="A31" s="125"/>
      <c r="B31" s="133" t="s">
        <v>466</v>
      </c>
      <c r="C31" s="134" t="s">
        <v>2217</v>
      </c>
      <c r="D31" s="126"/>
    </row>
    <row r="32" spans="1:4" ht="51">
      <c r="A32" s="125"/>
      <c r="B32" s="131" t="s">
        <v>467</v>
      </c>
      <c r="C32" s="129" t="s">
        <v>2218</v>
      </c>
      <c r="D32" s="126"/>
    </row>
    <row r="33" spans="1:4">
      <c r="A33" s="125"/>
      <c r="B33" s="133" t="s">
        <v>347</v>
      </c>
      <c r="C33" s="134" t="s">
        <v>2219</v>
      </c>
      <c r="D33" s="126"/>
    </row>
    <row r="34" spans="1:4">
      <c r="A34" s="125"/>
      <c r="B34" s="131"/>
      <c r="C34" s="129"/>
      <c r="D34" s="126"/>
    </row>
    <row r="35" spans="1:4">
      <c r="A35" s="125"/>
      <c r="B35" s="136" t="s">
        <v>2220</v>
      </c>
      <c r="C35" s="129"/>
      <c r="D35" s="126"/>
    </row>
    <row r="36" spans="1:4" ht="30">
      <c r="A36" s="125"/>
      <c r="B36" s="133" t="s">
        <v>327</v>
      </c>
      <c r="C36" s="134" t="s">
        <v>2221</v>
      </c>
      <c r="D36" s="126"/>
    </row>
    <row r="37" spans="1:4" ht="30">
      <c r="A37" s="125"/>
      <c r="B37" s="131" t="s">
        <v>328</v>
      </c>
      <c r="C37" s="132" t="s">
        <v>2222</v>
      </c>
      <c r="D37" s="126"/>
    </row>
    <row r="38" spans="1:4">
      <c r="A38" s="125"/>
      <c r="B38" s="133" t="s">
        <v>329</v>
      </c>
      <c r="C38" s="134" t="s">
        <v>2223</v>
      </c>
      <c r="D38" s="126"/>
    </row>
    <row r="39" spans="1:4" ht="30">
      <c r="A39" s="125"/>
      <c r="B39" s="131" t="s">
        <v>330</v>
      </c>
      <c r="C39" s="129" t="s">
        <v>2224</v>
      </c>
      <c r="D39" s="126"/>
    </row>
    <row r="40" spans="1:4" ht="30">
      <c r="A40" s="125"/>
      <c r="B40" s="133" t="s">
        <v>331</v>
      </c>
      <c r="C40" s="134" t="s">
        <v>2225</v>
      </c>
      <c r="D40" s="126"/>
    </row>
    <row r="41" spans="1:4" ht="25.5">
      <c r="A41" s="125"/>
      <c r="B41" s="131" t="s">
        <v>332</v>
      </c>
      <c r="C41" s="129" t="s">
        <v>2226</v>
      </c>
      <c r="D41" s="126"/>
    </row>
    <row r="42" spans="1:4" ht="63.75">
      <c r="A42" s="125"/>
      <c r="B42" s="133" t="s">
        <v>333</v>
      </c>
      <c r="C42" s="134" t="s">
        <v>2227</v>
      </c>
      <c r="D42" s="126"/>
    </row>
    <row r="43" spans="1:4">
      <c r="A43" s="125"/>
      <c r="B43" s="131" t="s">
        <v>334</v>
      </c>
      <c r="C43" s="132" t="s">
        <v>2228</v>
      </c>
      <c r="D43" s="126"/>
    </row>
    <row r="44" spans="1:4" ht="30">
      <c r="A44" s="125"/>
      <c r="B44" s="133" t="s">
        <v>335</v>
      </c>
      <c r="C44" s="134" t="s">
        <v>2229</v>
      </c>
      <c r="D44" s="126"/>
    </row>
    <row r="45" spans="1:4" ht="25.5">
      <c r="A45" s="125"/>
      <c r="B45" s="131" t="s">
        <v>336</v>
      </c>
      <c r="C45" s="129" t="s">
        <v>2230</v>
      </c>
      <c r="D45" s="126"/>
    </row>
    <row r="46" spans="1:4" ht="30">
      <c r="A46" s="125"/>
      <c r="B46" s="133" t="s">
        <v>337</v>
      </c>
      <c r="C46" s="134" t="s">
        <v>2231</v>
      </c>
      <c r="D46" s="126"/>
    </row>
    <row r="47" spans="1:4" ht="30">
      <c r="A47" s="125"/>
      <c r="B47" s="131" t="s">
        <v>338</v>
      </c>
      <c r="C47" s="132" t="s">
        <v>2232</v>
      </c>
      <c r="D47" s="126"/>
    </row>
    <row r="48" spans="1:4" ht="30">
      <c r="A48" s="125"/>
      <c r="B48" s="133" t="s">
        <v>339</v>
      </c>
      <c r="C48" s="134" t="s">
        <v>2233</v>
      </c>
      <c r="D48" s="126"/>
    </row>
    <row r="49" spans="1:4" ht="25.5">
      <c r="A49" s="125"/>
      <c r="B49" s="131" t="s">
        <v>340</v>
      </c>
      <c r="C49" s="129" t="s">
        <v>2234</v>
      </c>
      <c r="D49" s="126"/>
    </row>
    <row r="50" spans="1:4">
      <c r="A50" s="125"/>
      <c r="B50" s="133" t="s">
        <v>2235</v>
      </c>
      <c r="C50" s="134" t="s">
        <v>2236</v>
      </c>
      <c r="D50" s="126"/>
    </row>
    <row r="51" spans="1:4">
      <c r="A51" s="125"/>
      <c r="B51" s="131" t="s">
        <v>2237</v>
      </c>
      <c r="C51" s="129" t="s">
        <v>2238</v>
      </c>
      <c r="D51" s="126"/>
    </row>
    <row r="52" spans="1:4" ht="30">
      <c r="A52" s="125"/>
      <c r="B52" s="133" t="s">
        <v>343</v>
      </c>
      <c r="C52" s="134" t="s">
        <v>2239</v>
      </c>
      <c r="D52" s="126"/>
    </row>
    <row r="53" spans="1:4">
      <c r="A53" s="125"/>
      <c r="B53" s="131" t="s">
        <v>344</v>
      </c>
      <c r="C53" s="129" t="s">
        <v>2240</v>
      </c>
      <c r="D53" s="126"/>
    </row>
    <row r="54" spans="1:4" ht="30">
      <c r="A54" s="125"/>
      <c r="B54" s="133" t="s">
        <v>345</v>
      </c>
      <c r="C54" s="134" t="s">
        <v>2241</v>
      </c>
      <c r="D54" s="126"/>
    </row>
    <row r="55" spans="1:4">
      <c r="A55" s="125"/>
      <c r="B55" s="131" t="s">
        <v>346</v>
      </c>
      <c r="C55" s="132" t="s">
        <v>2242</v>
      </c>
      <c r="D55" s="126"/>
    </row>
    <row r="56" spans="1:4">
      <c r="A56" s="125"/>
      <c r="B56" s="133" t="s">
        <v>347</v>
      </c>
      <c r="C56" s="134" t="s">
        <v>2219</v>
      </c>
      <c r="D56" s="126"/>
    </row>
    <row r="57" spans="1:4">
      <c r="B57" s="128"/>
      <c r="C57" s="128"/>
    </row>
  </sheetData>
  <pageMargins left="0.7" right="0.7" top="0.75" bottom="0.75" header="0.3" footer="0.3"/>
  <pageSetup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DDCBC-6B93-47B5-A3DB-A60D7EEC585D}">
  <sheetPr>
    <tabColor theme="5" tint="-0.499984740745262"/>
  </sheetPr>
  <dimension ref="B3:G24"/>
  <sheetViews>
    <sheetView workbookViewId="0"/>
  </sheetViews>
  <sheetFormatPr defaultColWidth="9.140625" defaultRowHeight="12.75"/>
  <cols>
    <col min="1" max="16384" width="9.140625" style="24"/>
  </cols>
  <sheetData>
    <row r="3" spans="2:7">
      <c r="B3" s="47" t="s">
        <v>2243</v>
      </c>
    </row>
    <row r="7" spans="2:7">
      <c r="B7" s="432" t="s">
        <v>2244</v>
      </c>
      <c r="C7" s="432"/>
      <c r="D7" s="432"/>
      <c r="E7" s="432" t="s">
        <v>2245</v>
      </c>
      <c r="F7" s="432"/>
      <c r="G7" s="432"/>
    </row>
    <row r="8" spans="2:7">
      <c r="B8" s="433" t="s">
        <v>429</v>
      </c>
      <c r="C8" s="433"/>
      <c r="D8" s="433"/>
      <c r="E8" s="433" t="s">
        <v>359</v>
      </c>
      <c r="F8" s="433"/>
      <c r="G8" s="433"/>
    </row>
    <row r="9" spans="2:7">
      <c r="B9" s="433"/>
      <c r="C9" s="433"/>
      <c r="D9" s="433"/>
      <c r="E9" s="433"/>
      <c r="F9" s="433"/>
      <c r="G9" s="433"/>
    </row>
    <row r="10" spans="2:7">
      <c r="B10" s="433"/>
      <c r="C10" s="433"/>
      <c r="D10" s="433"/>
      <c r="E10" s="433"/>
      <c r="F10" s="433"/>
      <c r="G10" s="433"/>
    </row>
    <row r="11" spans="2:7">
      <c r="B11" s="433"/>
      <c r="C11" s="433"/>
      <c r="D11" s="433"/>
      <c r="E11" s="433"/>
      <c r="F11" s="433"/>
      <c r="G11" s="433"/>
    </row>
    <row r="12" spans="2:7">
      <c r="B12" s="433"/>
      <c r="C12" s="433"/>
      <c r="D12" s="433"/>
      <c r="E12" s="433"/>
      <c r="F12" s="433"/>
      <c r="G12" s="433"/>
    </row>
    <row r="13" spans="2:7">
      <c r="B13" s="433" t="s">
        <v>357</v>
      </c>
      <c r="C13" s="433"/>
      <c r="D13" s="433"/>
      <c r="E13" s="433" t="s">
        <v>381</v>
      </c>
      <c r="F13" s="433"/>
      <c r="G13" s="433"/>
    </row>
    <row r="14" spans="2:7">
      <c r="B14" s="433"/>
      <c r="C14" s="433"/>
      <c r="D14" s="433"/>
      <c r="E14" s="433"/>
      <c r="F14" s="433"/>
      <c r="G14" s="433"/>
    </row>
    <row r="15" spans="2:7">
      <c r="B15" s="433"/>
      <c r="C15" s="433"/>
      <c r="D15" s="433"/>
      <c r="E15" s="433"/>
      <c r="F15" s="433"/>
      <c r="G15" s="433"/>
    </row>
    <row r="16" spans="2:7">
      <c r="B16" s="433"/>
      <c r="C16" s="433"/>
      <c r="D16" s="433"/>
      <c r="E16" s="433"/>
      <c r="F16" s="433"/>
      <c r="G16" s="433"/>
    </row>
    <row r="17" spans="2:7">
      <c r="B17" s="433"/>
      <c r="C17" s="433"/>
      <c r="D17" s="433"/>
      <c r="E17" s="433"/>
      <c r="F17" s="433"/>
      <c r="G17" s="433"/>
    </row>
    <row r="18" spans="2:7">
      <c r="B18" s="433"/>
      <c r="C18" s="433"/>
      <c r="D18" s="433"/>
      <c r="E18" s="433"/>
      <c r="F18" s="433"/>
      <c r="G18" s="433"/>
    </row>
    <row r="19" spans="2:7">
      <c r="B19" s="433" t="s">
        <v>379</v>
      </c>
      <c r="C19" s="433"/>
      <c r="D19" s="433"/>
      <c r="E19" s="433" t="s">
        <v>392</v>
      </c>
      <c r="F19" s="433"/>
      <c r="G19" s="433"/>
    </row>
    <row r="20" spans="2:7">
      <c r="B20" s="433"/>
      <c r="C20" s="433"/>
      <c r="D20" s="433"/>
      <c r="E20" s="433"/>
      <c r="F20" s="433"/>
      <c r="G20" s="433"/>
    </row>
    <row r="21" spans="2:7">
      <c r="B21" s="433"/>
      <c r="C21" s="433"/>
      <c r="D21" s="433"/>
      <c r="E21" s="433"/>
      <c r="F21" s="433"/>
      <c r="G21" s="433"/>
    </row>
    <row r="22" spans="2:7">
      <c r="B22" s="433"/>
      <c r="C22" s="433"/>
      <c r="D22" s="433"/>
      <c r="E22" s="433"/>
      <c r="F22" s="433"/>
      <c r="G22" s="433"/>
    </row>
    <row r="23" spans="2:7">
      <c r="B23" s="433"/>
      <c r="C23" s="433"/>
      <c r="D23" s="433"/>
      <c r="E23" s="433"/>
      <c r="F23" s="433"/>
      <c r="G23" s="433"/>
    </row>
    <row r="24" spans="2:7">
      <c r="B24" s="433"/>
      <c r="C24" s="433"/>
      <c r="D24" s="433"/>
      <c r="E24" s="433"/>
      <c r="F24" s="433"/>
      <c r="G24" s="433"/>
    </row>
  </sheetData>
  <mergeCells count="8">
    <mergeCell ref="B7:D7"/>
    <mergeCell ref="E7:G7"/>
    <mergeCell ref="B8:D12"/>
    <mergeCell ref="B13:D18"/>
    <mergeCell ref="B19:D24"/>
    <mergeCell ref="E8:G12"/>
    <mergeCell ref="E13:G18"/>
    <mergeCell ref="E19:G2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2B20C-DD25-4BC5-9D4F-CD81FF3FE5AF}">
  <sheetPr>
    <tabColor theme="7" tint="-0.499984740745262"/>
    <pageSetUpPr autoPageBreaks="0" fitToPage="1"/>
  </sheetPr>
  <dimension ref="A1:CJ540"/>
  <sheetViews>
    <sheetView showGridLines="0" zoomScaleNormal="100" workbookViewId="0">
      <pane ySplit="4" topLeftCell="A5" activePane="bottomLeft" state="frozen"/>
      <selection pane="bottomLeft" activeCell="B2" sqref="B2"/>
    </sheetView>
  </sheetViews>
  <sheetFormatPr defaultColWidth="9.140625" defaultRowHeight="18"/>
  <cols>
    <col min="1" max="1" width="1.42578125" style="198" customWidth="1"/>
    <col min="2" max="2" width="6.7109375" style="197" customWidth="1"/>
    <col min="3" max="3" width="8.42578125" style="188" customWidth="1"/>
    <col min="4" max="4" width="8.42578125" style="197" customWidth="1"/>
    <col min="5" max="5" width="10.85546875" style="196" customWidth="1"/>
    <col min="6" max="6" width="18.5703125" style="190" customWidth="1"/>
    <col min="7" max="7" width="18" style="188" customWidth="1"/>
    <col min="8" max="8" width="20" style="188" customWidth="1"/>
    <col min="9" max="9" width="37.42578125" style="188" customWidth="1"/>
    <col min="10" max="10" width="26.28515625" style="188" customWidth="1"/>
    <col min="11" max="11" width="28.85546875" style="188" customWidth="1"/>
    <col min="12" max="12" width="22.85546875" style="188" customWidth="1"/>
    <col min="13" max="13" width="12.7109375" style="195" customWidth="1"/>
    <col min="14" max="14" width="27.42578125" style="188" customWidth="1"/>
    <col min="15" max="15" width="13.28515625" style="194" customWidth="1"/>
    <col min="16" max="17" width="12" style="194" customWidth="1"/>
    <col min="18" max="18" width="12.28515625" style="194" customWidth="1"/>
    <col min="19" max="19" width="16.28515625" style="194" customWidth="1"/>
    <col min="20" max="22" width="11.42578125" style="190" customWidth="1"/>
    <col min="23" max="23" width="56" style="192" customWidth="1"/>
    <col min="24" max="24" width="16.85546875" style="319" customWidth="1"/>
    <col min="25" max="16384" width="9.140625" style="187"/>
  </cols>
  <sheetData>
    <row r="1" spans="1:88" ht="51.75" customHeight="1">
      <c r="B1" s="263"/>
      <c r="C1" s="187"/>
      <c r="D1" s="263"/>
      <c r="F1" s="264"/>
      <c r="G1" s="262"/>
      <c r="H1" s="308"/>
      <c r="I1" s="187"/>
      <c r="J1" s="187"/>
      <c r="K1" s="187"/>
      <c r="L1" s="187"/>
      <c r="M1" s="261"/>
      <c r="N1" s="187"/>
      <c r="O1" s="260"/>
      <c r="P1" s="260"/>
      <c r="Q1" s="260"/>
      <c r="R1" s="260"/>
      <c r="S1" s="260"/>
      <c r="T1" s="197"/>
      <c r="U1" s="197"/>
      <c r="V1" s="197"/>
      <c r="W1" s="187"/>
      <c r="X1" s="187"/>
    </row>
    <row r="2" spans="1:88" ht="35.25" customHeight="1">
      <c r="B2" s="426" t="s">
        <v>2639</v>
      </c>
      <c r="C2" s="187"/>
      <c r="D2" s="263"/>
      <c r="F2" s="264"/>
      <c r="G2" s="262"/>
      <c r="H2" s="308"/>
      <c r="I2" s="187"/>
      <c r="J2" s="187"/>
      <c r="K2" s="187"/>
      <c r="L2" s="187"/>
      <c r="M2" s="261"/>
      <c r="N2" s="187"/>
      <c r="O2" s="260"/>
      <c r="P2" s="260"/>
      <c r="Q2" s="260"/>
      <c r="R2" s="260"/>
      <c r="S2" s="260"/>
      <c r="T2" s="197"/>
      <c r="U2" s="197"/>
      <c r="V2" s="197"/>
      <c r="W2" s="187"/>
      <c r="X2" s="187"/>
    </row>
    <row r="3" spans="1:88" s="257" customFormat="1" ht="60">
      <c r="A3" s="258"/>
      <c r="B3" s="335" t="s">
        <v>2246</v>
      </c>
      <c r="C3" s="335" t="s">
        <v>309</v>
      </c>
      <c r="D3" s="335" t="s">
        <v>310</v>
      </c>
      <c r="E3" s="335" t="s">
        <v>2247</v>
      </c>
      <c r="F3" s="335" t="s">
        <v>312</v>
      </c>
      <c r="G3" s="335" t="s">
        <v>72</v>
      </c>
      <c r="H3" s="335" t="s">
        <v>72</v>
      </c>
      <c r="I3" s="335" t="s">
        <v>313</v>
      </c>
      <c r="J3" s="335" t="s">
        <v>314</v>
      </c>
      <c r="K3" s="335" t="s">
        <v>455</v>
      </c>
      <c r="L3" s="331" t="s">
        <v>316</v>
      </c>
      <c r="M3" s="335" t="s">
        <v>317</v>
      </c>
      <c r="N3" s="335" t="s">
        <v>319</v>
      </c>
      <c r="O3" s="338" t="s">
        <v>459</v>
      </c>
      <c r="P3" s="338" t="s">
        <v>2248</v>
      </c>
      <c r="Q3" s="338" t="s">
        <v>322</v>
      </c>
      <c r="R3" s="338" t="s">
        <v>323</v>
      </c>
      <c r="S3" s="338" t="s">
        <v>324</v>
      </c>
      <c r="T3" s="335" t="s">
        <v>325</v>
      </c>
      <c r="U3" s="335" t="s">
        <v>1373</v>
      </c>
      <c r="V3" s="335" t="s">
        <v>2249</v>
      </c>
      <c r="W3" s="335" t="s">
        <v>467</v>
      </c>
      <c r="X3" s="335" t="s">
        <v>2250</v>
      </c>
    </row>
    <row r="4" spans="1:88" ht="10.5" customHeight="1">
      <c r="B4" s="255" t="s">
        <v>348</v>
      </c>
      <c r="C4" s="256" t="s">
        <v>348</v>
      </c>
      <c r="D4" s="255"/>
      <c r="E4" s="255"/>
      <c r="F4" s="254" t="s">
        <v>348</v>
      </c>
      <c r="G4" s="250" t="s">
        <v>348</v>
      </c>
      <c r="H4" s="250" t="s">
        <v>348</v>
      </c>
      <c r="I4" s="250"/>
      <c r="J4" s="250"/>
      <c r="K4" s="250"/>
      <c r="L4" s="250"/>
      <c r="M4" s="250"/>
      <c r="N4" s="250"/>
      <c r="O4" s="252"/>
      <c r="P4" s="252"/>
      <c r="Q4" s="252"/>
      <c r="R4" s="252"/>
      <c r="S4" s="252"/>
      <c r="T4" s="251"/>
      <c r="U4" s="251"/>
      <c r="V4" s="251"/>
      <c r="W4" s="249"/>
      <c r="X4" s="318"/>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row>
    <row r="5" spans="1:88">
      <c r="B5" s="190">
        <v>1</v>
      </c>
      <c r="C5" s="190">
        <v>1</v>
      </c>
      <c r="D5" s="190">
        <v>18</v>
      </c>
      <c r="E5" s="216">
        <v>44994</v>
      </c>
      <c r="F5" s="224" t="s">
        <v>127</v>
      </c>
      <c r="G5" s="224" t="s">
        <v>79</v>
      </c>
      <c r="H5" s="224" t="s">
        <v>89</v>
      </c>
      <c r="I5" s="228" t="s">
        <v>128</v>
      </c>
      <c r="J5" s="188" t="s">
        <v>374</v>
      </c>
      <c r="K5" s="208" t="s">
        <v>375</v>
      </c>
      <c r="L5" s="28" t="s">
        <v>353</v>
      </c>
      <c r="M5" s="195" t="s">
        <v>19</v>
      </c>
      <c r="N5" s="188" t="s">
        <v>376</v>
      </c>
      <c r="O5" s="213">
        <v>12.99</v>
      </c>
      <c r="P5" s="212">
        <f t="shared" ref="P5:P36" si="0">IFERROR(O5/R5,"-")</f>
        <v>6.4950000000000001</v>
      </c>
      <c r="Q5" s="212">
        <f t="shared" ref="Q5:Q36" si="1">IFERROR(P5/T5,"-")</f>
        <v>0.64949999999999997</v>
      </c>
      <c r="R5" s="211">
        <v>2</v>
      </c>
      <c r="S5" s="194" t="s">
        <v>355</v>
      </c>
      <c r="T5" s="190">
        <v>10</v>
      </c>
      <c r="V5" s="190">
        <v>0</v>
      </c>
      <c r="W5" s="189" t="s">
        <v>360</v>
      </c>
      <c r="X5" s="38">
        <v>1</v>
      </c>
    </row>
    <row r="6" spans="1:88">
      <c r="B6" s="190">
        <v>2</v>
      </c>
      <c r="C6" s="190">
        <v>2</v>
      </c>
      <c r="D6" s="190">
        <v>18</v>
      </c>
      <c r="E6" s="216">
        <v>44994</v>
      </c>
      <c r="F6" s="224" t="s">
        <v>127</v>
      </c>
      <c r="G6" s="224" t="s">
        <v>79</v>
      </c>
      <c r="H6" s="224" t="s">
        <v>89</v>
      </c>
      <c r="I6" s="228" t="s">
        <v>128</v>
      </c>
      <c r="J6" s="188" t="s">
        <v>442</v>
      </c>
      <c r="K6" s="188" t="s">
        <v>473</v>
      </c>
      <c r="L6" s="15" t="s">
        <v>353</v>
      </c>
      <c r="M6" s="195" t="s">
        <v>19</v>
      </c>
      <c r="N6" s="188" t="s">
        <v>444</v>
      </c>
      <c r="O6" s="213">
        <v>9.99</v>
      </c>
      <c r="P6" s="212">
        <f t="shared" si="0"/>
        <v>9.99</v>
      </c>
      <c r="Q6" s="212">
        <f t="shared" si="1"/>
        <v>1.24875</v>
      </c>
      <c r="R6" s="211">
        <v>1</v>
      </c>
      <c r="S6" s="194" t="s">
        <v>477</v>
      </c>
      <c r="T6" s="190">
        <v>8</v>
      </c>
      <c r="V6" s="190">
        <v>1</v>
      </c>
      <c r="W6" s="189" t="s">
        <v>360</v>
      </c>
      <c r="X6" s="38">
        <v>1</v>
      </c>
    </row>
    <row r="7" spans="1:88">
      <c r="B7" s="190">
        <v>3</v>
      </c>
      <c r="C7" s="190">
        <v>3</v>
      </c>
      <c r="D7" s="190">
        <v>18</v>
      </c>
      <c r="E7" s="216">
        <v>44994</v>
      </c>
      <c r="F7" s="224" t="s">
        <v>127</v>
      </c>
      <c r="G7" s="224" t="s">
        <v>79</v>
      </c>
      <c r="H7" s="224" t="s">
        <v>89</v>
      </c>
      <c r="I7" s="228" t="s">
        <v>128</v>
      </c>
      <c r="J7" s="188" t="s">
        <v>442</v>
      </c>
      <c r="K7" s="188" t="s">
        <v>473</v>
      </c>
      <c r="L7" s="15" t="s">
        <v>353</v>
      </c>
      <c r="M7" s="195" t="s">
        <v>19</v>
      </c>
      <c r="N7" s="188" t="s">
        <v>444</v>
      </c>
      <c r="O7" s="213">
        <v>13.99</v>
      </c>
      <c r="P7" s="212">
        <f t="shared" si="0"/>
        <v>6.9950000000000001</v>
      </c>
      <c r="Q7" s="212">
        <f t="shared" si="1"/>
        <v>0.69950000000000001</v>
      </c>
      <c r="R7" s="211">
        <v>2</v>
      </c>
      <c r="S7" s="194" t="s">
        <v>355</v>
      </c>
      <c r="T7" s="190">
        <v>10</v>
      </c>
      <c r="V7" s="190">
        <v>1</v>
      </c>
      <c r="W7" s="189" t="s">
        <v>360</v>
      </c>
      <c r="X7" s="38">
        <v>1</v>
      </c>
    </row>
    <row r="8" spans="1:88">
      <c r="B8" s="190">
        <v>4</v>
      </c>
      <c r="C8" s="190">
        <v>4</v>
      </c>
      <c r="D8" s="190">
        <v>18</v>
      </c>
      <c r="E8" s="216">
        <v>44994</v>
      </c>
      <c r="F8" s="224" t="s">
        <v>127</v>
      </c>
      <c r="G8" s="224" t="s">
        <v>79</v>
      </c>
      <c r="H8" s="224" t="s">
        <v>89</v>
      </c>
      <c r="I8" s="228" t="s">
        <v>128</v>
      </c>
      <c r="J8" s="188" t="s">
        <v>442</v>
      </c>
      <c r="K8" s="188" t="s">
        <v>473</v>
      </c>
      <c r="L8" s="15" t="s">
        <v>353</v>
      </c>
      <c r="M8" s="195" t="s">
        <v>19</v>
      </c>
      <c r="N8" s="188" t="s">
        <v>444</v>
      </c>
      <c r="O8" s="213">
        <v>19.989999999999998</v>
      </c>
      <c r="P8" s="212">
        <f t="shared" si="0"/>
        <v>19.989999999999998</v>
      </c>
      <c r="Q8" s="212">
        <f t="shared" si="1"/>
        <v>2.4987499999999998</v>
      </c>
      <c r="R8" s="211">
        <v>1</v>
      </c>
      <c r="S8" s="194" t="s">
        <v>477</v>
      </c>
      <c r="T8" s="190">
        <v>8</v>
      </c>
      <c r="V8" s="190">
        <v>1</v>
      </c>
      <c r="W8" s="189" t="s">
        <v>360</v>
      </c>
      <c r="X8" s="38">
        <v>0</v>
      </c>
    </row>
    <row r="9" spans="1:88">
      <c r="B9" s="190">
        <v>5</v>
      </c>
      <c r="C9" s="190">
        <v>5</v>
      </c>
      <c r="D9" s="190" t="s">
        <v>489</v>
      </c>
      <c r="E9" s="216">
        <v>45023</v>
      </c>
      <c r="F9" s="215" t="s">
        <v>490</v>
      </c>
      <c r="G9" s="224" t="s">
        <v>79</v>
      </c>
      <c r="H9" s="215" t="s">
        <v>89</v>
      </c>
      <c r="I9" s="307" t="s">
        <v>491</v>
      </c>
      <c r="J9" s="188" t="s">
        <v>374</v>
      </c>
      <c r="K9" s="188" t="s">
        <v>406</v>
      </c>
      <c r="L9" s="28" t="s">
        <v>353</v>
      </c>
      <c r="M9" s="195" t="s">
        <v>19</v>
      </c>
      <c r="N9" s="188" t="s">
        <v>376</v>
      </c>
      <c r="O9" s="213">
        <v>15.99</v>
      </c>
      <c r="P9" s="212">
        <f t="shared" si="0"/>
        <v>15.99</v>
      </c>
      <c r="Q9" s="212">
        <f t="shared" si="1"/>
        <v>1.599</v>
      </c>
      <c r="R9" s="211">
        <v>1</v>
      </c>
      <c r="S9" s="194" t="str">
        <f>IF(R9=1,"Single canister",CONCATENATE(R9,"-Pack"))</f>
        <v>Single canister</v>
      </c>
      <c r="T9" s="190">
        <v>10</v>
      </c>
      <c r="V9" s="190">
        <v>1</v>
      </c>
      <c r="W9" s="189"/>
      <c r="X9" s="38">
        <v>1</v>
      </c>
    </row>
    <row r="10" spans="1:88">
      <c r="B10" s="190">
        <v>6</v>
      </c>
      <c r="C10" s="190">
        <v>6</v>
      </c>
      <c r="D10" s="190">
        <v>1</v>
      </c>
      <c r="E10" s="216">
        <v>44988</v>
      </c>
      <c r="F10" s="224" t="s">
        <v>78</v>
      </c>
      <c r="G10" s="224" t="s">
        <v>79</v>
      </c>
      <c r="H10" s="224" t="s">
        <v>84</v>
      </c>
      <c r="I10" s="228" t="s">
        <v>80</v>
      </c>
      <c r="J10" s="208" t="s">
        <v>498</v>
      </c>
      <c r="K10" s="208" t="s">
        <v>499</v>
      </c>
      <c r="L10" s="28" t="s">
        <v>353</v>
      </c>
      <c r="M10" s="225" t="s">
        <v>350</v>
      </c>
      <c r="N10" s="208"/>
      <c r="O10" s="213">
        <v>32.700000000000003</v>
      </c>
      <c r="P10" s="212">
        <f t="shared" si="0"/>
        <v>10.9</v>
      </c>
      <c r="Q10" s="212">
        <f t="shared" si="1"/>
        <v>3.1142857142857143</v>
      </c>
      <c r="R10" s="211">
        <v>3</v>
      </c>
      <c r="S10" s="211" t="s">
        <v>373</v>
      </c>
      <c r="T10" s="211">
        <v>3.5</v>
      </c>
      <c r="U10" s="211"/>
      <c r="V10" s="211">
        <v>1</v>
      </c>
      <c r="W10" s="189"/>
      <c r="X10" s="38">
        <v>0</v>
      </c>
    </row>
    <row r="11" spans="1:88">
      <c r="B11" s="190">
        <v>7</v>
      </c>
      <c r="C11" s="190">
        <v>7</v>
      </c>
      <c r="D11" s="190">
        <v>1</v>
      </c>
      <c r="E11" s="216">
        <v>44988</v>
      </c>
      <c r="F11" s="224" t="s">
        <v>78</v>
      </c>
      <c r="G11" s="224" t="s">
        <v>79</v>
      </c>
      <c r="H11" s="224" t="s">
        <v>84</v>
      </c>
      <c r="I11" s="228" t="s">
        <v>80</v>
      </c>
      <c r="J11" s="208" t="s">
        <v>498</v>
      </c>
      <c r="K11" s="188" t="s">
        <v>473</v>
      </c>
      <c r="L11" s="28" t="s">
        <v>353</v>
      </c>
      <c r="M11" s="225" t="s">
        <v>19</v>
      </c>
      <c r="N11" s="188" t="s">
        <v>444</v>
      </c>
      <c r="O11" s="213">
        <v>2.99</v>
      </c>
      <c r="P11" s="212">
        <f t="shared" si="0"/>
        <v>2.99</v>
      </c>
      <c r="Q11" s="212">
        <f t="shared" si="1"/>
        <v>0.85428571428571431</v>
      </c>
      <c r="R11" s="211">
        <v>1</v>
      </c>
      <c r="S11" s="211" t="s">
        <v>477</v>
      </c>
      <c r="T11" s="211">
        <v>3.5</v>
      </c>
      <c r="U11" s="211"/>
      <c r="V11" s="211">
        <v>1</v>
      </c>
      <c r="W11" s="189" t="s">
        <v>360</v>
      </c>
      <c r="X11" s="38">
        <v>0</v>
      </c>
    </row>
    <row r="12" spans="1:88">
      <c r="B12" s="190">
        <v>8</v>
      </c>
      <c r="C12" s="190">
        <v>8</v>
      </c>
      <c r="D12" s="190">
        <v>1</v>
      </c>
      <c r="E12" s="216">
        <v>44988</v>
      </c>
      <c r="F12" s="224" t="s">
        <v>78</v>
      </c>
      <c r="G12" s="224" t="s">
        <v>79</v>
      </c>
      <c r="H12" s="224" t="s">
        <v>84</v>
      </c>
      <c r="I12" s="228" t="s">
        <v>80</v>
      </c>
      <c r="J12" s="208" t="s">
        <v>498</v>
      </c>
      <c r="K12" s="188" t="s">
        <v>473</v>
      </c>
      <c r="L12" s="28" t="s">
        <v>353</v>
      </c>
      <c r="M12" s="225" t="s">
        <v>19</v>
      </c>
      <c r="N12" s="188" t="s">
        <v>444</v>
      </c>
      <c r="O12" s="213">
        <v>4.99</v>
      </c>
      <c r="P12" s="212">
        <f t="shared" si="0"/>
        <v>4.99</v>
      </c>
      <c r="Q12" s="212">
        <f t="shared" si="1"/>
        <v>1.4257142857142857</v>
      </c>
      <c r="R12" s="211">
        <v>1</v>
      </c>
      <c r="S12" s="211" t="s">
        <v>477</v>
      </c>
      <c r="T12" s="211">
        <v>3.5</v>
      </c>
      <c r="U12" s="211"/>
      <c r="V12" s="211">
        <v>1</v>
      </c>
      <c r="W12" s="189" t="s">
        <v>360</v>
      </c>
      <c r="X12" s="38">
        <v>0</v>
      </c>
    </row>
    <row r="13" spans="1:88">
      <c r="B13" s="190">
        <v>9</v>
      </c>
      <c r="C13" s="190">
        <v>9</v>
      </c>
      <c r="D13" s="190">
        <v>1</v>
      </c>
      <c r="E13" s="216">
        <v>44988</v>
      </c>
      <c r="F13" s="224" t="s">
        <v>78</v>
      </c>
      <c r="G13" s="224" t="s">
        <v>79</v>
      </c>
      <c r="H13" s="224" t="s">
        <v>84</v>
      </c>
      <c r="I13" s="228" t="s">
        <v>80</v>
      </c>
      <c r="J13" s="208" t="s">
        <v>498</v>
      </c>
      <c r="K13" s="188" t="s">
        <v>473</v>
      </c>
      <c r="L13" s="28" t="s">
        <v>353</v>
      </c>
      <c r="M13" s="225" t="s">
        <v>19</v>
      </c>
      <c r="N13" s="188" t="s">
        <v>444</v>
      </c>
      <c r="O13" s="213">
        <v>15.99</v>
      </c>
      <c r="P13" s="212">
        <f t="shared" si="0"/>
        <v>15.99</v>
      </c>
      <c r="Q13" s="212">
        <f t="shared" si="1"/>
        <v>1.599</v>
      </c>
      <c r="R13" s="211">
        <v>1</v>
      </c>
      <c r="S13" s="211" t="s">
        <v>477</v>
      </c>
      <c r="T13" s="211">
        <v>10</v>
      </c>
      <c r="U13" s="211"/>
      <c r="V13" s="211">
        <v>1</v>
      </c>
      <c r="W13" s="189" t="s">
        <v>360</v>
      </c>
      <c r="X13" s="38">
        <v>0</v>
      </c>
    </row>
    <row r="14" spans="1:88">
      <c r="B14" s="190">
        <v>10</v>
      </c>
      <c r="C14" s="190">
        <v>10</v>
      </c>
      <c r="D14" s="190">
        <v>1</v>
      </c>
      <c r="E14" s="216">
        <v>44988</v>
      </c>
      <c r="F14" s="224" t="s">
        <v>78</v>
      </c>
      <c r="G14" s="224" t="s">
        <v>79</v>
      </c>
      <c r="H14" s="224" t="s">
        <v>84</v>
      </c>
      <c r="I14" s="228" t="s">
        <v>80</v>
      </c>
      <c r="J14" s="208" t="s">
        <v>517</v>
      </c>
      <c r="K14" s="208" t="s">
        <v>518</v>
      </c>
      <c r="L14" s="28" t="s">
        <v>353</v>
      </c>
      <c r="M14" s="225" t="s">
        <v>350</v>
      </c>
      <c r="N14" s="208"/>
      <c r="O14" s="213">
        <v>6.75</v>
      </c>
      <c r="P14" s="212">
        <f t="shared" si="0"/>
        <v>6.75</v>
      </c>
      <c r="Q14" s="212">
        <f t="shared" si="1"/>
        <v>0.67500000000000004</v>
      </c>
      <c r="R14" s="211">
        <v>1</v>
      </c>
      <c r="S14" s="211" t="s">
        <v>477</v>
      </c>
      <c r="T14" s="211">
        <v>10</v>
      </c>
      <c r="U14" s="211"/>
      <c r="V14" s="211">
        <v>1</v>
      </c>
      <c r="W14" s="189"/>
      <c r="X14" s="38">
        <v>0</v>
      </c>
    </row>
    <row r="15" spans="1:88">
      <c r="B15" s="190">
        <v>11</v>
      </c>
      <c r="C15" s="190">
        <v>11</v>
      </c>
      <c r="D15" s="190">
        <v>1</v>
      </c>
      <c r="E15" s="216">
        <v>44988</v>
      </c>
      <c r="F15" s="224" t="s">
        <v>78</v>
      </c>
      <c r="G15" s="224" t="s">
        <v>79</v>
      </c>
      <c r="H15" s="224" t="s">
        <v>84</v>
      </c>
      <c r="I15" s="228" t="s">
        <v>80</v>
      </c>
      <c r="J15" s="188" t="s">
        <v>523</v>
      </c>
      <c r="K15" s="208" t="s">
        <v>524</v>
      </c>
      <c r="L15" s="28" t="s">
        <v>353</v>
      </c>
      <c r="M15" s="225" t="s">
        <v>528</v>
      </c>
      <c r="N15" s="208" t="s">
        <v>529</v>
      </c>
      <c r="O15" s="213">
        <v>49.9</v>
      </c>
      <c r="P15" s="212">
        <f t="shared" si="0"/>
        <v>8.3166666666666664</v>
      </c>
      <c r="Q15" s="212">
        <f t="shared" si="1"/>
        <v>0.83166666666666667</v>
      </c>
      <c r="R15" s="211">
        <v>6</v>
      </c>
      <c r="S15" s="211" t="s">
        <v>377</v>
      </c>
      <c r="T15" s="211">
        <v>10</v>
      </c>
      <c r="U15" s="211"/>
      <c r="V15" s="211">
        <v>1</v>
      </c>
      <c r="W15" s="189" t="s">
        <v>360</v>
      </c>
      <c r="X15" s="38">
        <v>1</v>
      </c>
    </row>
    <row r="16" spans="1:88">
      <c r="B16" s="190">
        <v>12</v>
      </c>
      <c r="C16" s="190">
        <v>12</v>
      </c>
      <c r="D16" s="190">
        <v>1</v>
      </c>
      <c r="E16" s="216">
        <v>44988</v>
      </c>
      <c r="F16" s="224" t="s">
        <v>78</v>
      </c>
      <c r="G16" s="224" t="s">
        <v>79</v>
      </c>
      <c r="H16" s="224" t="s">
        <v>84</v>
      </c>
      <c r="I16" s="228" t="s">
        <v>80</v>
      </c>
      <c r="J16" s="188" t="s">
        <v>523</v>
      </c>
      <c r="K16" s="208" t="s">
        <v>524</v>
      </c>
      <c r="L16" s="28" t="s">
        <v>353</v>
      </c>
      <c r="M16" s="225" t="s">
        <v>528</v>
      </c>
      <c r="N16" s="208" t="s">
        <v>529</v>
      </c>
      <c r="O16" s="213">
        <v>39.9</v>
      </c>
      <c r="P16" s="212">
        <f t="shared" si="0"/>
        <v>9.9749999999999996</v>
      </c>
      <c r="Q16" s="212">
        <f t="shared" si="1"/>
        <v>0.99749999999999994</v>
      </c>
      <c r="R16" s="211">
        <v>4</v>
      </c>
      <c r="S16" s="211" t="s">
        <v>404</v>
      </c>
      <c r="T16" s="211">
        <v>10</v>
      </c>
      <c r="U16" s="211"/>
      <c r="V16" s="211">
        <v>1</v>
      </c>
      <c r="W16" s="189" t="s">
        <v>360</v>
      </c>
      <c r="X16" s="38">
        <v>0</v>
      </c>
    </row>
    <row r="17" spans="2:24">
      <c r="B17" s="190">
        <v>13</v>
      </c>
      <c r="C17" s="190">
        <v>13</v>
      </c>
      <c r="D17" s="190">
        <v>1</v>
      </c>
      <c r="E17" s="216">
        <v>44988</v>
      </c>
      <c r="F17" s="224" t="s">
        <v>78</v>
      </c>
      <c r="G17" s="224" t="s">
        <v>79</v>
      </c>
      <c r="H17" s="224" t="s">
        <v>84</v>
      </c>
      <c r="I17" s="228" t="s">
        <v>80</v>
      </c>
      <c r="J17" s="207" t="s">
        <v>388</v>
      </c>
      <c r="K17" s="208" t="s">
        <v>389</v>
      </c>
      <c r="L17" s="28" t="s">
        <v>537</v>
      </c>
      <c r="M17" s="225" t="s">
        <v>19</v>
      </c>
      <c r="N17" s="188" t="s">
        <v>391</v>
      </c>
      <c r="O17" s="213">
        <v>96</v>
      </c>
      <c r="P17" s="212">
        <f t="shared" si="0"/>
        <v>16</v>
      </c>
      <c r="Q17" s="212">
        <f t="shared" si="1"/>
        <v>2</v>
      </c>
      <c r="R17" s="211">
        <v>6</v>
      </c>
      <c r="S17" s="211" t="s">
        <v>377</v>
      </c>
      <c r="T17" s="211">
        <v>8</v>
      </c>
      <c r="U17" s="211"/>
      <c r="V17" s="211">
        <v>1</v>
      </c>
      <c r="W17" s="189"/>
      <c r="X17" s="38">
        <v>0</v>
      </c>
    </row>
    <row r="18" spans="2:24">
      <c r="B18" s="190">
        <v>14</v>
      </c>
      <c r="C18" s="190">
        <v>14</v>
      </c>
      <c r="D18" s="190">
        <v>1</v>
      </c>
      <c r="E18" s="216">
        <v>44988</v>
      </c>
      <c r="F18" s="224" t="s">
        <v>78</v>
      </c>
      <c r="G18" s="224" t="s">
        <v>79</v>
      </c>
      <c r="H18" s="224" t="s">
        <v>84</v>
      </c>
      <c r="I18" s="228" t="s">
        <v>80</v>
      </c>
      <c r="J18" s="207" t="s">
        <v>388</v>
      </c>
      <c r="K18" s="208" t="s">
        <v>389</v>
      </c>
      <c r="L18" s="28" t="s">
        <v>537</v>
      </c>
      <c r="M18" s="225" t="s">
        <v>19</v>
      </c>
      <c r="N18" s="188" t="s">
        <v>391</v>
      </c>
      <c r="O18" s="213" t="s">
        <v>544</v>
      </c>
      <c r="P18" s="212" t="str">
        <f t="shared" si="0"/>
        <v>-</v>
      </c>
      <c r="Q18" s="212" t="str">
        <f t="shared" si="1"/>
        <v>-</v>
      </c>
      <c r="R18" s="211">
        <v>8</v>
      </c>
      <c r="S18" s="211" t="s">
        <v>477</v>
      </c>
      <c r="T18" s="211">
        <v>8</v>
      </c>
      <c r="U18" s="211"/>
      <c r="V18" s="211">
        <v>0</v>
      </c>
      <c r="W18" s="189"/>
      <c r="X18" s="38">
        <v>0</v>
      </c>
    </row>
    <row r="19" spans="2:24">
      <c r="B19" s="190">
        <v>15</v>
      </c>
      <c r="C19" s="190">
        <v>15</v>
      </c>
      <c r="D19" s="190">
        <v>1</v>
      </c>
      <c r="E19" s="216">
        <v>44988</v>
      </c>
      <c r="F19" s="224" t="s">
        <v>78</v>
      </c>
      <c r="G19" s="224" t="s">
        <v>79</v>
      </c>
      <c r="H19" s="224" t="s">
        <v>84</v>
      </c>
      <c r="I19" s="228" t="s">
        <v>80</v>
      </c>
      <c r="J19" s="207" t="s">
        <v>388</v>
      </c>
      <c r="K19" s="208" t="s">
        <v>389</v>
      </c>
      <c r="L19" s="28" t="s">
        <v>537</v>
      </c>
      <c r="M19" s="225" t="s">
        <v>19</v>
      </c>
      <c r="N19" s="188" t="s">
        <v>391</v>
      </c>
      <c r="O19" s="213">
        <v>44</v>
      </c>
      <c r="P19" s="212">
        <f t="shared" si="0"/>
        <v>44</v>
      </c>
      <c r="Q19" s="212">
        <f t="shared" si="1"/>
        <v>5.5</v>
      </c>
      <c r="R19" s="211">
        <v>1</v>
      </c>
      <c r="S19" s="211" t="s">
        <v>477</v>
      </c>
      <c r="T19" s="211">
        <v>8</v>
      </c>
      <c r="U19" s="211"/>
      <c r="V19" s="211">
        <v>0</v>
      </c>
      <c r="W19" s="189"/>
      <c r="X19" s="38">
        <v>0</v>
      </c>
    </row>
    <row r="20" spans="2:24">
      <c r="B20" s="190">
        <v>16</v>
      </c>
      <c r="C20" s="190">
        <v>16</v>
      </c>
      <c r="D20" s="190">
        <v>1</v>
      </c>
      <c r="E20" s="216">
        <v>44988</v>
      </c>
      <c r="F20" s="224" t="s">
        <v>78</v>
      </c>
      <c r="G20" s="224" t="s">
        <v>79</v>
      </c>
      <c r="H20" s="224" t="s">
        <v>84</v>
      </c>
      <c r="I20" s="228" t="s">
        <v>80</v>
      </c>
      <c r="J20" s="188" t="s">
        <v>550</v>
      </c>
      <c r="K20" s="208" t="s">
        <v>551</v>
      </c>
      <c r="L20" s="28" t="s">
        <v>353</v>
      </c>
      <c r="M20" s="225" t="s">
        <v>350</v>
      </c>
      <c r="N20" s="188" t="s">
        <v>555</v>
      </c>
      <c r="O20" s="213" t="s">
        <v>544</v>
      </c>
      <c r="P20" s="212" t="str">
        <f t="shared" si="0"/>
        <v>-</v>
      </c>
      <c r="Q20" s="212" t="str">
        <f t="shared" si="1"/>
        <v>-</v>
      </c>
      <c r="R20" s="211">
        <v>1</v>
      </c>
      <c r="S20" s="211" t="s">
        <v>477</v>
      </c>
      <c r="T20" s="211">
        <v>10</v>
      </c>
      <c r="U20" s="211"/>
      <c r="V20" s="211">
        <v>1</v>
      </c>
      <c r="W20" s="189"/>
      <c r="X20" s="38">
        <v>0</v>
      </c>
    </row>
    <row r="21" spans="2:24">
      <c r="B21" s="190">
        <v>17</v>
      </c>
      <c r="C21" s="190">
        <v>17</v>
      </c>
      <c r="D21" s="190">
        <v>1</v>
      </c>
      <c r="E21" s="216">
        <v>44988</v>
      </c>
      <c r="F21" s="224" t="s">
        <v>78</v>
      </c>
      <c r="G21" s="224" t="s">
        <v>79</v>
      </c>
      <c r="H21" s="224" t="s">
        <v>84</v>
      </c>
      <c r="I21" s="228" t="s">
        <v>80</v>
      </c>
      <c r="J21" s="188" t="s">
        <v>374</v>
      </c>
      <c r="K21" s="208" t="s">
        <v>375</v>
      </c>
      <c r="L21" s="28" t="s">
        <v>353</v>
      </c>
      <c r="M21" s="195" t="s">
        <v>19</v>
      </c>
      <c r="N21" s="188" t="s">
        <v>376</v>
      </c>
      <c r="O21" s="213">
        <v>7.39</v>
      </c>
      <c r="P21" s="212">
        <f t="shared" si="0"/>
        <v>7.39</v>
      </c>
      <c r="Q21" s="212">
        <f t="shared" si="1"/>
        <v>2.1114285714285712</v>
      </c>
      <c r="R21" s="211">
        <v>1</v>
      </c>
      <c r="S21" s="211" t="s">
        <v>477</v>
      </c>
      <c r="T21" s="211">
        <v>3.5</v>
      </c>
      <c r="U21" s="211"/>
      <c r="V21" s="211">
        <v>0</v>
      </c>
      <c r="W21" s="189" t="s">
        <v>360</v>
      </c>
      <c r="X21" s="38">
        <v>1</v>
      </c>
    </row>
    <row r="22" spans="2:24">
      <c r="B22" s="190">
        <v>18</v>
      </c>
      <c r="C22" s="190">
        <v>18</v>
      </c>
      <c r="D22" s="190">
        <v>1</v>
      </c>
      <c r="E22" s="216">
        <v>44988</v>
      </c>
      <c r="F22" s="224" t="s">
        <v>78</v>
      </c>
      <c r="G22" s="224" t="s">
        <v>79</v>
      </c>
      <c r="H22" s="224" t="s">
        <v>84</v>
      </c>
      <c r="I22" s="228" t="s">
        <v>80</v>
      </c>
      <c r="J22" s="188" t="s">
        <v>374</v>
      </c>
      <c r="K22" s="208" t="s">
        <v>375</v>
      </c>
      <c r="L22" s="28" t="s">
        <v>353</v>
      </c>
      <c r="M22" s="195" t="s">
        <v>19</v>
      </c>
      <c r="N22" s="188" t="s">
        <v>376</v>
      </c>
      <c r="O22" s="213">
        <v>32.9</v>
      </c>
      <c r="P22" s="212">
        <f t="shared" si="0"/>
        <v>5.4833333333333334</v>
      </c>
      <c r="Q22" s="212">
        <f t="shared" si="1"/>
        <v>0.54833333333333334</v>
      </c>
      <c r="R22" s="211">
        <v>6</v>
      </c>
      <c r="S22" s="211" t="s">
        <v>377</v>
      </c>
      <c r="T22" s="211">
        <v>10</v>
      </c>
      <c r="U22" s="211"/>
      <c r="V22" s="211">
        <v>0</v>
      </c>
      <c r="W22" s="189" t="s">
        <v>360</v>
      </c>
      <c r="X22" s="38">
        <v>1</v>
      </c>
    </row>
    <row r="23" spans="2:24">
      <c r="B23" s="190">
        <v>19</v>
      </c>
      <c r="C23" s="190">
        <v>19</v>
      </c>
      <c r="D23" s="190">
        <v>1</v>
      </c>
      <c r="E23" s="216">
        <v>44988</v>
      </c>
      <c r="F23" s="224" t="s">
        <v>78</v>
      </c>
      <c r="G23" s="224" t="s">
        <v>79</v>
      </c>
      <c r="H23" s="224" t="s">
        <v>84</v>
      </c>
      <c r="I23" s="228" t="s">
        <v>80</v>
      </c>
      <c r="J23" s="188" t="s">
        <v>374</v>
      </c>
      <c r="K23" s="208" t="s">
        <v>375</v>
      </c>
      <c r="L23" s="28" t="s">
        <v>353</v>
      </c>
      <c r="M23" s="195" t="s">
        <v>19</v>
      </c>
      <c r="N23" s="188" t="s">
        <v>376</v>
      </c>
      <c r="O23" s="213">
        <v>12.52</v>
      </c>
      <c r="P23" s="212">
        <f t="shared" si="0"/>
        <v>6.26</v>
      </c>
      <c r="Q23" s="212">
        <f t="shared" si="1"/>
        <v>0.626</v>
      </c>
      <c r="R23" s="211">
        <v>2</v>
      </c>
      <c r="S23" s="211" t="s">
        <v>355</v>
      </c>
      <c r="T23" s="211">
        <v>10</v>
      </c>
      <c r="U23" s="211"/>
      <c r="V23" s="211">
        <v>0</v>
      </c>
      <c r="W23" s="189" t="s">
        <v>360</v>
      </c>
      <c r="X23" s="38">
        <v>1</v>
      </c>
    </row>
    <row r="24" spans="2:24">
      <c r="B24" s="190">
        <v>20</v>
      </c>
      <c r="C24" s="190">
        <v>20</v>
      </c>
      <c r="D24" s="190">
        <v>1</v>
      </c>
      <c r="E24" s="216">
        <v>44988</v>
      </c>
      <c r="F24" s="224" t="s">
        <v>78</v>
      </c>
      <c r="G24" s="224" t="s">
        <v>79</v>
      </c>
      <c r="H24" s="224" t="s">
        <v>84</v>
      </c>
      <c r="I24" s="228" t="s">
        <v>80</v>
      </c>
      <c r="J24" s="188" t="s">
        <v>374</v>
      </c>
      <c r="K24" s="208" t="s">
        <v>375</v>
      </c>
      <c r="L24" s="28" t="s">
        <v>353</v>
      </c>
      <c r="M24" s="195" t="s">
        <v>19</v>
      </c>
      <c r="N24" s="188" t="s">
        <v>376</v>
      </c>
      <c r="O24" s="213">
        <v>22.78</v>
      </c>
      <c r="P24" s="212">
        <f t="shared" si="0"/>
        <v>7.5933333333333337</v>
      </c>
      <c r="Q24" s="212">
        <f t="shared" si="1"/>
        <v>0.75933333333333342</v>
      </c>
      <c r="R24" s="211">
        <v>3</v>
      </c>
      <c r="S24" s="211" t="s">
        <v>373</v>
      </c>
      <c r="T24" s="211">
        <v>10</v>
      </c>
      <c r="U24" s="211"/>
      <c r="V24" s="211">
        <v>0</v>
      </c>
      <c r="W24" s="189" t="s">
        <v>360</v>
      </c>
      <c r="X24" s="38">
        <v>1</v>
      </c>
    </row>
    <row r="25" spans="2:24">
      <c r="B25" s="190">
        <v>21</v>
      </c>
      <c r="C25" s="190">
        <v>21</v>
      </c>
      <c r="D25" s="190">
        <v>1</v>
      </c>
      <c r="E25" s="216">
        <v>44988</v>
      </c>
      <c r="F25" s="224" t="s">
        <v>78</v>
      </c>
      <c r="G25" s="224" t="s">
        <v>79</v>
      </c>
      <c r="H25" s="224" t="s">
        <v>84</v>
      </c>
      <c r="I25" s="228" t="s">
        <v>80</v>
      </c>
      <c r="J25" s="188" t="s">
        <v>374</v>
      </c>
      <c r="K25" s="208" t="s">
        <v>375</v>
      </c>
      <c r="L25" s="28" t="s">
        <v>353</v>
      </c>
      <c r="M25" s="195" t="s">
        <v>19</v>
      </c>
      <c r="N25" s="188" t="s">
        <v>376</v>
      </c>
      <c r="O25" s="213">
        <v>54.09</v>
      </c>
      <c r="P25" s="212">
        <f t="shared" si="0"/>
        <v>4.5075000000000003</v>
      </c>
      <c r="Q25" s="212">
        <f t="shared" si="1"/>
        <v>0.45075000000000004</v>
      </c>
      <c r="R25" s="211">
        <v>12</v>
      </c>
      <c r="S25" s="211" t="s">
        <v>2251</v>
      </c>
      <c r="T25" s="211">
        <v>10</v>
      </c>
      <c r="U25" s="211"/>
      <c r="V25" s="211">
        <v>0</v>
      </c>
      <c r="W25" s="189" t="s">
        <v>360</v>
      </c>
      <c r="X25" s="38">
        <v>1</v>
      </c>
    </row>
    <row r="26" spans="2:24">
      <c r="B26" s="190">
        <v>22</v>
      </c>
      <c r="C26" s="190">
        <v>22</v>
      </c>
      <c r="D26" s="190">
        <v>1</v>
      </c>
      <c r="E26" s="216">
        <v>44988</v>
      </c>
      <c r="F26" s="224" t="s">
        <v>78</v>
      </c>
      <c r="G26" s="224" t="s">
        <v>79</v>
      </c>
      <c r="H26" s="224" t="s">
        <v>84</v>
      </c>
      <c r="I26" s="228" t="s">
        <v>80</v>
      </c>
      <c r="J26" s="188" t="s">
        <v>374</v>
      </c>
      <c r="K26" s="208" t="s">
        <v>375</v>
      </c>
      <c r="L26" s="28" t="s">
        <v>353</v>
      </c>
      <c r="M26" s="195" t="s">
        <v>19</v>
      </c>
      <c r="N26" s="188" t="s">
        <v>376</v>
      </c>
      <c r="O26" s="213">
        <v>12.04</v>
      </c>
      <c r="P26" s="212">
        <f t="shared" si="0"/>
        <v>6.02</v>
      </c>
      <c r="Q26" s="212">
        <f t="shared" si="1"/>
        <v>0.60199999999999998</v>
      </c>
      <c r="R26" s="211">
        <v>2</v>
      </c>
      <c r="S26" s="211" t="s">
        <v>355</v>
      </c>
      <c r="T26" s="211">
        <v>10</v>
      </c>
      <c r="U26" s="211"/>
      <c r="V26" s="211">
        <v>0</v>
      </c>
      <c r="W26" s="189" t="s">
        <v>360</v>
      </c>
      <c r="X26" s="38">
        <v>1</v>
      </c>
    </row>
    <row r="27" spans="2:24">
      <c r="B27" s="190">
        <v>23</v>
      </c>
      <c r="C27" s="190">
        <v>23</v>
      </c>
      <c r="D27" s="190">
        <v>1</v>
      </c>
      <c r="E27" s="216">
        <v>44988</v>
      </c>
      <c r="F27" s="224" t="s">
        <v>78</v>
      </c>
      <c r="G27" s="224" t="s">
        <v>79</v>
      </c>
      <c r="H27" s="224" t="s">
        <v>84</v>
      </c>
      <c r="I27" s="228" t="s">
        <v>80</v>
      </c>
      <c r="J27" s="188" t="s">
        <v>374</v>
      </c>
      <c r="K27" s="208" t="s">
        <v>375</v>
      </c>
      <c r="L27" s="28" t="s">
        <v>353</v>
      </c>
      <c r="M27" s="195" t="s">
        <v>19</v>
      </c>
      <c r="N27" s="188" t="s">
        <v>376</v>
      </c>
      <c r="O27" s="213">
        <v>42.99</v>
      </c>
      <c r="P27" s="212">
        <f t="shared" si="0"/>
        <v>7.165</v>
      </c>
      <c r="Q27" s="212">
        <f t="shared" si="1"/>
        <v>0.5970833333333333</v>
      </c>
      <c r="R27" s="211">
        <v>6</v>
      </c>
      <c r="S27" s="211" t="s">
        <v>377</v>
      </c>
      <c r="T27" s="211">
        <v>12</v>
      </c>
      <c r="U27" s="211"/>
      <c r="V27" s="211">
        <v>0</v>
      </c>
      <c r="W27" s="189" t="s">
        <v>360</v>
      </c>
      <c r="X27" s="38">
        <v>1</v>
      </c>
    </row>
    <row r="28" spans="2:24">
      <c r="B28" s="190">
        <v>24</v>
      </c>
      <c r="C28" s="190">
        <v>24</v>
      </c>
      <c r="D28" s="190">
        <v>1</v>
      </c>
      <c r="E28" s="216">
        <v>44988</v>
      </c>
      <c r="F28" s="224" t="s">
        <v>78</v>
      </c>
      <c r="G28" s="224" t="s">
        <v>79</v>
      </c>
      <c r="H28" s="224" t="s">
        <v>84</v>
      </c>
      <c r="I28" s="228" t="s">
        <v>80</v>
      </c>
      <c r="J28" s="188" t="s">
        <v>374</v>
      </c>
      <c r="K28" s="208" t="s">
        <v>375</v>
      </c>
      <c r="L28" s="28" t="s">
        <v>353</v>
      </c>
      <c r="M28" s="195" t="s">
        <v>19</v>
      </c>
      <c r="N28" s="188" t="s">
        <v>376</v>
      </c>
      <c r="O28" s="213">
        <v>26.09</v>
      </c>
      <c r="P28" s="212">
        <f t="shared" si="0"/>
        <v>8.6966666666666672</v>
      </c>
      <c r="Q28" s="212">
        <f t="shared" si="1"/>
        <v>0.72472222222222227</v>
      </c>
      <c r="R28" s="211">
        <v>3</v>
      </c>
      <c r="S28" s="211" t="s">
        <v>373</v>
      </c>
      <c r="T28" s="211">
        <v>12</v>
      </c>
      <c r="U28" s="211"/>
      <c r="V28" s="211"/>
      <c r="W28" s="189" t="s">
        <v>360</v>
      </c>
      <c r="X28" s="38">
        <v>0</v>
      </c>
    </row>
    <row r="29" spans="2:24">
      <c r="B29" s="190">
        <v>25</v>
      </c>
      <c r="C29" s="190">
        <v>25</v>
      </c>
      <c r="D29" s="190">
        <v>1</v>
      </c>
      <c r="E29" s="216">
        <v>44988</v>
      </c>
      <c r="F29" s="224" t="s">
        <v>78</v>
      </c>
      <c r="G29" s="224" t="s">
        <v>79</v>
      </c>
      <c r="H29" s="224" t="s">
        <v>84</v>
      </c>
      <c r="I29" s="228" t="s">
        <v>80</v>
      </c>
      <c r="J29" s="208" t="s">
        <v>594</v>
      </c>
      <c r="K29" s="208" t="s">
        <v>595</v>
      </c>
      <c r="L29" s="28" t="s">
        <v>537</v>
      </c>
      <c r="M29" s="195" t="s">
        <v>19</v>
      </c>
      <c r="N29" s="188" t="s">
        <v>599</v>
      </c>
      <c r="O29" s="213">
        <v>45.52</v>
      </c>
      <c r="P29" s="212">
        <f t="shared" si="0"/>
        <v>45.52</v>
      </c>
      <c r="Q29" s="212">
        <f t="shared" si="1"/>
        <v>3.7933333333333334</v>
      </c>
      <c r="R29" s="211">
        <v>1</v>
      </c>
      <c r="S29" s="211" t="s">
        <v>477</v>
      </c>
      <c r="T29" s="211">
        <v>12</v>
      </c>
      <c r="U29" s="211"/>
      <c r="V29" s="211">
        <v>0</v>
      </c>
      <c r="W29" s="189" t="s">
        <v>600</v>
      </c>
      <c r="X29" s="38">
        <v>0</v>
      </c>
    </row>
    <row r="30" spans="2:24">
      <c r="B30" s="190">
        <v>26</v>
      </c>
      <c r="C30" s="190">
        <v>26</v>
      </c>
      <c r="D30" s="190">
        <v>1</v>
      </c>
      <c r="E30" s="216">
        <v>44988</v>
      </c>
      <c r="F30" s="224" t="s">
        <v>78</v>
      </c>
      <c r="G30" s="224" t="s">
        <v>79</v>
      </c>
      <c r="H30" s="224" t="s">
        <v>84</v>
      </c>
      <c r="I30" s="228" t="s">
        <v>80</v>
      </c>
      <c r="J30" s="188" t="s">
        <v>601</v>
      </c>
      <c r="K30" s="208" t="s">
        <v>602</v>
      </c>
      <c r="L30" s="28" t="s">
        <v>537</v>
      </c>
      <c r="M30" s="225" t="s">
        <v>350</v>
      </c>
      <c r="N30" s="208" t="s">
        <v>606</v>
      </c>
      <c r="O30" s="213">
        <v>26.99</v>
      </c>
      <c r="P30" s="212">
        <f t="shared" si="0"/>
        <v>6.7474999999999996</v>
      </c>
      <c r="Q30" s="212">
        <f t="shared" si="1"/>
        <v>0.67474999999999996</v>
      </c>
      <c r="R30" s="211">
        <v>4</v>
      </c>
      <c r="S30" s="211" t="s">
        <v>404</v>
      </c>
      <c r="T30" s="211">
        <v>10</v>
      </c>
      <c r="U30" s="211"/>
      <c r="V30" s="211">
        <v>1</v>
      </c>
      <c r="W30" s="189" t="s">
        <v>360</v>
      </c>
      <c r="X30" s="38">
        <v>1</v>
      </c>
    </row>
    <row r="31" spans="2:24">
      <c r="B31" s="190">
        <v>27</v>
      </c>
      <c r="C31" s="190">
        <v>27</v>
      </c>
      <c r="D31" s="190">
        <v>1</v>
      </c>
      <c r="E31" s="216">
        <v>44988</v>
      </c>
      <c r="F31" s="224" t="s">
        <v>78</v>
      </c>
      <c r="G31" s="224" t="s">
        <v>79</v>
      </c>
      <c r="H31" s="224" t="s">
        <v>84</v>
      </c>
      <c r="I31" s="228" t="s">
        <v>80</v>
      </c>
      <c r="J31" s="188" t="s">
        <v>601</v>
      </c>
      <c r="K31" s="208" t="s">
        <v>602</v>
      </c>
      <c r="L31" s="28" t="s">
        <v>537</v>
      </c>
      <c r="M31" s="225" t="s">
        <v>350</v>
      </c>
      <c r="N31" s="208" t="s">
        <v>606</v>
      </c>
      <c r="O31" s="213">
        <v>17.989999999999998</v>
      </c>
      <c r="P31" s="212">
        <f t="shared" si="0"/>
        <v>8.9949999999999992</v>
      </c>
      <c r="Q31" s="212">
        <f t="shared" si="1"/>
        <v>0.89949999999999997</v>
      </c>
      <c r="R31" s="211">
        <v>2</v>
      </c>
      <c r="S31" s="211" t="s">
        <v>355</v>
      </c>
      <c r="T31" s="211">
        <v>10</v>
      </c>
      <c r="U31" s="211"/>
      <c r="V31" s="211">
        <v>1</v>
      </c>
      <c r="W31" s="189" t="s">
        <v>360</v>
      </c>
      <c r="X31" s="38">
        <v>1</v>
      </c>
    </row>
    <row r="32" spans="2:24">
      <c r="B32" s="190">
        <v>28</v>
      </c>
      <c r="C32" s="190">
        <v>28</v>
      </c>
      <c r="D32" s="190">
        <v>1</v>
      </c>
      <c r="E32" s="216">
        <v>44988</v>
      </c>
      <c r="F32" s="224" t="s">
        <v>78</v>
      </c>
      <c r="G32" s="224" t="s">
        <v>79</v>
      </c>
      <c r="H32" s="224" t="s">
        <v>84</v>
      </c>
      <c r="I32" s="228" t="s">
        <v>80</v>
      </c>
      <c r="J32" s="188" t="s">
        <v>601</v>
      </c>
      <c r="K32" s="208" t="s">
        <v>602</v>
      </c>
      <c r="L32" s="28" t="s">
        <v>537</v>
      </c>
      <c r="M32" s="225" t="s">
        <v>350</v>
      </c>
      <c r="N32" s="208" t="s">
        <v>606</v>
      </c>
      <c r="O32" s="213">
        <v>17.89</v>
      </c>
      <c r="P32" s="212">
        <f t="shared" si="0"/>
        <v>8.9450000000000003</v>
      </c>
      <c r="Q32" s="212">
        <f t="shared" si="1"/>
        <v>0.89450000000000007</v>
      </c>
      <c r="R32" s="211">
        <v>2</v>
      </c>
      <c r="S32" s="211" t="s">
        <v>355</v>
      </c>
      <c r="T32" s="211">
        <v>10</v>
      </c>
      <c r="U32" s="211"/>
      <c r="V32" s="211">
        <v>1</v>
      </c>
      <c r="W32" s="189" t="s">
        <v>360</v>
      </c>
      <c r="X32" s="38">
        <v>1</v>
      </c>
    </row>
    <row r="33" spans="2:24">
      <c r="B33" s="190">
        <v>29</v>
      </c>
      <c r="C33" s="190">
        <v>29</v>
      </c>
      <c r="D33" s="190">
        <v>1</v>
      </c>
      <c r="E33" s="216">
        <v>44988</v>
      </c>
      <c r="F33" s="224" t="s">
        <v>78</v>
      </c>
      <c r="G33" s="224" t="s">
        <v>79</v>
      </c>
      <c r="H33" s="224" t="s">
        <v>84</v>
      </c>
      <c r="I33" s="228" t="s">
        <v>80</v>
      </c>
      <c r="J33" s="208" t="s">
        <v>615</v>
      </c>
      <c r="K33" s="208" t="s">
        <v>616</v>
      </c>
      <c r="L33" s="28" t="s">
        <v>353</v>
      </c>
      <c r="M33" s="225" t="s">
        <v>528</v>
      </c>
      <c r="N33" s="208" t="s">
        <v>529</v>
      </c>
      <c r="O33" s="213">
        <v>16.16</v>
      </c>
      <c r="P33" s="212">
        <f t="shared" si="0"/>
        <v>8.08</v>
      </c>
      <c r="Q33" s="212">
        <f t="shared" si="1"/>
        <v>0.80800000000000005</v>
      </c>
      <c r="R33" s="211">
        <v>2</v>
      </c>
      <c r="S33" s="211" t="s">
        <v>355</v>
      </c>
      <c r="T33" s="211">
        <v>10</v>
      </c>
      <c r="U33" s="211"/>
      <c r="V33" s="211">
        <v>1</v>
      </c>
      <c r="W33" s="189" t="s">
        <v>360</v>
      </c>
      <c r="X33" s="38">
        <v>1</v>
      </c>
    </row>
    <row r="34" spans="2:24">
      <c r="B34" s="190">
        <v>30</v>
      </c>
      <c r="C34" s="190">
        <v>30</v>
      </c>
      <c r="D34" s="190">
        <v>1</v>
      </c>
      <c r="E34" s="216">
        <v>44988</v>
      </c>
      <c r="F34" s="224" t="s">
        <v>78</v>
      </c>
      <c r="G34" s="224" t="s">
        <v>79</v>
      </c>
      <c r="H34" s="224" t="s">
        <v>84</v>
      </c>
      <c r="I34" s="228" t="s">
        <v>80</v>
      </c>
      <c r="J34" s="208" t="s">
        <v>615</v>
      </c>
      <c r="K34" s="208" t="s">
        <v>616</v>
      </c>
      <c r="L34" s="28" t="s">
        <v>353</v>
      </c>
      <c r="M34" s="225" t="s">
        <v>528</v>
      </c>
      <c r="N34" s="208" t="s">
        <v>529</v>
      </c>
      <c r="O34" s="213">
        <v>37.200000000000003</v>
      </c>
      <c r="P34" s="212">
        <f t="shared" si="0"/>
        <v>6.2</v>
      </c>
      <c r="Q34" s="212">
        <f t="shared" si="1"/>
        <v>0.62</v>
      </c>
      <c r="R34" s="211">
        <v>6</v>
      </c>
      <c r="S34" s="211" t="s">
        <v>377</v>
      </c>
      <c r="T34" s="211">
        <v>10</v>
      </c>
      <c r="U34" s="211"/>
      <c r="V34" s="211">
        <v>1</v>
      </c>
      <c r="W34" s="189" t="s">
        <v>360</v>
      </c>
      <c r="X34" s="38">
        <v>1</v>
      </c>
    </row>
    <row r="35" spans="2:24">
      <c r="B35" s="190">
        <v>31</v>
      </c>
      <c r="C35" s="190">
        <v>31</v>
      </c>
      <c r="D35" s="190">
        <v>1</v>
      </c>
      <c r="E35" s="216">
        <v>44988</v>
      </c>
      <c r="F35" s="224" t="s">
        <v>78</v>
      </c>
      <c r="G35" s="224" t="s">
        <v>79</v>
      </c>
      <c r="H35" s="224" t="s">
        <v>84</v>
      </c>
      <c r="I35" s="228" t="s">
        <v>80</v>
      </c>
      <c r="J35" s="208" t="s">
        <v>615</v>
      </c>
      <c r="K35" s="208" t="s">
        <v>616</v>
      </c>
      <c r="L35" s="28" t="s">
        <v>353</v>
      </c>
      <c r="M35" s="225" t="s">
        <v>528</v>
      </c>
      <c r="N35" s="208" t="s">
        <v>529</v>
      </c>
      <c r="O35" s="213">
        <v>10.8</v>
      </c>
      <c r="P35" s="212">
        <f t="shared" si="0"/>
        <v>10.8</v>
      </c>
      <c r="Q35" s="212">
        <f t="shared" si="1"/>
        <v>1.08</v>
      </c>
      <c r="R35" s="211">
        <v>1</v>
      </c>
      <c r="S35" s="211" t="s">
        <v>477</v>
      </c>
      <c r="T35" s="211">
        <v>10</v>
      </c>
      <c r="U35" s="211"/>
      <c r="V35" s="211">
        <v>1</v>
      </c>
      <c r="W35" s="189" t="s">
        <v>360</v>
      </c>
      <c r="X35" s="38">
        <v>1</v>
      </c>
    </row>
    <row r="36" spans="2:24">
      <c r="B36" s="190">
        <v>32</v>
      </c>
      <c r="C36" s="190">
        <v>32</v>
      </c>
      <c r="D36" s="190">
        <v>1</v>
      </c>
      <c r="E36" s="216">
        <v>44988</v>
      </c>
      <c r="F36" s="224" t="s">
        <v>78</v>
      </c>
      <c r="G36" s="224" t="s">
        <v>79</v>
      </c>
      <c r="H36" s="224" t="s">
        <v>84</v>
      </c>
      <c r="I36" s="228" t="s">
        <v>80</v>
      </c>
      <c r="J36" s="208" t="s">
        <v>615</v>
      </c>
      <c r="K36" s="208" t="s">
        <v>616</v>
      </c>
      <c r="L36" s="28" t="s">
        <v>353</v>
      </c>
      <c r="M36" s="225" t="s">
        <v>528</v>
      </c>
      <c r="N36" s="208" t="s">
        <v>529</v>
      </c>
      <c r="O36" s="213">
        <v>16.16</v>
      </c>
      <c r="P36" s="212">
        <f t="shared" si="0"/>
        <v>8.08</v>
      </c>
      <c r="Q36" s="212">
        <f t="shared" si="1"/>
        <v>0.80800000000000005</v>
      </c>
      <c r="R36" s="211">
        <v>2</v>
      </c>
      <c r="S36" s="211" t="s">
        <v>355</v>
      </c>
      <c r="T36" s="211">
        <v>10</v>
      </c>
      <c r="U36" s="211"/>
      <c r="V36" s="211">
        <v>1</v>
      </c>
      <c r="W36" s="189" t="s">
        <v>360</v>
      </c>
      <c r="X36" s="38">
        <v>1</v>
      </c>
    </row>
    <row r="37" spans="2:24">
      <c r="B37" s="190">
        <v>33</v>
      </c>
      <c r="C37" s="190">
        <v>33</v>
      </c>
      <c r="D37" s="190">
        <v>1</v>
      </c>
      <c r="E37" s="216">
        <v>44988</v>
      </c>
      <c r="F37" s="224" t="s">
        <v>78</v>
      </c>
      <c r="G37" s="224" t="s">
        <v>79</v>
      </c>
      <c r="H37" s="224" t="s">
        <v>84</v>
      </c>
      <c r="I37" s="228" t="s">
        <v>80</v>
      </c>
      <c r="J37" s="208" t="s">
        <v>630</v>
      </c>
      <c r="K37" s="208" t="s">
        <v>631</v>
      </c>
      <c r="L37" s="28" t="s">
        <v>537</v>
      </c>
      <c r="M37" s="225" t="s">
        <v>19</v>
      </c>
      <c r="N37" s="208" t="s">
        <v>635</v>
      </c>
      <c r="O37" s="213">
        <v>13.13</v>
      </c>
      <c r="P37" s="212">
        <f t="shared" ref="P37:P68" si="2">IFERROR(O37/R37,"-")</f>
        <v>13.13</v>
      </c>
      <c r="Q37" s="212">
        <f t="shared" ref="Q37:Q68" si="3">IFERROR(P37/T37,"-")</f>
        <v>1.3130000000000002</v>
      </c>
      <c r="R37" s="211">
        <v>1</v>
      </c>
      <c r="S37" s="211" t="s">
        <v>477</v>
      </c>
      <c r="T37" s="211">
        <v>10</v>
      </c>
      <c r="U37" s="211"/>
      <c r="V37" s="211">
        <v>1</v>
      </c>
      <c r="W37" s="189" t="s">
        <v>360</v>
      </c>
      <c r="X37" s="38">
        <v>0</v>
      </c>
    </row>
    <row r="38" spans="2:24">
      <c r="B38" s="190">
        <v>34</v>
      </c>
      <c r="C38" s="190">
        <v>34</v>
      </c>
      <c r="D38" s="190">
        <v>1</v>
      </c>
      <c r="E38" s="216">
        <v>44988</v>
      </c>
      <c r="F38" s="224" t="s">
        <v>78</v>
      </c>
      <c r="G38" s="224" t="s">
        <v>79</v>
      </c>
      <c r="H38" s="224" t="s">
        <v>84</v>
      </c>
      <c r="I38" s="228" t="s">
        <v>80</v>
      </c>
      <c r="J38" s="208" t="s">
        <v>630</v>
      </c>
      <c r="K38" s="208" t="s">
        <v>637</v>
      </c>
      <c r="L38" s="28" t="s">
        <v>537</v>
      </c>
      <c r="M38" s="225" t="s">
        <v>19</v>
      </c>
      <c r="N38" s="208" t="s">
        <v>635</v>
      </c>
      <c r="O38" s="213">
        <v>28.4</v>
      </c>
      <c r="P38" s="212">
        <f t="shared" si="2"/>
        <v>28.4</v>
      </c>
      <c r="Q38" s="212">
        <f t="shared" si="3"/>
        <v>2.84</v>
      </c>
      <c r="R38" s="211">
        <v>1</v>
      </c>
      <c r="S38" s="211" t="s">
        <v>477</v>
      </c>
      <c r="T38" s="211">
        <v>10</v>
      </c>
      <c r="U38" s="211"/>
      <c r="V38" s="211">
        <v>1</v>
      </c>
      <c r="W38" s="189" t="s">
        <v>600</v>
      </c>
      <c r="X38" s="38">
        <v>0</v>
      </c>
    </row>
    <row r="39" spans="2:24">
      <c r="B39" s="190">
        <v>35</v>
      </c>
      <c r="C39" s="190">
        <v>35</v>
      </c>
      <c r="D39" s="190">
        <v>1</v>
      </c>
      <c r="E39" s="216">
        <v>44988</v>
      </c>
      <c r="F39" s="224" t="s">
        <v>78</v>
      </c>
      <c r="G39" s="224" t="s">
        <v>79</v>
      </c>
      <c r="H39" s="224" t="s">
        <v>84</v>
      </c>
      <c r="I39" s="228" t="s">
        <v>80</v>
      </c>
      <c r="J39" s="208" t="s">
        <v>630</v>
      </c>
      <c r="K39" s="208" t="s">
        <v>640</v>
      </c>
      <c r="L39" s="28" t="s">
        <v>537</v>
      </c>
      <c r="M39" s="225" t="s">
        <v>19</v>
      </c>
      <c r="N39" s="208" t="s">
        <v>635</v>
      </c>
      <c r="O39" s="213">
        <v>34.65</v>
      </c>
      <c r="P39" s="212">
        <f t="shared" si="2"/>
        <v>34.65</v>
      </c>
      <c r="Q39" s="212">
        <f t="shared" si="3"/>
        <v>4.3312499999999998</v>
      </c>
      <c r="R39" s="211">
        <v>1</v>
      </c>
      <c r="S39" s="211" t="s">
        <v>477</v>
      </c>
      <c r="T39" s="211">
        <v>8</v>
      </c>
      <c r="U39" s="211"/>
      <c r="V39" s="211">
        <v>0</v>
      </c>
      <c r="W39" s="189" t="s">
        <v>600</v>
      </c>
      <c r="X39" s="38">
        <v>0</v>
      </c>
    </row>
    <row r="40" spans="2:24">
      <c r="B40" s="190">
        <v>36</v>
      </c>
      <c r="C40" s="190">
        <v>36</v>
      </c>
      <c r="D40" s="190">
        <v>1</v>
      </c>
      <c r="E40" s="216">
        <v>44988</v>
      </c>
      <c r="F40" s="224" t="s">
        <v>78</v>
      </c>
      <c r="G40" s="224" t="s">
        <v>79</v>
      </c>
      <c r="H40" s="224" t="s">
        <v>84</v>
      </c>
      <c r="I40" s="228" t="s">
        <v>80</v>
      </c>
      <c r="J40" s="208" t="s">
        <v>630</v>
      </c>
      <c r="K40" s="208" t="s">
        <v>644</v>
      </c>
      <c r="L40" s="28" t="s">
        <v>537</v>
      </c>
      <c r="M40" s="225" t="s">
        <v>19</v>
      </c>
      <c r="N40" s="208" t="s">
        <v>635</v>
      </c>
      <c r="O40" s="213">
        <v>22.97</v>
      </c>
      <c r="P40" s="212">
        <f t="shared" si="2"/>
        <v>22.97</v>
      </c>
      <c r="Q40" s="212">
        <f t="shared" si="3"/>
        <v>2.2969999999999997</v>
      </c>
      <c r="R40" s="211">
        <v>1</v>
      </c>
      <c r="S40" s="211" t="s">
        <v>477</v>
      </c>
      <c r="T40" s="211">
        <v>10</v>
      </c>
      <c r="U40" s="211"/>
      <c r="V40" s="211">
        <v>0</v>
      </c>
      <c r="W40" s="189" t="s">
        <v>600</v>
      </c>
      <c r="X40" s="38">
        <v>0</v>
      </c>
    </row>
    <row r="41" spans="2:24">
      <c r="B41" s="190">
        <v>37</v>
      </c>
      <c r="C41" s="190">
        <v>37</v>
      </c>
      <c r="D41" s="190">
        <v>1</v>
      </c>
      <c r="E41" s="216">
        <v>44988</v>
      </c>
      <c r="F41" s="224" t="s">
        <v>78</v>
      </c>
      <c r="G41" s="224" t="s">
        <v>79</v>
      </c>
      <c r="H41" s="224" t="s">
        <v>84</v>
      </c>
      <c r="I41" s="228" t="s">
        <v>80</v>
      </c>
      <c r="J41" s="208" t="s">
        <v>630</v>
      </c>
      <c r="K41" s="208" t="s">
        <v>644</v>
      </c>
      <c r="L41" s="28" t="s">
        <v>537</v>
      </c>
      <c r="M41" s="225" t="s">
        <v>19</v>
      </c>
      <c r="N41" s="208" t="s">
        <v>635</v>
      </c>
      <c r="O41" s="213">
        <v>39.630000000000003</v>
      </c>
      <c r="P41" s="212">
        <f t="shared" si="2"/>
        <v>39.630000000000003</v>
      </c>
      <c r="Q41" s="212">
        <f t="shared" si="3"/>
        <v>2.6420000000000003</v>
      </c>
      <c r="R41" s="211">
        <v>1</v>
      </c>
      <c r="S41" s="211" t="s">
        <v>477</v>
      </c>
      <c r="T41" s="211">
        <v>15</v>
      </c>
      <c r="U41" s="211"/>
      <c r="V41" s="211">
        <v>0</v>
      </c>
      <c r="W41" s="189" t="s">
        <v>600</v>
      </c>
      <c r="X41" s="38">
        <v>0</v>
      </c>
    </row>
    <row r="42" spans="2:24">
      <c r="B42" s="190">
        <v>38</v>
      </c>
      <c r="C42" s="190">
        <v>38</v>
      </c>
      <c r="D42" s="190">
        <v>1</v>
      </c>
      <c r="E42" s="216">
        <v>44988</v>
      </c>
      <c r="F42" s="224" t="s">
        <v>78</v>
      </c>
      <c r="G42" s="224" t="s">
        <v>79</v>
      </c>
      <c r="H42" s="224" t="s">
        <v>84</v>
      </c>
      <c r="I42" s="228" t="s">
        <v>80</v>
      </c>
      <c r="J42" s="208" t="s">
        <v>630</v>
      </c>
      <c r="K42" s="208" t="s">
        <v>651</v>
      </c>
      <c r="L42" s="28" t="s">
        <v>537</v>
      </c>
      <c r="M42" s="225" t="s">
        <v>19</v>
      </c>
      <c r="N42" s="208" t="s">
        <v>635</v>
      </c>
      <c r="O42" s="213">
        <v>54.4</v>
      </c>
      <c r="P42" s="212">
        <f t="shared" si="2"/>
        <v>10.879999999999999</v>
      </c>
      <c r="Q42" s="212">
        <f t="shared" si="3"/>
        <v>1.0879999999999999</v>
      </c>
      <c r="R42" s="211">
        <v>5</v>
      </c>
      <c r="S42" s="211" t="s">
        <v>2252</v>
      </c>
      <c r="T42" s="211">
        <v>10</v>
      </c>
      <c r="U42" s="211"/>
      <c r="V42" s="211">
        <v>0</v>
      </c>
      <c r="W42" s="189" t="s">
        <v>360</v>
      </c>
      <c r="X42" s="38">
        <v>0</v>
      </c>
    </row>
    <row r="43" spans="2:24">
      <c r="B43" s="190">
        <v>39</v>
      </c>
      <c r="C43" s="190">
        <v>39</v>
      </c>
      <c r="D43" s="190">
        <v>1</v>
      </c>
      <c r="E43" s="216">
        <v>44988</v>
      </c>
      <c r="F43" s="224" t="s">
        <v>78</v>
      </c>
      <c r="G43" s="224" t="s">
        <v>79</v>
      </c>
      <c r="H43" s="224" t="s">
        <v>84</v>
      </c>
      <c r="I43" s="228" t="s">
        <v>80</v>
      </c>
      <c r="J43" s="208" t="s">
        <v>630</v>
      </c>
      <c r="K43" s="208" t="s">
        <v>656</v>
      </c>
      <c r="L43" s="28" t="s">
        <v>537</v>
      </c>
      <c r="M43" s="225" t="s">
        <v>19</v>
      </c>
      <c r="N43" s="208" t="s">
        <v>635</v>
      </c>
      <c r="O43" s="213" t="s">
        <v>544</v>
      </c>
      <c r="P43" s="212" t="str">
        <f t="shared" si="2"/>
        <v>-</v>
      </c>
      <c r="Q43" s="212" t="str">
        <f t="shared" si="3"/>
        <v>-</v>
      </c>
      <c r="R43" s="211">
        <v>1</v>
      </c>
      <c r="S43" s="211" t="s">
        <v>477</v>
      </c>
      <c r="T43" s="211">
        <v>8</v>
      </c>
      <c r="U43" s="211"/>
      <c r="V43" s="211">
        <v>0</v>
      </c>
      <c r="W43" s="189" t="s">
        <v>600</v>
      </c>
      <c r="X43" s="38">
        <v>0</v>
      </c>
    </row>
    <row r="44" spans="2:24">
      <c r="B44" s="190">
        <v>40</v>
      </c>
      <c r="C44" s="190">
        <v>40</v>
      </c>
      <c r="D44" s="190">
        <v>1</v>
      </c>
      <c r="E44" s="216">
        <v>44988</v>
      </c>
      <c r="F44" s="224" t="s">
        <v>78</v>
      </c>
      <c r="G44" s="224" t="s">
        <v>79</v>
      </c>
      <c r="H44" s="224" t="s">
        <v>84</v>
      </c>
      <c r="I44" s="228" t="s">
        <v>80</v>
      </c>
      <c r="J44" s="188" t="s">
        <v>442</v>
      </c>
      <c r="K44" s="188" t="s">
        <v>473</v>
      </c>
      <c r="L44" s="15" t="s">
        <v>353</v>
      </c>
      <c r="M44" s="195" t="s">
        <v>19</v>
      </c>
      <c r="N44" s="188" t="s">
        <v>444</v>
      </c>
      <c r="O44" s="213">
        <v>96.05</v>
      </c>
      <c r="P44" s="212">
        <f t="shared" si="2"/>
        <v>8.0041666666666664</v>
      </c>
      <c r="Q44" s="212">
        <f t="shared" si="3"/>
        <v>0.80041666666666667</v>
      </c>
      <c r="R44" s="211">
        <v>12</v>
      </c>
      <c r="S44" s="211" t="s">
        <v>2251</v>
      </c>
      <c r="T44" s="211">
        <v>10</v>
      </c>
      <c r="U44" s="211"/>
      <c r="V44" s="211">
        <v>1</v>
      </c>
      <c r="W44" s="189" t="s">
        <v>360</v>
      </c>
      <c r="X44" s="38">
        <v>1</v>
      </c>
    </row>
    <row r="45" spans="2:24">
      <c r="B45" s="190">
        <v>41</v>
      </c>
      <c r="C45" s="190">
        <v>41</v>
      </c>
      <c r="D45" s="190">
        <v>1</v>
      </c>
      <c r="E45" s="216">
        <v>44988</v>
      </c>
      <c r="F45" s="224" t="s">
        <v>78</v>
      </c>
      <c r="G45" s="224" t="s">
        <v>79</v>
      </c>
      <c r="H45" s="224" t="s">
        <v>84</v>
      </c>
      <c r="I45" s="228" t="s">
        <v>80</v>
      </c>
      <c r="J45" s="208" t="s">
        <v>665</v>
      </c>
      <c r="K45" s="208" t="s">
        <v>666</v>
      </c>
      <c r="L45" s="28" t="s">
        <v>353</v>
      </c>
      <c r="M45" s="225" t="s">
        <v>19</v>
      </c>
      <c r="N45" s="208" t="s">
        <v>670</v>
      </c>
      <c r="O45" s="213">
        <v>13.98</v>
      </c>
      <c r="P45" s="212">
        <f t="shared" si="2"/>
        <v>13.98</v>
      </c>
      <c r="Q45" s="212">
        <f t="shared" si="3"/>
        <v>1.3980000000000001</v>
      </c>
      <c r="R45" s="211">
        <v>1</v>
      </c>
      <c r="S45" s="211" t="s">
        <v>477</v>
      </c>
      <c r="T45" s="211">
        <v>10</v>
      </c>
      <c r="U45" s="211"/>
      <c r="V45" s="211">
        <v>1</v>
      </c>
      <c r="W45" s="189" t="s">
        <v>600</v>
      </c>
      <c r="X45" s="38">
        <v>1</v>
      </c>
    </row>
    <row r="46" spans="2:24">
      <c r="B46" s="190">
        <v>42</v>
      </c>
      <c r="C46" s="190">
        <v>42</v>
      </c>
      <c r="D46" s="190">
        <v>1</v>
      </c>
      <c r="E46" s="216">
        <v>44988</v>
      </c>
      <c r="F46" s="224" t="s">
        <v>78</v>
      </c>
      <c r="G46" s="224" t="s">
        <v>79</v>
      </c>
      <c r="H46" s="224" t="s">
        <v>84</v>
      </c>
      <c r="I46" s="228" t="s">
        <v>80</v>
      </c>
      <c r="J46" s="208" t="s">
        <v>674</v>
      </c>
      <c r="K46" s="208" t="s">
        <v>675</v>
      </c>
      <c r="L46" s="28" t="s">
        <v>537</v>
      </c>
      <c r="M46" s="225" t="s">
        <v>350</v>
      </c>
      <c r="N46" s="208"/>
      <c r="O46" s="213">
        <v>30.29</v>
      </c>
      <c r="P46" s="212">
        <f t="shared" si="2"/>
        <v>30.29</v>
      </c>
      <c r="Q46" s="212">
        <f t="shared" si="3"/>
        <v>1.8931249999999999</v>
      </c>
      <c r="R46" s="211">
        <v>1</v>
      </c>
      <c r="S46" s="211" t="s">
        <v>477</v>
      </c>
      <c r="T46" s="211">
        <v>16</v>
      </c>
      <c r="U46" s="211"/>
      <c r="V46" s="211">
        <v>0</v>
      </c>
      <c r="W46" s="189" t="s">
        <v>600</v>
      </c>
      <c r="X46" s="38">
        <v>0</v>
      </c>
    </row>
    <row r="47" spans="2:24">
      <c r="B47" s="190">
        <v>43</v>
      </c>
      <c r="C47" s="190">
        <v>43</v>
      </c>
      <c r="D47" s="190">
        <v>1</v>
      </c>
      <c r="E47" s="216">
        <v>44988</v>
      </c>
      <c r="F47" s="224" t="s">
        <v>78</v>
      </c>
      <c r="G47" s="224" t="s">
        <v>79</v>
      </c>
      <c r="H47" s="224" t="s">
        <v>84</v>
      </c>
      <c r="I47" s="228" t="s">
        <v>80</v>
      </c>
      <c r="J47" s="208" t="s">
        <v>681</v>
      </c>
      <c r="K47" s="208" t="s">
        <v>682</v>
      </c>
      <c r="L47" s="28" t="s">
        <v>537</v>
      </c>
      <c r="M47" s="225" t="s">
        <v>350</v>
      </c>
      <c r="N47" s="208"/>
      <c r="O47" s="213">
        <v>28.28</v>
      </c>
      <c r="P47" s="212">
        <f t="shared" si="2"/>
        <v>28.28</v>
      </c>
      <c r="Q47" s="212">
        <f t="shared" si="3"/>
        <v>2.8280000000000003</v>
      </c>
      <c r="R47" s="211">
        <v>1</v>
      </c>
      <c r="S47" s="211" t="s">
        <v>477</v>
      </c>
      <c r="T47" s="211">
        <v>10</v>
      </c>
      <c r="U47" s="211"/>
      <c r="V47" s="211">
        <v>0</v>
      </c>
      <c r="W47" s="189"/>
      <c r="X47" s="38">
        <v>0</v>
      </c>
    </row>
    <row r="48" spans="2:24">
      <c r="B48" s="190">
        <v>44</v>
      </c>
      <c r="C48" s="190">
        <v>44</v>
      </c>
      <c r="D48" s="190">
        <v>1</v>
      </c>
      <c r="E48" s="216">
        <v>44988</v>
      </c>
      <c r="F48" s="224" t="s">
        <v>78</v>
      </c>
      <c r="G48" s="224" t="s">
        <v>79</v>
      </c>
      <c r="H48" s="224" t="s">
        <v>84</v>
      </c>
      <c r="I48" s="228" t="s">
        <v>80</v>
      </c>
      <c r="J48" s="208" t="s">
        <v>686</v>
      </c>
      <c r="K48" s="208" t="s">
        <v>687</v>
      </c>
      <c r="L48" s="28" t="s">
        <v>353</v>
      </c>
      <c r="M48" s="225" t="s">
        <v>350</v>
      </c>
      <c r="N48" s="208" t="s">
        <v>691</v>
      </c>
      <c r="O48" s="213">
        <v>18.059999999999999</v>
      </c>
      <c r="P48" s="212">
        <f t="shared" si="2"/>
        <v>4.5149999999999997</v>
      </c>
      <c r="Q48" s="212">
        <f t="shared" si="3"/>
        <v>0.45149999999999996</v>
      </c>
      <c r="R48" s="211">
        <v>4</v>
      </c>
      <c r="S48" s="211" t="s">
        <v>404</v>
      </c>
      <c r="T48" s="211">
        <v>10</v>
      </c>
      <c r="U48" s="211"/>
      <c r="V48" s="211">
        <v>1</v>
      </c>
      <c r="W48" s="189"/>
      <c r="X48" s="38">
        <v>0</v>
      </c>
    </row>
    <row r="49" spans="2:24">
      <c r="B49" s="190">
        <v>45</v>
      </c>
      <c r="C49" s="190">
        <v>45</v>
      </c>
      <c r="D49" s="190">
        <v>1</v>
      </c>
      <c r="E49" s="216">
        <v>44988</v>
      </c>
      <c r="F49" s="224" t="s">
        <v>78</v>
      </c>
      <c r="G49" s="224" t="s">
        <v>79</v>
      </c>
      <c r="H49" s="224" t="s">
        <v>84</v>
      </c>
      <c r="I49" s="228" t="s">
        <v>80</v>
      </c>
      <c r="J49" s="208" t="s">
        <v>414</v>
      </c>
      <c r="K49" s="208" t="s">
        <v>694</v>
      </c>
      <c r="L49" s="28" t="s">
        <v>353</v>
      </c>
      <c r="M49" s="225" t="s">
        <v>19</v>
      </c>
      <c r="N49" s="208" t="s">
        <v>416</v>
      </c>
      <c r="O49" s="213">
        <v>12.82</v>
      </c>
      <c r="P49" s="212">
        <f t="shared" si="2"/>
        <v>12.82</v>
      </c>
      <c r="Q49" s="212">
        <f t="shared" si="3"/>
        <v>1.282</v>
      </c>
      <c r="R49" s="211">
        <v>1</v>
      </c>
      <c r="S49" s="211" t="s">
        <v>477</v>
      </c>
      <c r="T49" s="211">
        <v>10</v>
      </c>
      <c r="U49" s="211"/>
      <c r="V49" s="211">
        <v>1</v>
      </c>
      <c r="W49" s="189" t="s">
        <v>360</v>
      </c>
      <c r="X49" s="38">
        <v>1</v>
      </c>
    </row>
    <row r="50" spans="2:24">
      <c r="B50" s="190">
        <v>46</v>
      </c>
      <c r="C50" s="190">
        <v>46</v>
      </c>
      <c r="D50" s="190">
        <v>1</v>
      </c>
      <c r="E50" s="216">
        <v>44988</v>
      </c>
      <c r="F50" s="224" t="s">
        <v>78</v>
      </c>
      <c r="G50" s="224" t="s">
        <v>79</v>
      </c>
      <c r="H50" s="224" t="s">
        <v>84</v>
      </c>
      <c r="I50" s="228" t="s">
        <v>80</v>
      </c>
      <c r="J50" s="208" t="s">
        <v>414</v>
      </c>
      <c r="K50" s="208" t="s">
        <v>694</v>
      </c>
      <c r="L50" s="28" t="s">
        <v>353</v>
      </c>
      <c r="M50" s="225" t="s">
        <v>19</v>
      </c>
      <c r="N50" s="208" t="s">
        <v>416</v>
      </c>
      <c r="O50" s="213">
        <v>17.47</v>
      </c>
      <c r="P50" s="212">
        <f t="shared" si="2"/>
        <v>8.7349999999999994</v>
      </c>
      <c r="Q50" s="212">
        <f t="shared" si="3"/>
        <v>0.87349999999999994</v>
      </c>
      <c r="R50" s="211">
        <v>2</v>
      </c>
      <c r="S50" s="211" t="s">
        <v>355</v>
      </c>
      <c r="T50" s="211">
        <v>10</v>
      </c>
      <c r="U50" s="211"/>
      <c r="V50" s="211">
        <v>1</v>
      </c>
      <c r="W50" s="189" t="s">
        <v>360</v>
      </c>
      <c r="X50" s="38">
        <v>1</v>
      </c>
    </row>
    <row r="51" spans="2:24">
      <c r="B51" s="190">
        <v>47</v>
      </c>
      <c r="C51" s="190">
        <v>47</v>
      </c>
      <c r="D51" s="190">
        <v>1</v>
      </c>
      <c r="E51" s="216">
        <v>44988</v>
      </c>
      <c r="F51" s="224" t="s">
        <v>78</v>
      </c>
      <c r="G51" s="224" t="s">
        <v>79</v>
      </c>
      <c r="H51" s="224" t="s">
        <v>84</v>
      </c>
      <c r="I51" s="228" t="s">
        <v>80</v>
      </c>
      <c r="J51" s="208" t="s">
        <v>706</v>
      </c>
      <c r="K51" s="208" t="s">
        <v>707</v>
      </c>
      <c r="L51" s="28" t="s">
        <v>353</v>
      </c>
      <c r="M51" s="225" t="s">
        <v>350</v>
      </c>
      <c r="N51" s="208" t="s">
        <v>711</v>
      </c>
      <c r="O51" s="213">
        <v>48.41</v>
      </c>
      <c r="P51" s="212">
        <f t="shared" si="2"/>
        <v>4.0341666666666667</v>
      </c>
      <c r="Q51" s="212">
        <f t="shared" si="3"/>
        <v>0.40341666666666665</v>
      </c>
      <c r="R51" s="211">
        <v>12</v>
      </c>
      <c r="S51" s="211" t="s">
        <v>2251</v>
      </c>
      <c r="T51" s="211">
        <v>10</v>
      </c>
      <c r="U51" s="211"/>
      <c r="V51" s="211">
        <v>0</v>
      </c>
      <c r="W51" s="189"/>
      <c r="X51" s="38">
        <v>1</v>
      </c>
    </row>
    <row r="52" spans="2:24">
      <c r="B52" s="190">
        <v>48</v>
      </c>
      <c r="C52" s="190">
        <v>48</v>
      </c>
      <c r="D52" s="190">
        <v>1</v>
      </c>
      <c r="E52" s="216">
        <v>44988</v>
      </c>
      <c r="F52" s="224" t="s">
        <v>78</v>
      </c>
      <c r="G52" s="224" t="s">
        <v>79</v>
      </c>
      <c r="H52" s="224" t="s">
        <v>84</v>
      </c>
      <c r="I52" s="228" t="s">
        <v>80</v>
      </c>
      <c r="J52" s="208" t="s">
        <v>706</v>
      </c>
      <c r="K52" s="208" t="s">
        <v>707</v>
      </c>
      <c r="L52" s="28" t="s">
        <v>353</v>
      </c>
      <c r="M52" s="225" t="s">
        <v>350</v>
      </c>
      <c r="N52" s="208" t="s">
        <v>711</v>
      </c>
      <c r="O52" s="213">
        <v>20.89</v>
      </c>
      <c r="P52" s="212">
        <f t="shared" si="2"/>
        <v>6.9633333333333338</v>
      </c>
      <c r="Q52" s="212">
        <f t="shared" si="3"/>
        <v>0.69633333333333336</v>
      </c>
      <c r="R52" s="211">
        <v>3</v>
      </c>
      <c r="S52" s="211" t="s">
        <v>373</v>
      </c>
      <c r="T52" s="211">
        <v>10</v>
      </c>
      <c r="U52" s="211"/>
      <c r="V52" s="211">
        <v>1</v>
      </c>
      <c r="W52" s="189"/>
      <c r="X52" s="38">
        <v>1</v>
      </c>
    </row>
    <row r="53" spans="2:24">
      <c r="B53" s="190">
        <v>49</v>
      </c>
      <c r="C53" s="190">
        <v>49</v>
      </c>
      <c r="D53" s="190">
        <v>1</v>
      </c>
      <c r="E53" s="216">
        <v>44988</v>
      </c>
      <c r="F53" s="224" t="s">
        <v>78</v>
      </c>
      <c r="G53" s="224" t="s">
        <v>79</v>
      </c>
      <c r="H53" s="224" t="s">
        <v>84</v>
      </c>
      <c r="I53" s="228" t="s">
        <v>80</v>
      </c>
      <c r="J53" s="208" t="s">
        <v>720</v>
      </c>
      <c r="K53" s="208" t="s">
        <v>721</v>
      </c>
      <c r="L53" s="28" t="s">
        <v>353</v>
      </c>
      <c r="M53" s="225" t="s">
        <v>350</v>
      </c>
      <c r="N53" s="208"/>
      <c r="O53" s="213">
        <v>53.92</v>
      </c>
      <c r="P53" s="212">
        <f t="shared" si="2"/>
        <v>8.9866666666666664</v>
      </c>
      <c r="Q53" s="212">
        <f t="shared" si="3"/>
        <v>0.89866666666666661</v>
      </c>
      <c r="R53" s="211">
        <v>6</v>
      </c>
      <c r="S53" s="211" t="s">
        <v>377</v>
      </c>
      <c r="T53" s="211">
        <v>10</v>
      </c>
      <c r="U53" s="211"/>
      <c r="V53" s="211">
        <v>0</v>
      </c>
      <c r="W53" s="189"/>
      <c r="X53" s="38">
        <v>1</v>
      </c>
    </row>
    <row r="54" spans="2:24">
      <c r="B54" s="190">
        <v>50</v>
      </c>
      <c r="C54" s="190">
        <v>50</v>
      </c>
      <c r="D54" s="190">
        <v>1</v>
      </c>
      <c r="E54" s="216">
        <v>44988</v>
      </c>
      <c r="F54" s="224" t="s">
        <v>78</v>
      </c>
      <c r="G54" s="224" t="s">
        <v>79</v>
      </c>
      <c r="H54" s="224" t="s">
        <v>84</v>
      </c>
      <c r="I54" s="228" t="s">
        <v>80</v>
      </c>
      <c r="J54" s="208" t="s">
        <v>726</v>
      </c>
      <c r="K54" s="208" t="s">
        <v>727</v>
      </c>
      <c r="L54" s="28" t="s">
        <v>353</v>
      </c>
      <c r="M54" s="225" t="s">
        <v>350</v>
      </c>
      <c r="N54" s="188" t="s">
        <v>731</v>
      </c>
      <c r="O54" s="213">
        <v>17.5</v>
      </c>
      <c r="P54" s="212">
        <f t="shared" si="2"/>
        <v>17.5</v>
      </c>
      <c r="Q54" s="212">
        <f t="shared" si="3"/>
        <v>1.4583333333333333</v>
      </c>
      <c r="R54" s="211">
        <v>1</v>
      </c>
      <c r="S54" s="211" t="s">
        <v>477</v>
      </c>
      <c r="T54" s="211">
        <v>12</v>
      </c>
      <c r="U54" s="211"/>
      <c r="V54" s="211">
        <v>1</v>
      </c>
      <c r="W54" s="189" t="s">
        <v>600</v>
      </c>
      <c r="X54" s="38">
        <v>0</v>
      </c>
    </row>
    <row r="55" spans="2:24">
      <c r="B55" s="190">
        <v>51</v>
      </c>
      <c r="C55" s="190">
        <v>51</v>
      </c>
      <c r="D55" s="190">
        <v>42</v>
      </c>
      <c r="E55" s="216">
        <v>45001</v>
      </c>
      <c r="F55" s="224" t="s">
        <v>179</v>
      </c>
      <c r="G55" s="224" t="s">
        <v>79</v>
      </c>
      <c r="H55" s="224" t="s">
        <v>89</v>
      </c>
      <c r="I55" s="228" t="s">
        <v>183</v>
      </c>
      <c r="K55" s="188" t="s">
        <v>734</v>
      </c>
      <c r="L55" s="15"/>
      <c r="M55" s="225" t="s">
        <v>350</v>
      </c>
      <c r="O55" s="213"/>
      <c r="P55" s="212" t="str">
        <f t="shared" si="2"/>
        <v>-</v>
      </c>
      <c r="Q55" s="212" t="str">
        <f t="shared" si="3"/>
        <v>-</v>
      </c>
      <c r="R55" s="211"/>
      <c r="S55" s="194" t="s">
        <v>387</v>
      </c>
      <c r="V55" s="190">
        <v>0</v>
      </c>
      <c r="W55" s="189"/>
      <c r="X55" s="38">
        <v>0</v>
      </c>
    </row>
    <row r="56" spans="2:24">
      <c r="B56" s="190">
        <v>52</v>
      </c>
      <c r="C56" s="190">
        <v>52</v>
      </c>
      <c r="D56" s="190">
        <v>23</v>
      </c>
      <c r="E56" s="216">
        <v>45023</v>
      </c>
      <c r="F56" s="215" t="s">
        <v>137</v>
      </c>
      <c r="G56" s="224" t="s">
        <v>79</v>
      </c>
      <c r="H56" s="215" t="s">
        <v>89</v>
      </c>
      <c r="I56" s="307" t="s">
        <v>737</v>
      </c>
      <c r="J56" s="188" t="s">
        <v>374</v>
      </c>
      <c r="K56" s="188" t="s">
        <v>406</v>
      </c>
      <c r="L56" s="28" t="s">
        <v>353</v>
      </c>
      <c r="M56" s="195" t="s">
        <v>19</v>
      </c>
      <c r="N56" s="188" t="s">
        <v>376</v>
      </c>
      <c r="O56" s="213">
        <v>2.99</v>
      </c>
      <c r="P56" s="212">
        <f t="shared" si="2"/>
        <v>2.99</v>
      </c>
      <c r="Q56" s="212">
        <f t="shared" si="3"/>
        <v>0.29900000000000004</v>
      </c>
      <c r="R56" s="211">
        <v>1</v>
      </c>
      <c r="S56" s="194" t="str">
        <f>IF(R56=1,"Single canister",CONCATENATE(R56,"-Pack"))</f>
        <v>Single canister</v>
      </c>
      <c r="T56" s="190">
        <v>10</v>
      </c>
      <c r="V56" s="190">
        <v>0</v>
      </c>
      <c r="W56" s="189"/>
      <c r="X56" s="38">
        <v>0</v>
      </c>
    </row>
    <row r="57" spans="2:24">
      <c r="B57" s="190">
        <v>53</v>
      </c>
      <c r="C57" s="190">
        <v>53</v>
      </c>
      <c r="D57" s="190">
        <v>23</v>
      </c>
      <c r="E57" s="216">
        <v>44991</v>
      </c>
      <c r="F57" s="224" t="s">
        <v>137</v>
      </c>
      <c r="G57" s="224" t="s">
        <v>79</v>
      </c>
      <c r="H57" s="224" t="s">
        <v>89</v>
      </c>
      <c r="I57" s="228" t="s">
        <v>138</v>
      </c>
      <c r="J57" s="208" t="s">
        <v>743</v>
      </c>
      <c r="K57" s="208" t="s">
        <v>744</v>
      </c>
      <c r="L57" s="28" t="s">
        <v>353</v>
      </c>
      <c r="M57" s="225" t="s">
        <v>350</v>
      </c>
      <c r="N57" s="208"/>
      <c r="O57" s="213">
        <v>14.99</v>
      </c>
      <c r="P57" s="212">
        <f t="shared" si="2"/>
        <v>7.4950000000000001</v>
      </c>
      <c r="Q57" s="212">
        <f t="shared" si="3"/>
        <v>0.93687500000000001</v>
      </c>
      <c r="R57" s="211">
        <v>2</v>
      </c>
      <c r="S57" s="211" t="s">
        <v>355</v>
      </c>
      <c r="T57" s="211">
        <v>8</v>
      </c>
      <c r="U57" s="211"/>
      <c r="V57" s="211">
        <v>0</v>
      </c>
      <c r="W57" s="189"/>
      <c r="X57" s="38">
        <v>1</v>
      </c>
    </row>
    <row r="58" spans="2:24">
      <c r="B58" s="190">
        <v>54</v>
      </c>
      <c r="C58" s="190">
        <v>54</v>
      </c>
      <c r="D58" s="190">
        <v>23</v>
      </c>
      <c r="E58" s="216">
        <v>44991</v>
      </c>
      <c r="F58" s="224" t="s">
        <v>137</v>
      </c>
      <c r="G58" s="224" t="s">
        <v>79</v>
      </c>
      <c r="H58" s="224" t="s">
        <v>89</v>
      </c>
      <c r="I58" s="228" t="s">
        <v>138</v>
      </c>
      <c r="J58" s="208" t="s">
        <v>414</v>
      </c>
      <c r="K58" s="208" t="s">
        <v>694</v>
      </c>
      <c r="L58" s="28" t="s">
        <v>353</v>
      </c>
      <c r="M58" s="225" t="s">
        <v>19</v>
      </c>
      <c r="N58" s="208" t="s">
        <v>416</v>
      </c>
      <c r="O58" s="213">
        <v>17.989999999999998</v>
      </c>
      <c r="P58" s="212">
        <f t="shared" si="2"/>
        <v>8.9949999999999992</v>
      </c>
      <c r="Q58" s="212">
        <f t="shared" si="3"/>
        <v>0.89949999999999997</v>
      </c>
      <c r="R58" s="211">
        <v>2</v>
      </c>
      <c r="S58" s="211" t="s">
        <v>355</v>
      </c>
      <c r="T58" s="211">
        <v>10</v>
      </c>
      <c r="U58" s="211"/>
      <c r="V58" s="211">
        <v>0</v>
      </c>
      <c r="W58" s="189" t="s">
        <v>360</v>
      </c>
      <c r="X58" s="38">
        <v>1</v>
      </c>
    </row>
    <row r="59" spans="2:24">
      <c r="B59" s="190">
        <v>55</v>
      </c>
      <c r="C59" s="190">
        <v>55</v>
      </c>
      <c r="D59" s="190">
        <v>16</v>
      </c>
      <c r="E59" s="216">
        <v>45001</v>
      </c>
      <c r="F59" s="224" t="s">
        <v>122</v>
      </c>
      <c r="G59" s="224" t="s">
        <v>79</v>
      </c>
      <c r="H59" s="224" t="s">
        <v>89</v>
      </c>
      <c r="I59" s="228" t="s">
        <v>123</v>
      </c>
      <c r="J59" s="188" t="s">
        <v>122</v>
      </c>
      <c r="K59" s="188" t="s">
        <v>753</v>
      </c>
      <c r="L59" s="15" t="s">
        <v>353</v>
      </c>
      <c r="M59" s="225" t="s">
        <v>350</v>
      </c>
      <c r="N59" s="188" t="s">
        <v>122</v>
      </c>
      <c r="O59" s="213">
        <v>14.99</v>
      </c>
      <c r="P59" s="212">
        <f t="shared" si="2"/>
        <v>4.996666666666667</v>
      </c>
      <c r="Q59" s="212">
        <f t="shared" si="3"/>
        <v>0.4996666666666667</v>
      </c>
      <c r="R59" s="211">
        <v>3</v>
      </c>
      <c r="S59" s="194" t="s">
        <v>373</v>
      </c>
      <c r="T59" s="190">
        <v>10</v>
      </c>
      <c r="V59" s="190">
        <v>0</v>
      </c>
      <c r="W59" s="189"/>
      <c r="X59" s="38">
        <v>0</v>
      </c>
    </row>
    <row r="60" spans="2:24">
      <c r="B60" s="190">
        <v>56</v>
      </c>
      <c r="C60" s="190">
        <v>56</v>
      </c>
      <c r="D60" s="190">
        <v>16</v>
      </c>
      <c r="E60" s="216">
        <v>45001</v>
      </c>
      <c r="F60" s="224" t="s">
        <v>122</v>
      </c>
      <c r="G60" s="224" t="s">
        <v>79</v>
      </c>
      <c r="H60" s="224" t="s">
        <v>89</v>
      </c>
      <c r="I60" s="228" t="s">
        <v>123</v>
      </c>
      <c r="J60" s="188" t="s">
        <v>122</v>
      </c>
      <c r="K60" s="188" t="s">
        <v>753</v>
      </c>
      <c r="L60" s="15" t="s">
        <v>353</v>
      </c>
      <c r="M60" s="225" t="s">
        <v>350</v>
      </c>
      <c r="N60" s="188" t="s">
        <v>122</v>
      </c>
      <c r="O60" s="213">
        <v>5.99</v>
      </c>
      <c r="P60" s="212">
        <f t="shared" si="2"/>
        <v>5.99</v>
      </c>
      <c r="Q60" s="212">
        <f t="shared" si="3"/>
        <v>0.59899999999999998</v>
      </c>
      <c r="R60" s="211">
        <v>1</v>
      </c>
      <c r="S60" s="194" t="s">
        <v>477</v>
      </c>
      <c r="T60" s="190">
        <v>10</v>
      </c>
      <c r="V60" s="190">
        <v>0</v>
      </c>
      <c r="W60" s="189"/>
      <c r="X60" s="38">
        <v>0</v>
      </c>
    </row>
    <row r="61" spans="2:24">
      <c r="B61" s="190">
        <v>57</v>
      </c>
      <c r="C61" s="190">
        <v>57</v>
      </c>
      <c r="D61" s="190">
        <v>25</v>
      </c>
      <c r="E61" s="216">
        <v>44994</v>
      </c>
      <c r="F61" s="224" t="s">
        <v>142</v>
      </c>
      <c r="G61" s="224" t="s">
        <v>79</v>
      </c>
      <c r="H61" s="224" t="s">
        <v>89</v>
      </c>
      <c r="I61" s="228" t="s">
        <v>143</v>
      </c>
      <c r="J61" s="188" t="s">
        <v>374</v>
      </c>
      <c r="K61" s="208" t="s">
        <v>375</v>
      </c>
      <c r="L61" s="28" t="s">
        <v>353</v>
      </c>
      <c r="M61" s="195" t="s">
        <v>19</v>
      </c>
      <c r="N61" s="188" t="s">
        <v>376</v>
      </c>
      <c r="O61" s="213">
        <v>14.99</v>
      </c>
      <c r="P61" s="212">
        <f t="shared" si="2"/>
        <v>3.7475000000000001</v>
      </c>
      <c r="Q61" s="212">
        <f t="shared" si="3"/>
        <v>0.37475000000000003</v>
      </c>
      <c r="R61" s="211">
        <v>4</v>
      </c>
      <c r="S61" s="194" t="s">
        <v>404</v>
      </c>
      <c r="T61" s="190">
        <v>10</v>
      </c>
      <c r="V61" s="190">
        <v>0</v>
      </c>
      <c r="W61" s="189" t="s">
        <v>360</v>
      </c>
      <c r="X61" s="38">
        <v>1</v>
      </c>
    </row>
    <row r="62" spans="2:24">
      <c r="B62" s="190">
        <v>58</v>
      </c>
      <c r="C62" s="190">
        <v>58</v>
      </c>
      <c r="D62" s="190">
        <v>25</v>
      </c>
      <c r="E62" s="216">
        <v>44994</v>
      </c>
      <c r="F62" s="224" t="s">
        <v>142</v>
      </c>
      <c r="G62" s="224" t="s">
        <v>79</v>
      </c>
      <c r="H62" s="224" t="s">
        <v>89</v>
      </c>
      <c r="I62" s="228" t="s">
        <v>143</v>
      </c>
      <c r="J62" s="188" t="s">
        <v>374</v>
      </c>
      <c r="K62" s="208" t="s">
        <v>375</v>
      </c>
      <c r="L62" s="28" t="s">
        <v>353</v>
      </c>
      <c r="M62" s="195" t="s">
        <v>19</v>
      </c>
      <c r="N62" s="188" t="s">
        <v>376</v>
      </c>
      <c r="O62" s="213">
        <v>19.98</v>
      </c>
      <c r="P62" s="212">
        <f t="shared" si="2"/>
        <v>1.665</v>
      </c>
      <c r="Q62" s="212">
        <f t="shared" si="3"/>
        <v>0.16650000000000001</v>
      </c>
      <c r="R62" s="211">
        <v>12</v>
      </c>
      <c r="S62" s="194" t="s">
        <v>2251</v>
      </c>
      <c r="T62" s="190">
        <v>10</v>
      </c>
      <c r="V62" s="190">
        <v>0</v>
      </c>
      <c r="W62" s="189" t="s">
        <v>360</v>
      </c>
      <c r="X62" s="38">
        <v>1</v>
      </c>
    </row>
    <row r="63" spans="2:24">
      <c r="B63" s="190">
        <v>59</v>
      </c>
      <c r="C63" s="190">
        <v>59</v>
      </c>
      <c r="D63" s="190">
        <v>45</v>
      </c>
      <c r="E63" s="216">
        <v>44992</v>
      </c>
      <c r="F63" s="224" t="s">
        <v>188</v>
      </c>
      <c r="G63" s="224" t="s">
        <v>79</v>
      </c>
      <c r="H63" s="224" t="s">
        <v>89</v>
      </c>
      <c r="I63" s="228" t="s">
        <v>189</v>
      </c>
      <c r="K63" s="188" t="s">
        <v>734</v>
      </c>
      <c r="L63" s="15"/>
      <c r="M63" s="225" t="s">
        <v>350</v>
      </c>
      <c r="O63" s="213"/>
      <c r="P63" s="212" t="str">
        <f t="shared" si="2"/>
        <v>-</v>
      </c>
      <c r="Q63" s="212" t="str">
        <f t="shared" si="3"/>
        <v>-</v>
      </c>
      <c r="R63" s="211"/>
      <c r="S63" s="211"/>
      <c r="W63" s="189"/>
      <c r="X63" s="38"/>
    </row>
    <row r="64" spans="2:24">
      <c r="B64" s="190">
        <v>60</v>
      </c>
      <c r="C64" s="190">
        <v>60</v>
      </c>
      <c r="D64" s="190">
        <v>35</v>
      </c>
      <c r="E64" s="216">
        <v>45001</v>
      </c>
      <c r="F64" s="224" t="s">
        <v>163</v>
      </c>
      <c r="G64" s="224" t="s">
        <v>79</v>
      </c>
      <c r="H64" s="224" t="s">
        <v>89</v>
      </c>
      <c r="I64" s="228" t="s">
        <v>166</v>
      </c>
      <c r="K64" s="188" t="s">
        <v>734</v>
      </c>
      <c r="L64" s="15"/>
      <c r="M64" s="225" t="s">
        <v>350</v>
      </c>
      <c r="O64" s="213"/>
      <c r="P64" s="212" t="str">
        <f t="shared" si="2"/>
        <v>-</v>
      </c>
      <c r="Q64" s="212" t="str">
        <f t="shared" si="3"/>
        <v>-</v>
      </c>
      <c r="R64" s="211"/>
      <c r="S64" s="194" t="s">
        <v>387</v>
      </c>
      <c r="V64" s="190">
        <v>0</v>
      </c>
      <c r="W64" s="189"/>
      <c r="X64" s="38">
        <v>0</v>
      </c>
    </row>
    <row r="65" spans="2:24">
      <c r="B65" s="190">
        <v>61</v>
      </c>
      <c r="C65" s="190">
        <v>61</v>
      </c>
      <c r="D65" s="190">
        <v>31</v>
      </c>
      <c r="E65" s="216">
        <v>45001</v>
      </c>
      <c r="F65" s="224" t="s">
        <v>157</v>
      </c>
      <c r="G65" s="224" t="s">
        <v>79</v>
      </c>
      <c r="H65" s="224" t="s">
        <v>89</v>
      </c>
      <c r="I65" s="228" t="s">
        <v>158</v>
      </c>
      <c r="J65" s="188" t="s">
        <v>374</v>
      </c>
      <c r="K65" s="188" t="s">
        <v>375</v>
      </c>
      <c r="L65" s="28" t="s">
        <v>353</v>
      </c>
      <c r="M65" s="195" t="s">
        <v>19</v>
      </c>
      <c r="N65" s="188" t="s">
        <v>376</v>
      </c>
      <c r="O65" s="213">
        <v>9.7899999999999991</v>
      </c>
      <c r="P65" s="212">
        <f t="shared" si="2"/>
        <v>9.7899999999999991</v>
      </c>
      <c r="Q65" s="212">
        <f t="shared" si="3"/>
        <v>1.3985714285714284</v>
      </c>
      <c r="R65" s="211">
        <v>1</v>
      </c>
      <c r="S65" s="194" t="s">
        <v>477</v>
      </c>
      <c r="T65" s="190">
        <v>7</v>
      </c>
      <c r="V65" s="190">
        <v>1</v>
      </c>
      <c r="W65" s="189" t="s">
        <v>360</v>
      </c>
      <c r="X65" s="38">
        <v>1</v>
      </c>
    </row>
    <row r="66" spans="2:24">
      <c r="B66" s="190">
        <v>62</v>
      </c>
      <c r="C66" s="190">
        <v>62</v>
      </c>
      <c r="D66" s="190">
        <v>46</v>
      </c>
      <c r="E66" s="216">
        <v>44993</v>
      </c>
      <c r="F66" s="224" t="s">
        <v>191</v>
      </c>
      <c r="G66" s="224" t="s">
        <v>79</v>
      </c>
      <c r="H66" s="224" t="s">
        <v>89</v>
      </c>
      <c r="I66" s="228" t="s">
        <v>192</v>
      </c>
      <c r="K66" s="188" t="s">
        <v>734</v>
      </c>
      <c r="L66" s="15"/>
      <c r="M66" s="225" t="s">
        <v>350</v>
      </c>
      <c r="O66" s="213"/>
      <c r="P66" s="212" t="str">
        <f t="shared" si="2"/>
        <v>-</v>
      </c>
      <c r="Q66" s="212" t="str">
        <f t="shared" si="3"/>
        <v>-</v>
      </c>
      <c r="R66" s="211"/>
      <c r="S66" s="211"/>
      <c r="W66" s="189"/>
      <c r="X66" s="38"/>
    </row>
    <row r="67" spans="2:24">
      <c r="B67" s="190">
        <v>63</v>
      </c>
      <c r="C67" s="190">
        <v>63</v>
      </c>
      <c r="D67" s="190">
        <v>40</v>
      </c>
      <c r="E67" s="216">
        <v>45001</v>
      </c>
      <c r="F67" s="224" t="s">
        <v>174</v>
      </c>
      <c r="G67" s="224" t="s">
        <v>79</v>
      </c>
      <c r="H67" s="224" t="s">
        <v>89</v>
      </c>
      <c r="I67" s="228" t="s">
        <v>177</v>
      </c>
      <c r="K67" s="188" t="s">
        <v>734</v>
      </c>
      <c r="L67" s="15"/>
      <c r="M67" s="225" t="s">
        <v>350</v>
      </c>
      <c r="O67" s="213"/>
      <c r="P67" s="212" t="str">
        <f t="shared" si="2"/>
        <v>-</v>
      </c>
      <c r="Q67" s="212" t="str">
        <f t="shared" si="3"/>
        <v>-</v>
      </c>
      <c r="R67" s="211"/>
      <c r="S67" s="194" t="s">
        <v>387</v>
      </c>
      <c r="V67" s="190">
        <v>0</v>
      </c>
      <c r="W67" s="189"/>
      <c r="X67" s="38">
        <v>0</v>
      </c>
    </row>
    <row r="68" spans="2:24">
      <c r="B68" s="190">
        <v>64</v>
      </c>
      <c r="C68" s="190">
        <v>64</v>
      </c>
      <c r="D68" s="190">
        <v>44</v>
      </c>
      <c r="E68" s="216">
        <v>45001</v>
      </c>
      <c r="F68" s="224" t="s">
        <v>184</v>
      </c>
      <c r="G68" s="224" t="s">
        <v>79</v>
      </c>
      <c r="H68" s="224" t="s">
        <v>89</v>
      </c>
      <c r="I68" s="228" t="s">
        <v>187</v>
      </c>
      <c r="K68" s="188" t="s">
        <v>734</v>
      </c>
      <c r="L68" s="15"/>
      <c r="M68" s="225" t="s">
        <v>350</v>
      </c>
      <c r="O68" s="213"/>
      <c r="P68" s="212" t="str">
        <f t="shared" si="2"/>
        <v>-</v>
      </c>
      <c r="Q68" s="212" t="str">
        <f t="shared" si="3"/>
        <v>-</v>
      </c>
      <c r="R68" s="211"/>
      <c r="S68" s="194" t="s">
        <v>387</v>
      </c>
      <c r="V68" s="190">
        <v>0</v>
      </c>
      <c r="W68" s="189"/>
      <c r="X68" s="38">
        <v>0</v>
      </c>
    </row>
    <row r="69" spans="2:24">
      <c r="B69" s="190">
        <v>65</v>
      </c>
      <c r="C69" s="190">
        <v>65</v>
      </c>
      <c r="D69" s="190">
        <v>36</v>
      </c>
      <c r="E69" s="216">
        <v>44993</v>
      </c>
      <c r="F69" s="224" t="s">
        <v>167</v>
      </c>
      <c r="G69" s="224" t="s">
        <v>79</v>
      </c>
      <c r="H69" s="224" t="s">
        <v>89</v>
      </c>
      <c r="I69" s="228" t="s">
        <v>168</v>
      </c>
      <c r="J69" s="188" t="s">
        <v>774</v>
      </c>
      <c r="K69" s="188" t="s">
        <v>775</v>
      </c>
      <c r="L69" s="15" t="s">
        <v>353</v>
      </c>
      <c r="M69" s="225" t="s">
        <v>350</v>
      </c>
      <c r="O69" s="213">
        <v>16.989999999999998</v>
      </c>
      <c r="P69" s="212">
        <f t="shared" ref="P69:P100" si="4">IFERROR(O69/R69,"-")</f>
        <v>8.4949999999999992</v>
      </c>
      <c r="Q69" s="212">
        <f t="shared" ref="Q69:Q100" si="5">IFERROR(P69/T69,"-")</f>
        <v>0.84949999999999992</v>
      </c>
      <c r="R69" s="211">
        <v>2</v>
      </c>
      <c r="S69" s="211" t="s">
        <v>355</v>
      </c>
      <c r="T69" s="190">
        <v>10</v>
      </c>
      <c r="V69" s="190">
        <v>1</v>
      </c>
      <c r="W69" s="189"/>
      <c r="X69" s="38">
        <v>0</v>
      </c>
    </row>
    <row r="70" spans="2:24">
      <c r="B70" s="190">
        <v>66</v>
      </c>
      <c r="C70" s="190">
        <v>66</v>
      </c>
      <c r="D70" s="190">
        <v>5</v>
      </c>
      <c r="E70" s="216">
        <v>44993</v>
      </c>
      <c r="F70" s="224" t="s">
        <v>96</v>
      </c>
      <c r="G70" s="224" t="s">
        <v>79</v>
      </c>
      <c r="H70" s="224" t="s">
        <v>98</v>
      </c>
      <c r="I70" s="228" t="s">
        <v>97</v>
      </c>
      <c r="J70" s="207" t="s">
        <v>388</v>
      </c>
      <c r="K70" s="188" t="s">
        <v>389</v>
      </c>
      <c r="L70" s="28" t="s">
        <v>537</v>
      </c>
      <c r="M70" s="225" t="s">
        <v>19</v>
      </c>
      <c r="N70" s="188" t="s">
        <v>391</v>
      </c>
      <c r="O70" s="213">
        <v>244.2</v>
      </c>
      <c r="P70" s="212">
        <f t="shared" si="4"/>
        <v>20.349999999999998</v>
      </c>
      <c r="Q70" s="212">
        <f t="shared" si="5"/>
        <v>2.5437499999999997</v>
      </c>
      <c r="R70" s="211">
        <v>12</v>
      </c>
      <c r="S70" s="211" t="s">
        <v>2251</v>
      </c>
      <c r="T70" s="190">
        <v>8</v>
      </c>
      <c r="V70" s="190">
        <v>0</v>
      </c>
      <c r="W70" s="189"/>
      <c r="X70" s="38">
        <v>0</v>
      </c>
    </row>
    <row r="71" spans="2:24">
      <c r="B71" s="190">
        <v>67</v>
      </c>
      <c r="C71" s="190">
        <v>67</v>
      </c>
      <c r="D71" s="190">
        <v>5</v>
      </c>
      <c r="E71" s="216">
        <v>44993</v>
      </c>
      <c r="F71" s="224" t="s">
        <v>96</v>
      </c>
      <c r="G71" s="224" t="s">
        <v>79</v>
      </c>
      <c r="H71" s="224" t="s">
        <v>98</v>
      </c>
      <c r="I71" s="228" t="s">
        <v>97</v>
      </c>
      <c r="J71" s="188" t="s">
        <v>374</v>
      </c>
      <c r="K71" s="208" t="s">
        <v>375</v>
      </c>
      <c r="L71" s="28" t="s">
        <v>353</v>
      </c>
      <c r="M71" s="195" t="s">
        <v>19</v>
      </c>
      <c r="N71" s="188" t="s">
        <v>376</v>
      </c>
      <c r="O71" s="213">
        <v>17.27</v>
      </c>
      <c r="P71" s="212">
        <f t="shared" si="4"/>
        <v>8.6349999999999998</v>
      </c>
      <c r="Q71" s="212">
        <f t="shared" si="5"/>
        <v>0.86349999999999993</v>
      </c>
      <c r="R71" s="211">
        <v>2</v>
      </c>
      <c r="S71" s="211" t="s">
        <v>355</v>
      </c>
      <c r="T71" s="190">
        <v>10</v>
      </c>
      <c r="V71" s="190">
        <v>0</v>
      </c>
      <c r="W71" s="189" t="s">
        <v>360</v>
      </c>
      <c r="X71" s="38">
        <v>0</v>
      </c>
    </row>
    <row r="72" spans="2:24">
      <c r="B72" s="190">
        <v>68</v>
      </c>
      <c r="C72" s="190">
        <v>68</v>
      </c>
      <c r="D72" s="190">
        <v>5</v>
      </c>
      <c r="E72" s="216">
        <v>44993</v>
      </c>
      <c r="F72" s="224" t="s">
        <v>96</v>
      </c>
      <c r="G72" s="224" t="s">
        <v>79</v>
      </c>
      <c r="H72" s="224" t="s">
        <v>98</v>
      </c>
      <c r="I72" s="228" t="s">
        <v>97</v>
      </c>
      <c r="J72" s="188" t="s">
        <v>374</v>
      </c>
      <c r="K72" s="208" t="s">
        <v>375</v>
      </c>
      <c r="L72" s="28" t="s">
        <v>353</v>
      </c>
      <c r="M72" s="195" t="s">
        <v>19</v>
      </c>
      <c r="N72" s="188" t="s">
        <v>376</v>
      </c>
      <c r="O72" s="213">
        <v>33.43</v>
      </c>
      <c r="P72" s="212">
        <f t="shared" si="4"/>
        <v>16.715</v>
      </c>
      <c r="Q72" s="212">
        <f t="shared" si="5"/>
        <v>0.9832352941176471</v>
      </c>
      <c r="R72" s="211">
        <v>2</v>
      </c>
      <c r="S72" s="211" t="s">
        <v>355</v>
      </c>
      <c r="T72" s="190">
        <v>17</v>
      </c>
      <c r="V72" s="190">
        <v>0</v>
      </c>
      <c r="W72" s="189" t="s">
        <v>360</v>
      </c>
      <c r="X72" s="38">
        <v>0</v>
      </c>
    </row>
    <row r="73" spans="2:24">
      <c r="B73" s="190">
        <v>69</v>
      </c>
      <c r="C73" s="190">
        <v>69</v>
      </c>
      <c r="D73" s="190">
        <v>5</v>
      </c>
      <c r="E73" s="216">
        <v>44993</v>
      </c>
      <c r="F73" s="224" t="s">
        <v>96</v>
      </c>
      <c r="G73" s="224" t="s">
        <v>79</v>
      </c>
      <c r="H73" s="224" t="s">
        <v>98</v>
      </c>
      <c r="I73" s="228" t="s">
        <v>97</v>
      </c>
      <c r="J73" s="188" t="s">
        <v>374</v>
      </c>
      <c r="K73" s="208" t="s">
        <v>375</v>
      </c>
      <c r="L73" s="28" t="s">
        <v>353</v>
      </c>
      <c r="M73" s="195" t="s">
        <v>19</v>
      </c>
      <c r="N73" s="188" t="s">
        <v>376</v>
      </c>
      <c r="O73" s="213">
        <v>11.44</v>
      </c>
      <c r="P73" s="212">
        <f t="shared" si="4"/>
        <v>11.44</v>
      </c>
      <c r="Q73" s="212">
        <f t="shared" si="5"/>
        <v>1.1439999999999999</v>
      </c>
      <c r="R73" s="211">
        <v>1</v>
      </c>
      <c r="S73" s="211" t="s">
        <v>477</v>
      </c>
      <c r="T73" s="190">
        <v>10</v>
      </c>
      <c r="V73" s="190">
        <v>0</v>
      </c>
      <c r="W73" s="189" t="s">
        <v>360</v>
      </c>
      <c r="X73" s="38">
        <v>0</v>
      </c>
    </row>
    <row r="74" spans="2:24">
      <c r="B74" s="190">
        <v>70</v>
      </c>
      <c r="C74" s="190">
        <v>70</v>
      </c>
      <c r="D74" s="190">
        <v>5</v>
      </c>
      <c r="E74" s="216">
        <v>44993</v>
      </c>
      <c r="F74" s="224" t="s">
        <v>96</v>
      </c>
      <c r="G74" s="224" t="s">
        <v>79</v>
      </c>
      <c r="H74" s="224" t="s">
        <v>98</v>
      </c>
      <c r="I74" s="228" t="s">
        <v>97</v>
      </c>
      <c r="J74" s="188" t="s">
        <v>374</v>
      </c>
      <c r="K74" s="208" t="s">
        <v>375</v>
      </c>
      <c r="L74" s="28" t="s">
        <v>353</v>
      </c>
      <c r="M74" s="195" t="s">
        <v>19</v>
      </c>
      <c r="N74" s="188" t="s">
        <v>376</v>
      </c>
      <c r="O74" s="213">
        <v>16.78</v>
      </c>
      <c r="P74" s="212">
        <f t="shared" si="4"/>
        <v>16.78</v>
      </c>
      <c r="Q74" s="212">
        <f t="shared" si="5"/>
        <v>0.98705882352941188</v>
      </c>
      <c r="R74" s="211">
        <v>1</v>
      </c>
      <c r="S74" s="211" t="s">
        <v>477</v>
      </c>
      <c r="T74" s="190">
        <v>17</v>
      </c>
      <c r="V74" s="190">
        <v>0</v>
      </c>
      <c r="W74" s="189" t="s">
        <v>360</v>
      </c>
      <c r="X74" s="38">
        <v>0</v>
      </c>
    </row>
    <row r="75" spans="2:24">
      <c r="B75" s="190">
        <v>71</v>
      </c>
      <c r="C75" s="190">
        <v>71</v>
      </c>
      <c r="D75" s="190">
        <v>5</v>
      </c>
      <c r="E75" s="216">
        <v>44993</v>
      </c>
      <c r="F75" s="224" t="s">
        <v>96</v>
      </c>
      <c r="G75" s="224" t="s">
        <v>79</v>
      </c>
      <c r="H75" s="224" t="s">
        <v>98</v>
      </c>
      <c r="I75" s="228" t="s">
        <v>97</v>
      </c>
      <c r="J75" s="188" t="s">
        <v>797</v>
      </c>
      <c r="K75" s="188" t="s">
        <v>798</v>
      </c>
      <c r="L75" s="15" t="s">
        <v>537</v>
      </c>
      <c r="M75" s="225" t="s">
        <v>19</v>
      </c>
      <c r="N75" s="188" t="s">
        <v>802</v>
      </c>
      <c r="O75" s="213">
        <v>66.3</v>
      </c>
      <c r="P75" s="212">
        <f t="shared" si="4"/>
        <v>11.049999999999999</v>
      </c>
      <c r="Q75" s="212">
        <f t="shared" si="5"/>
        <v>1.105</v>
      </c>
      <c r="R75" s="211">
        <v>6</v>
      </c>
      <c r="S75" s="211" t="s">
        <v>377</v>
      </c>
      <c r="T75" s="190">
        <v>10</v>
      </c>
      <c r="V75" s="190">
        <v>0</v>
      </c>
      <c r="W75" s="189" t="s">
        <v>360</v>
      </c>
      <c r="X75" s="38">
        <v>0</v>
      </c>
    </row>
    <row r="76" spans="2:24">
      <c r="B76" s="190">
        <v>72</v>
      </c>
      <c r="C76" s="190">
        <v>72</v>
      </c>
      <c r="D76" s="190">
        <v>5</v>
      </c>
      <c r="E76" s="216">
        <v>44993</v>
      </c>
      <c r="F76" s="224" t="s">
        <v>96</v>
      </c>
      <c r="G76" s="224" t="s">
        <v>79</v>
      </c>
      <c r="H76" s="224" t="s">
        <v>98</v>
      </c>
      <c r="I76" s="228" t="s">
        <v>97</v>
      </c>
      <c r="J76" s="208" t="s">
        <v>630</v>
      </c>
      <c r="K76" s="188" t="s">
        <v>804</v>
      </c>
      <c r="L76" s="28" t="s">
        <v>537</v>
      </c>
      <c r="M76" s="225" t="s">
        <v>19</v>
      </c>
      <c r="N76" s="208" t="s">
        <v>635</v>
      </c>
      <c r="O76" s="213">
        <v>40.19</v>
      </c>
      <c r="P76" s="212">
        <f t="shared" si="4"/>
        <v>40.19</v>
      </c>
      <c r="Q76" s="212">
        <f t="shared" si="5"/>
        <v>4.0190000000000001</v>
      </c>
      <c r="R76" s="211">
        <v>1</v>
      </c>
      <c r="S76" s="211" t="s">
        <v>477</v>
      </c>
      <c r="T76" s="190">
        <v>10</v>
      </c>
      <c r="V76" s="190">
        <v>0</v>
      </c>
      <c r="W76" s="189" t="s">
        <v>440</v>
      </c>
      <c r="X76" s="38">
        <v>0</v>
      </c>
    </row>
    <row r="77" spans="2:24">
      <c r="B77" s="190">
        <v>73</v>
      </c>
      <c r="C77" s="190">
        <v>73</v>
      </c>
      <c r="D77" s="190">
        <v>5</v>
      </c>
      <c r="E77" s="216">
        <v>44993</v>
      </c>
      <c r="F77" s="224" t="s">
        <v>96</v>
      </c>
      <c r="G77" s="224" t="s">
        <v>79</v>
      </c>
      <c r="H77" s="224" t="s">
        <v>98</v>
      </c>
      <c r="I77" s="228" t="s">
        <v>97</v>
      </c>
      <c r="J77" s="208" t="s">
        <v>630</v>
      </c>
      <c r="K77" s="188" t="s">
        <v>808</v>
      </c>
      <c r="L77" s="28" t="s">
        <v>537</v>
      </c>
      <c r="M77" s="225" t="s">
        <v>19</v>
      </c>
      <c r="N77" s="208" t="s">
        <v>635</v>
      </c>
      <c r="O77" s="213">
        <v>42.96</v>
      </c>
      <c r="P77" s="212">
        <f t="shared" si="4"/>
        <v>42.96</v>
      </c>
      <c r="Q77" s="212">
        <f t="shared" si="5"/>
        <v>4.2960000000000003</v>
      </c>
      <c r="R77" s="211">
        <v>1</v>
      </c>
      <c r="S77" s="211" t="s">
        <v>477</v>
      </c>
      <c r="T77" s="190">
        <v>10</v>
      </c>
      <c r="V77" s="190">
        <v>0</v>
      </c>
      <c r="W77" s="189" t="s">
        <v>600</v>
      </c>
      <c r="X77" s="38">
        <v>0</v>
      </c>
    </row>
    <row r="78" spans="2:24">
      <c r="B78" s="190">
        <v>74</v>
      </c>
      <c r="C78" s="190">
        <v>74</v>
      </c>
      <c r="D78" s="190">
        <v>5</v>
      </c>
      <c r="E78" s="216">
        <v>44993</v>
      </c>
      <c r="F78" s="224" t="s">
        <v>96</v>
      </c>
      <c r="G78" s="224" t="s">
        <v>79</v>
      </c>
      <c r="H78" s="224" t="s">
        <v>98</v>
      </c>
      <c r="I78" s="228" t="s">
        <v>97</v>
      </c>
      <c r="J78" s="208" t="s">
        <v>630</v>
      </c>
      <c r="K78" s="188" t="s">
        <v>812</v>
      </c>
      <c r="L78" s="28" t="s">
        <v>537</v>
      </c>
      <c r="M78" s="225" t="s">
        <v>19</v>
      </c>
      <c r="N78" s="208" t="s">
        <v>635</v>
      </c>
      <c r="O78" s="213">
        <v>40.869999999999997</v>
      </c>
      <c r="P78" s="212">
        <f t="shared" si="4"/>
        <v>40.869999999999997</v>
      </c>
      <c r="Q78" s="212">
        <f t="shared" si="5"/>
        <v>4.0869999999999997</v>
      </c>
      <c r="R78" s="211">
        <v>1</v>
      </c>
      <c r="S78" s="211" t="s">
        <v>477</v>
      </c>
      <c r="T78" s="190">
        <v>10</v>
      </c>
      <c r="V78" s="190">
        <v>0</v>
      </c>
      <c r="W78" s="189" t="s">
        <v>600</v>
      </c>
      <c r="X78" s="38">
        <v>0</v>
      </c>
    </row>
    <row r="79" spans="2:24">
      <c r="B79" s="190">
        <v>75</v>
      </c>
      <c r="C79" s="190">
        <v>75</v>
      </c>
      <c r="D79" s="190">
        <v>5</v>
      </c>
      <c r="E79" s="216">
        <v>44993</v>
      </c>
      <c r="F79" s="224" t="s">
        <v>96</v>
      </c>
      <c r="G79" s="224" t="s">
        <v>79</v>
      </c>
      <c r="H79" s="224" t="s">
        <v>98</v>
      </c>
      <c r="I79" s="228" t="s">
        <v>97</v>
      </c>
      <c r="J79" s="208" t="s">
        <v>630</v>
      </c>
      <c r="K79" s="188" t="s">
        <v>817</v>
      </c>
      <c r="L79" s="28" t="s">
        <v>537</v>
      </c>
      <c r="M79" s="225" t="s">
        <v>19</v>
      </c>
      <c r="N79" s="208" t="s">
        <v>635</v>
      </c>
      <c r="O79" s="213">
        <v>96.27</v>
      </c>
      <c r="P79" s="212">
        <f t="shared" si="4"/>
        <v>96.27</v>
      </c>
      <c r="Q79" s="212">
        <f t="shared" si="5"/>
        <v>9.6269999999999989</v>
      </c>
      <c r="R79" s="211">
        <v>1</v>
      </c>
      <c r="S79" s="211" t="s">
        <v>477</v>
      </c>
      <c r="T79" s="190">
        <v>10</v>
      </c>
      <c r="V79" s="190">
        <v>0</v>
      </c>
      <c r="W79" s="189" t="s">
        <v>600</v>
      </c>
      <c r="X79" s="38">
        <v>0</v>
      </c>
    </row>
    <row r="80" spans="2:24">
      <c r="B80" s="190">
        <v>76</v>
      </c>
      <c r="C80" s="190">
        <v>76</v>
      </c>
      <c r="D80" s="190">
        <v>5</v>
      </c>
      <c r="E80" s="216">
        <v>44993</v>
      </c>
      <c r="F80" s="224" t="s">
        <v>96</v>
      </c>
      <c r="G80" s="224" t="s">
        <v>79</v>
      </c>
      <c r="H80" s="224" t="s">
        <v>98</v>
      </c>
      <c r="I80" s="228" t="s">
        <v>97</v>
      </c>
      <c r="J80" s="188" t="s">
        <v>630</v>
      </c>
      <c r="K80" s="188" t="s">
        <v>651</v>
      </c>
      <c r="L80" s="28" t="s">
        <v>537</v>
      </c>
      <c r="M80" s="225" t="s">
        <v>19</v>
      </c>
      <c r="N80" s="208" t="s">
        <v>635</v>
      </c>
      <c r="O80" s="213">
        <v>13.24</v>
      </c>
      <c r="P80" s="212">
        <f t="shared" si="4"/>
        <v>13.24</v>
      </c>
      <c r="Q80" s="212">
        <f t="shared" si="5"/>
        <v>1.3240000000000001</v>
      </c>
      <c r="R80" s="211">
        <v>1</v>
      </c>
      <c r="S80" s="211" t="s">
        <v>477</v>
      </c>
      <c r="T80" s="190">
        <v>10</v>
      </c>
      <c r="V80" s="190">
        <v>0</v>
      </c>
      <c r="W80" s="189" t="s">
        <v>360</v>
      </c>
      <c r="X80" s="38">
        <v>0</v>
      </c>
    </row>
    <row r="81" spans="2:24">
      <c r="B81" s="190">
        <v>77</v>
      </c>
      <c r="C81" s="190">
        <v>77</v>
      </c>
      <c r="D81" s="190">
        <v>5</v>
      </c>
      <c r="E81" s="216">
        <v>44993</v>
      </c>
      <c r="F81" s="224" t="s">
        <v>96</v>
      </c>
      <c r="G81" s="224" t="s">
        <v>79</v>
      </c>
      <c r="H81" s="224" t="s">
        <v>98</v>
      </c>
      <c r="I81" s="228" t="s">
        <v>97</v>
      </c>
      <c r="J81" s="188" t="s">
        <v>630</v>
      </c>
      <c r="K81" s="188" t="s">
        <v>825</v>
      </c>
      <c r="L81" s="28" t="s">
        <v>537</v>
      </c>
      <c r="M81" s="225" t="s">
        <v>19</v>
      </c>
      <c r="N81" s="208" t="s">
        <v>635</v>
      </c>
      <c r="O81" s="213">
        <v>17.38</v>
      </c>
      <c r="P81" s="212">
        <f t="shared" si="4"/>
        <v>17.38</v>
      </c>
      <c r="Q81" s="212">
        <f t="shared" si="5"/>
        <v>2.1724999999999999</v>
      </c>
      <c r="R81" s="211">
        <v>1</v>
      </c>
      <c r="S81" s="211" t="s">
        <v>477</v>
      </c>
      <c r="T81" s="190">
        <v>8</v>
      </c>
      <c r="V81" s="190">
        <v>0</v>
      </c>
      <c r="W81" s="189" t="s">
        <v>600</v>
      </c>
      <c r="X81" s="38">
        <v>0</v>
      </c>
    </row>
    <row r="82" spans="2:24">
      <c r="B82" s="190">
        <v>78</v>
      </c>
      <c r="C82" s="190">
        <v>78</v>
      </c>
      <c r="D82" s="190">
        <v>5</v>
      </c>
      <c r="E82" s="216">
        <v>44993</v>
      </c>
      <c r="F82" s="224" t="s">
        <v>96</v>
      </c>
      <c r="G82" s="224" t="s">
        <v>79</v>
      </c>
      <c r="H82" s="224" t="s">
        <v>98</v>
      </c>
      <c r="I82" s="228" t="s">
        <v>97</v>
      </c>
      <c r="J82" s="188" t="s">
        <v>630</v>
      </c>
      <c r="K82" s="188" t="s">
        <v>829</v>
      </c>
      <c r="L82" s="28" t="s">
        <v>537</v>
      </c>
      <c r="M82" s="225" t="s">
        <v>19</v>
      </c>
      <c r="N82" s="208" t="s">
        <v>635</v>
      </c>
      <c r="O82" s="213">
        <v>21.65</v>
      </c>
      <c r="P82" s="212">
        <f t="shared" si="4"/>
        <v>21.65</v>
      </c>
      <c r="Q82" s="212">
        <f t="shared" si="5"/>
        <v>2.165</v>
      </c>
      <c r="R82" s="211">
        <v>1</v>
      </c>
      <c r="S82" s="211" t="s">
        <v>477</v>
      </c>
      <c r="T82" s="190">
        <v>10</v>
      </c>
      <c r="V82" s="190">
        <v>0</v>
      </c>
      <c r="W82" s="189" t="s">
        <v>600</v>
      </c>
      <c r="X82" s="38">
        <v>0</v>
      </c>
    </row>
    <row r="83" spans="2:24">
      <c r="B83" s="190">
        <v>79</v>
      </c>
      <c r="C83" s="190">
        <v>79</v>
      </c>
      <c r="D83" s="190">
        <v>5</v>
      </c>
      <c r="E83" s="216">
        <v>44993</v>
      </c>
      <c r="F83" s="224" t="s">
        <v>96</v>
      </c>
      <c r="G83" s="224" t="s">
        <v>79</v>
      </c>
      <c r="H83" s="224" t="s">
        <v>98</v>
      </c>
      <c r="I83" s="228" t="s">
        <v>97</v>
      </c>
      <c r="J83" s="188" t="s">
        <v>833</v>
      </c>
      <c r="K83" s="188" t="s">
        <v>834</v>
      </c>
      <c r="L83" s="15" t="s">
        <v>537</v>
      </c>
      <c r="M83" s="225" t="s">
        <v>19</v>
      </c>
      <c r="N83" s="188" t="s">
        <v>838</v>
      </c>
      <c r="O83" s="213">
        <v>10.07</v>
      </c>
      <c r="P83" s="212">
        <f t="shared" si="4"/>
        <v>10.07</v>
      </c>
      <c r="Q83" s="212">
        <f t="shared" si="5"/>
        <v>0.62937500000000002</v>
      </c>
      <c r="R83" s="211">
        <v>1</v>
      </c>
      <c r="S83" s="211" t="s">
        <v>477</v>
      </c>
      <c r="T83" s="190">
        <v>16</v>
      </c>
      <c r="V83" s="190">
        <v>0</v>
      </c>
      <c r="W83" s="189" t="s">
        <v>360</v>
      </c>
      <c r="X83" s="38">
        <v>0</v>
      </c>
    </row>
    <row r="84" spans="2:24">
      <c r="B84" s="190">
        <v>80</v>
      </c>
      <c r="C84" s="190">
        <v>80</v>
      </c>
      <c r="D84" s="190">
        <v>5</v>
      </c>
      <c r="E84" s="216">
        <v>44993</v>
      </c>
      <c r="F84" s="224" t="s">
        <v>96</v>
      </c>
      <c r="G84" s="224" t="s">
        <v>79</v>
      </c>
      <c r="H84" s="224" t="s">
        <v>98</v>
      </c>
      <c r="I84" s="228" t="s">
        <v>97</v>
      </c>
      <c r="J84" s="188" t="s">
        <v>833</v>
      </c>
      <c r="K84" s="188" t="s">
        <v>839</v>
      </c>
      <c r="L84" s="15" t="s">
        <v>537</v>
      </c>
      <c r="M84" s="225" t="s">
        <v>19</v>
      </c>
      <c r="N84" s="188" t="s">
        <v>838</v>
      </c>
      <c r="O84" s="213">
        <v>15.89</v>
      </c>
      <c r="P84" s="212">
        <f t="shared" si="4"/>
        <v>15.89</v>
      </c>
      <c r="Q84" s="212">
        <f t="shared" si="5"/>
        <v>1.589</v>
      </c>
      <c r="R84" s="211">
        <v>1</v>
      </c>
      <c r="S84" s="211" t="s">
        <v>477</v>
      </c>
      <c r="T84" s="190">
        <v>10</v>
      </c>
      <c r="V84" s="190">
        <v>0</v>
      </c>
      <c r="W84" s="189" t="s">
        <v>600</v>
      </c>
      <c r="X84" s="38">
        <v>0</v>
      </c>
    </row>
    <row r="85" spans="2:24">
      <c r="B85" s="190">
        <v>81</v>
      </c>
      <c r="C85" s="190">
        <v>81</v>
      </c>
      <c r="D85" s="190">
        <v>5</v>
      </c>
      <c r="E85" s="216">
        <v>44993</v>
      </c>
      <c r="F85" s="224" t="s">
        <v>96</v>
      </c>
      <c r="G85" s="224" t="s">
        <v>79</v>
      </c>
      <c r="H85" s="224" t="s">
        <v>98</v>
      </c>
      <c r="I85" s="228" t="s">
        <v>97</v>
      </c>
      <c r="J85" s="188" t="s">
        <v>844</v>
      </c>
      <c r="K85" s="188" t="s">
        <v>845</v>
      </c>
      <c r="L85" s="15" t="s">
        <v>537</v>
      </c>
      <c r="M85" s="225" t="s">
        <v>19</v>
      </c>
      <c r="N85" s="188" t="s">
        <v>849</v>
      </c>
      <c r="O85" s="213">
        <v>80.75</v>
      </c>
      <c r="P85" s="212">
        <f t="shared" si="4"/>
        <v>80.75</v>
      </c>
      <c r="Q85" s="212">
        <f t="shared" si="5"/>
        <v>8.0749999999999993</v>
      </c>
      <c r="R85" s="211">
        <v>1</v>
      </c>
      <c r="S85" s="211" t="s">
        <v>477</v>
      </c>
      <c r="T85" s="190">
        <v>10</v>
      </c>
      <c r="V85" s="190">
        <v>0</v>
      </c>
      <c r="W85" s="189" t="s">
        <v>600</v>
      </c>
      <c r="X85" s="38">
        <v>0</v>
      </c>
    </row>
    <row r="86" spans="2:24">
      <c r="B86" s="190">
        <v>82</v>
      </c>
      <c r="C86" s="190">
        <v>82</v>
      </c>
      <c r="D86" s="190">
        <v>5</v>
      </c>
      <c r="E86" s="216">
        <v>44993</v>
      </c>
      <c r="F86" s="224" t="s">
        <v>96</v>
      </c>
      <c r="G86" s="224" t="s">
        <v>79</v>
      </c>
      <c r="H86" s="224" t="s">
        <v>98</v>
      </c>
      <c r="I86" s="228" t="s">
        <v>97</v>
      </c>
      <c r="J86" s="188" t="s">
        <v>851</v>
      </c>
      <c r="K86" s="188" t="s">
        <v>852</v>
      </c>
      <c r="L86" s="15" t="s">
        <v>537</v>
      </c>
      <c r="M86" s="225" t="s">
        <v>19</v>
      </c>
      <c r="N86" s="188" t="s">
        <v>1560</v>
      </c>
      <c r="O86" s="213">
        <v>20.91</v>
      </c>
      <c r="P86" s="212">
        <f t="shared" si="4"/>
        <v>20.91</v>
      </c>
      <c r="Q86" s="212">
        <f t="shared" si="5"/>
        <v>2.0910000000000002</v>
      </c>
      <c r="R86" s="211">
        <v>1</v>
      </c>
      <c r="S86" s="211" t="s">
        <v>477</v>
      </c>
      <c r="T86" s="190">
        <v>10</v>
      </c>
      <c r="V86" s="190">
        <v>0</v>
      </c>
      <c r="W86" s="189" t="s">
        <v>600</v>
      </c>
      <c r="X86" s="38">
        <v>0</v>
      </c>
    </row>
    <row r="87" spans="2:24">
      <c r="B87" s="190">
        <v>83</v>
      </c>
      <c r="C87" s="190">
        <v>83</v>
      </c>
      <c r="D87" s="190">
        <v>27</v>
      </c>
      <c r="E87" s="216">
        <v>44993</v>
      </c>
      <c r="F87" s="224" t="s">
        <v>147</v>
      </c>
      <c r="G87" s="224" t="s">
        <v>79</v>
      </c>
      <c r="H87" s="224" t="s">
        <v>89</v>
      </c>
      <c r="I87" s="228" t="s">
        <v>148</v>
      </c>
      <c r="J87" s="188" t="s">
        <v>857</v>
      </c>
      <c r="K87" s="188" t="s">
        <v>858</v>
      </c>
      <c r="L87" s="15" t="s">
        <v>353</v>
      </c>
      <c r="M87" s="225" t="s">
        <v>350</v>
      </c>
      <c r="O87" s="213">
        <v>54.49</v>
      </c>
      <c r="P87" s="212">
        <f t="shared" si="4"/>
        <v>9.081666666666667</v>
      </c>
      <c r="Q87" s="212">
        <f t="shared" si="5"/>
        <v>2.594761904761905</v>
      </c>
      <c r="R87" s="211">
        <v>6</v>
      </c>
      <c r="S87" s="194" t="s">
        <v>377</v>
      </c>
      <c r="T87" s="190">
        <v>3.5</v>
      </c>
      <c r="V87" s="190">
        <v>1</v>
      </c>
      <c r="W87" s="189"/>
      <c r="X87" s="38">
        <v>0</v>
      </c>
    </row>
    <row r="88" spans="2:24">
      <c r="B88" s="190">
        <v>84</v>
      </c>
      <c r="C88" s="190">
        <v>84</v>
      </c>
      <c r="D88" s="190">
        <v>27</v>
      </c>
      <c r="E88" s="216">
        <v>44993</v>
      </c>
      <c r="F88" s="224" t="s">
        <v>147</v>
      </c>
      <c r="G88" s="224" t="s">
        <v>79</v>
      </c>
      <c r="H88" s="224" t="s">
        <v>89</v>
      </c>
      <c r="I88" s="228" t="s">
        <v>148</v>
      </c>
      <c r="J88" s="188" t="s">
        <v>442</v>
      </c>
      <c r="K88" s="188" t="s">
        <v>473</v>
      </c>
      <c r="L88" s="15" t="s">
        <v>353</v>
      </c>
      <c r="M88" s="195" t="s">
        <v>19</v>
      </c>
      <c r="N88" s="188" t="s">
        <v>444</v>
      </c>
      <c r="O88" s="213">
        <v>10.99</v>
      </c>
      <c r="P88" s="212">
        <f t="shared" si="4"/>
        <v>10.99</v>
      </c>
      <c r="Q88" s="212">
        <f t="shared" si="5"/>
        <v>1.099</v>
      </c>
      <c r="R88" s="211">
        <v>1</v>
      </c>
      <c r="S88" s="194" t="s">
        <v>477</v>
      </c>
      <c r="T88" s="190">
        <v>10</v>
      </c>
      <c r="V88" s="190">
        <v>0</v>
      </c>
      <c r="W88" s="189" t="s">
        <v>360</v>
      </c>
      <c r="X88" s="38">
        <v>0</v>
      </c>
    </row>
    <row r="89" spans="2:24">
      <c r="B89" s="190">
        <v>85</v>
      </c>
      <c r="C89" s="190">
        <v>85</v>
      </c>
      <c r="D89" s="190">
        <v>11</v>
      </c>
      <c r="E89" s="216">
        <v>45001</v>
      </c>
      <c r="F89" s="224" t="s">
        <v>111</v>
      </c>
      <c r="G89" s="224" t="s">
        <v>79</v>
      </c>
      <c r="H89" s="224" t="s">
        <v>89</v>
      </c>
      <c r="I89" s="228" t="s">
        <v>112</v>
      </c>
      <c r="J89" s="207" t="s">
        <v>388</v>
      </c>
      <c r="K89" s="188" t="s">
        <v>389</v>
      </c>
      <c r="L89" s="28" t="s">
        <v>353</v>
      </c>
      <c r="M89" s="225" t="s">
        <v>19</v>
      </c>
      <c r="N89" s="188" t="s">
        <v>391</v>
      </c>
      <c r="O89" s="213">
        <v>6.58</v>
      </c>
      <c r="P89" s="212">
        <f t="shared" si="4"/>
        <v>6.58</v>
      </c>
      <c r="Q89" s="212">
        <f t="shared" si="5"/>
        <v>0.82250000000000001</v>
      </c>
      <c r="R89" s="211">
        <v>1</v>
      </c>
      <c r="S89" s="194" t="s">
        <v>477</v>
      </c>
      <c r="T89" s="190">
        <v>8</v>
      </c>
      <c r="V89" s="190">
        <v>1</v>
      </c>
      <c r="W89" s="189" t="s">
        <v>360</v>
      </c>
      <c r="X89" s="38">
        <v>0</v>
      </c>
    </row>
    <row r="90" spans="2:24">
      <c r="B90" s="190">
        <v>86</v>
      </c>
      <c r="C90" s="190">
        <v>86</v>
      </c>
      <c r="D90" s="190">
        <v>11</v>
      </c>
      <c r="E90" s="216">
        <v>45001</v>
      </c>
      <c r="F90" s="224" t="s">
        <v>111</v>
      </c>
      <c r="G90" s="224" t="s">
        <v>79</v>
      </c>
      <c r="H90" s="224" t="s">
        <v>89</v>
      </c>
      <c r="I90" s="228" t="s">
        <v>112</v>
      </c>
      <c r="J90" s="188" t="s">
        <v>374</v>
      </c>
      <c r="K90" s="188" t="s">
        <v>375</v>
      </c>
      <c r="L90" s="28" t="s">
        <v>353</v>
      </c>
      <c r="M90" s="195" t="s">
        <v>19</v>
      </c>
      <c r="N90" s="188" t="s">
        <v>376</v>
      </c>
      <c r="O90" s="213">
        <v>14.11</v>
      </c>
      <c r="P90" s="212">
        <f t="shared" si="4"/>
        <v>7.0549999999999997</v>
      </c>
      <c r="Q90" s="212">
        <f t="shared" si="5"/>
        <v>0.70550000000000002</v>
      </c>
      <c r="R90" s="211">
        <v>2</v>
      </c>
      <c r="S90" s="194" t="s">
        <v>355</v>
      </c>
      <c r="T90" s="190">
        <v>10</v>
      </c>
      <c r="V90" s="190">
        <v>0</v>
      </c>
      <c r="W90" s="189" t="s">
        <v>360</v>
      </c>
      <c r="X90" s="38">
        <v>1</v>
      </c>
    </row>
    <row r="91" spans="2:24">
      <c r="B91" s="190">
        <v>87</v>
      </c>
      <c r="C91" s="190">
        <v>87</v>
      </c>
      <c r="D91" s="190">
        <v>11</v>
      </c>
      <c r="E91" s="216">
        <v>45001</v>
      </c>
      <c r="F91" s="224" t="s">
        <v>111</v>
      </c>
      <c r="G91" s="224" t="s">
        <v>79</v>
      </c>
      <c r="H91" s="224" t="s">
        <v>89</v>
      </c>
      <c r="I91" s="228" t="s">
        <v>112</v>
      </c>
      <c r="J91" s="188" t="s">
        <v>374</v>
      </c>
      <c r="K91" s="188" t="s">
        <v>375</v>
      </c>
      <c r="L91" s="28" t="s">
        <v>353</v>
      </c>
      <c r="M91" s="195" t="s">
        <v>19</v>
      </c>
      <c r="N91" s="188" t="s">
        <v>376</v>
      </c>
      <c r="O91" s="213">
        <v>27.81</v>
      </c>
      <c r="P91" s="212">
        <f t="shared" si="4"/>
        <v>4.6349999999999998</v>
      </c>
      <c r="Q91" s="212">
        <f t="shared" si="5"/>
        <v>0.66214285714285714</v>
      </c>
      <c r="R91" s="211">
        <v>6</v>
      </c>
      <c r="S91" s="194" t="s">
        <v>377</v>
      </c>
      <c r="T91" s="190">
        <v>7</v>
      </c>
      <c r="V91" s="190">
        <v>0</v>
      </c>
      <c r="W91" s="189" t="s">
        <v>360</v>
      </c>
      <c r="X91" s="38">
        <v>1</v>
      </c>
    </row>
    <row r="92" spans="2:24">
      <c r="B92" s="190">
        <v>88</v>
      </c>
      <c r="C92" s="190">
        <v>88</v>
      </c>
      <c r="D92" s="190">
        <v>11</v>
      </c>
      <c r="E92" s="216">
        <v>45001</v>
      </c>
      <c r="F92" s="224" t="s">
        <v>111</v>
      </c>
      <c r="G92" s="224" t="s">
        <v>79</v>
      </c>
      <c r="H92" s="224" t="s">
        <v>89</v>
      </c>
      <c r="I92" s="228" t="s">
        <v>112</v>
      </c>
      <c r="J92" s="188" t="s">
        <v>442</v>
      </c>
      <c r="K92" s="188" t="s">
        <v>473</v>
      </c>
      <c r="L92" s="15" t="s">
        <v>353</v>
      </c>
      <c r="M92" s="195" t="s">
        <v>19</v>
      </c>
      <c r="N92" s="188" t="s">
        <v>444</v>
      </c>
      <c r="O92" s="213">
        <v>11.98</v>
      </c>
      <c r="P92" s="212">
        <f t="shared" si="4"/>
        <v>5.99</v>
      </c>
      <c r="Q92" s="212">
        <f t="shared" si="5"/>
        <v>0.59899999999999998</v>
      </c>
      <c r="R92" s="211">
        <v>2</v>
      </c>
      <c r="S92" s="194" t="s">
        <v>355</v>
      </c>
      <c r="T92" s="190">
        <v>10</v>
      </c>
      <c r="V92" s="190">
        <v>1</v>
      </c>
      <c r="W92" s="189" t="s">
        <v>360</v>
      </c>
      <c r="X92" s="38">
        <v>0</v>
      </c>
    </row>
    <row r="93" spans="2:24">
      <c r="B93" s="190">
        <v>89</v>
      </c>
      <c r="C93" s="190">
        <v>89</v>
      </c>
      <c r="D93" s="190">
        <v>11</v>
      </c>
      <c r="E93" s="216">
        <v>45001</v>
      </c>
      <c r="F93" s="224" t="s">
        <v>111</v>
      </c>
      <c r="G93" s="224" t="s">
        <v>79</v>
      </c>
      <c r="H93" s="224" t="s">
        <v>89</v>
      </c>
      <c r="I93" s="228" t="s">
        <v>112</v>
      </c>
      <c r="J93" s="188" t="s">
        <v>442</v>
      </c>
      <c r="K93" s="188" t="s">
        <v>473</v>
      </c>
      <c r="L93" s="15" t="s">
        <v>353</v>
      </c>
      <c r="M93" s="195" t="s">
        <v>19</v>
      </c>
      <c r="N93" s="188" t="s">
        <v>444</v>
      </c>
      <c r="O93" s="213">
        <v>6.58</v>
      </c>
      <c r="P93" s="212">
        <f t="shared" si="4"/>
        <v>6.58</v>
      </c>
      <c r="Q93" s="212">
        <f t="shared" si="5"/>
        <v>0.82250000000000001</v>
      </c>
      <c r="R93" s="211">
        <v>1</v>
      </c>
      <c r="S93" s="194" t="s">
        <v>477</v>
      </c>
      <c r="T93" s="190">
        <v>8</v>
      </c>
      <c r="V93" s="190">
        <v>1</v>
      </c>
      <c r="W93" s="189" t="s">
        <v>360</v>
      </c>
      <c r="X93" s="38">
        <v>0</v>
      </c>
    </row>
    <row r="94" spans="2:24">
      <c r="B94" s="190">
        <v>90</v>
      </c>
      <c r="C94" s="190">
        <v>90</v>
      </c>
      <c r="D94" s="190">
        <v>11</v>
      </c>
      <c r="E94" s="216">
        <v>45001</v>
      </c>
      <c r="F94" s="224" t="s">
        <v>111</v>
      </c>
      <c r="G94" s="224" t="s">
        <v>79</v>
      </c>
      <c r="H94" s="224" t="s">
        <v>89</v>
      </c>
      <c r="I94" s="228" t="s">
        <v>112</v>
      </c>
      <c r="J94" s="188" t="s">
        <v>887</v>
      </c>
      <c r="K94" s="188" t="s">
        <v>888</v>
      </c>
      <c r="L94" s="15" t="s">
        <v>353</v>
      </c>
      <c r="M94" s="195" t="s">
        <v>19</v>
      </c>
      <c r="N94" s="188" t="s">
        <v>887</v>
      </c>
      <c r="O94" s="213">
        <v>6.58</v>
      </c>
      <c r="P94" s="212">
        <f t="shared" si="4"/>
        <v>6.58</v>
      </c>
      <c r="Q94" s="212">
        <f t="shared" si="5"/>
        <v>0.65800000000000003</v>
      </c>
      <c r="R94" s="211">
        <v>1</v>
      </c>
      <c r="S94" s="194" t="s">
        <v>477</v>
      </c>
      <c r="T94" s="190">
        <v>10</v>
      </c>
      <c r="V94" s="190">
        <v>0</v>
      </c>
      <c r="W94" s="189"/>
      <c r="X94" s="38">
        <v>0</v>
      </c>
    </row>
    <row r="95" spans="2:24">
      <c r="B95" s="190">
        <v>91</v>
      </c>
      <c r="C95" s="190">
        <v>91</v>
      </c>
      <c r="D95" s="190">
        <v>10</v>
      </c>
      <c r="E95" s="216">
        <v>44994</v>
      </c>
      <c r="F95" s="224" t="s">
        <v>893</v>
      </c>
      <c r="G95" s="224" t="s">
        <v>79</v>
      </c>
      <c r="H95" s="224" t="s">
        <v>89</v>
      </c>
      <c r="I95" s="228" t="s">
        <v>109</v>
      </c>
      <c r="J95" s="188" t="s">
        <v>122</v>
      </c>
      <c r="K95" s="188" t="s">
        <v>2253</v>
      </c>
      <c r="L95" s="15" t="s">
        <v>353</v>
      </c>
      <c r="M95" s="225" t="s">
        <v>350</v>
      </c>
      <c r="N95" s="188" t="s">
        <v>122</v>
      </c>
      <c r="O95" s="213">
        <v>6.59</v>
      </c>
      <c r="P95" s="212">
        <f t="shared" si="4"/>
        <v>6.59</v>
      </c>
      <c r="Q95" s="212">
        <f t="shared" si="5"/>
        <v>0.65900000000000003</v>
      </c>
      <c r="R95" s="211">
        <v>1</v>
      </c>
      <c r="S95" s="194" t="s">
        <v>477</v>
      </c>
      <c r="T95" s="190">
        <v>10</v>
      </c>
      <c r="V95" s="190">
        <v>1</v>
      </c>
      <c r="W95" s="189"/>
      <c r="X95" s="38">
        <v>0</v>
      </c>
    </row>
    <row r="96" spans="2:24">
      <c r="B96" s="190">
        <v>92</v>
      </c>
      <c r="C96" s="190">
        <v>92</v>
      </c>
      <c r="D96" s="190">
        <v>10</v>
      </c>
      <c r="E96" s="216">
        <v>44994</v>
      </c>
      <c r="F96" s="224" t="s">
        <v>896</v>
      </c>
      <c r="G96" s="224" t="s">
        <v>79</v>
      </c>
      <c r="H96" s="224" t="s">
        <v>89</v>
      </c>
      <c r="I96" s="228" t="s">
        <v>109</v>
      </c>
      <c r="J96" s="188" t="s">
        <v>374</v>
      </c>
      <c r="K96" s="188" t="s">
        <v>375</v>
      </c>
      <c r="L96" s="28" t="s">
        <v>353</v>
      </c>
      <c r="M96" s="195" t="s">
        <v>19</v>
      </c>
      <c r="N96" s="188" t="s">
        <v>670</v>
      </c>
      <c r="O96" s="213">
        <v>29.84</v>
      </c>
      <c r="P96" s="212">
        <f t="shared" si="4"/>
        <v>4.9733333333333336</v>
      </c>
      <c r="Q96" s="212">
        <f t="shared" si="5"/>
        <v>0.41444444444444445</v>
      </c>
      <c r="R96" s="211">
        <v>6</v>
      </c>
      <c r="S96" s="194" t="s">
        <v>377</v>
      </c>
      <c r="T96" s="190">
        <v>12</v>
      </c>
      <c r="V96" s="190">
        <v>0</v>
      </c>
      <c r="W96" s="189" t="s">
        <v>360</v>
      </c>
      <c r="X96" s="38">
        <v>0</v>
      </c>
    </row>
    <row r="97" spans="2:24">
      <c r="B97" s="190">
        <v>93</v>
      </c>
      <c r="C97" s="190">
        <v>93</v>
      </c>
      <c r="D97" s="190">
        <v>10</v>
      </c>
      <c r="E97" s="216">
        <v>44994</v>
      </c>
      <c r="F97" s="224" t="s">
        <v>900</v>
      </c>
      <c r="G97" s="224" t="s">
        <v>79</v>
      </c>
      <c r="H97" s="224" t="s">
        <v>89</v>
      </c>
      <c r="I97" s="228" t="s">
        <v>109</v>
      </c>
      <c r="J97" s="188" t="s">
        <v>184</v>
      </c>
      <c r="K97" s="188" t="s">
        <v>901</v>
      </c>
      <c r="L97" s="15" t="s">
        <v>353</v>
      </c>
      <c r="M97" s="225" t="s">
        <v>350</v>
      </c>
      <c r="O97" s="213">
        <v>1.25</v>
      </c>
      <c r="P97" s="212">
        <f t="shared" si="4"/>
        <v>1.25</v>
      </c>
      <c r="Q97" s="212">
        <f t="shared" si="5"/>
        <v>0.625</v>
      </c>
      <c r="R97" s="211">
        <v>1</v>
      </c>
      <c r="S97" s="194" t="s">
        <v>477</v>
      </c>
      <c r="T97" s="190">
        <v>2</v>
      </c>
      <c r="V97" s="190">
        <v>1</v>
      </c>
      <c r="W97" s="189"/>
      <c r="X97" s="38">
        <v>0</v>
      </c>
    </row>
    <row r="98" spans="2:24">
      <c r="B98" s="190">
        <v>94</v>
      </c>
      <c r="C98" s="190">
        <v>94</v>
      </c>
      <c r="D98" s="190">
        <v>10</v>
      </c>
      <c r="E98" s="216">
        <v>44994</v>
      </c>
      <c r="F98" s="224" t="s">
        <v>905</v>
      </c>
      <c r="G98" s="224" t="s">
        <v>79</v>
      </c>
      <c r="H98" s="224" t="s">
        <v>89</v>
      </c>
      <c r="I98" s="228" t="s">
        <v>109</v>
      </c>
      <c r="J98" s="188" t="s">
        <v>394</v>
      </c>
      <c r="K98" s="188" t="s">
        <v>906</v>
      </c>
      <c r="L98" s="15" t="s">
        <v>353</v>
      </c>
      <c r="M98" s="195" t="s">
        <v>19</v>
      </c>
      <c r="N98" s="188" t="s">
        <v>396</v>
      </c>
      <c r="O98" s="213">
        <v>10.69</v>
      </c>
      <c r="P98" s="212">
        <f t="shared" si="4"/>
        <v>10.69</v>
      </c>
      <c r="Q98" s="212">
        <f t="shared" si="5"/>
        <v>1.069</v>
      </c>
      <c r="R98" s="211">
        <v>1</v>
      </c>
      <c r="S98" s="194" t="s">
        <v>477</v>
      </c>
      <c r="T98" s="190">
        <v>10</v>
      </c>
      <c r="V98" s="190">
        <v>1</v>
      </c>
      <c r="W98" s="189" t="s">
        <v>360</v>
      </c>
      <c r="X98" s="38">
        <v>1</v>
      </c>
    </row>
    <row r="99" spans="2:24">
      <c r="B99" s="190">
        <v>95</v>
      </c>
      <c r="C99" s="190">
        <v>95</v>
      </c>
      <c r="D99" s="190">
        <v>10</v>
      </c>
      <c r="E99" s="216">
        <v>44994</v>
      </c>
      <c r="F99" s="224" t="s">
        <v>912</v>
      </c>
      <c r="G99" s="224" t="s">
        <v>79</v>
      </c>
      <c r="H99" s="224" t="s">
        <v>89</v>
      </c>
      <c r="I99" s="228" t="s">
        <v>109</v>
      </c>
      <c r="J99" s="188" t="s">
        <v>374</v>
      </c>
      <c r="K99" s="188" t="s">
        <v>375</v>
      </c>
      <c r="L99" s="28" t="s">
        <v>353</v>
      </c>
      <c r="M99" s="195" t="s">
        <v>19</v>
      </c>
      <c r="N99" s="188" t="s">
        <v>670</v>
      </c>
      <c r="O99" s="213">
        <v>4.21</v>
      </c>
      <c r="P99" s="212">
        <f t="shared" si="4"/>
        <v>4.21</v>
      </c>
      <c r="Q99" s="212">
        <f t="shared" si="5"/>
        <v>0.60142857142857142</v>
      </c>
      <c r="R99" s="211">
        <v>1</v>
      </c>
      <c r="S99" s="194" t="s">
        <v>477</v>
      </c>
      <c r="T99" s="190">
        <v>7</v>
      </c>
      <c r="V99" s="190">
        <v>0</v>
      </c>
      <c r="W99" s="189" t="s">
        <v>360</v>
      </c>
      <c r="X99" s="38">
        <v>1</v>
      </c>
    </row>
    <row r="100" spans="2:24">
      <c r="B100" s="190">
        <v>96</v>
      </c>
      <c r="C100" s="190">
        <v>96</v>
      </c>
      <c r="D100" s="190">
        <v>10</v>
      </c>
      <c r="E100" s="216">
        <v>44994</v>
      </c>
      <c r="F100" s="224" t="s">
        <v>920</v>
      </c>
      <c r="G100" s="224" t="s">
        <v>79</v>
      </c>
      <c r="H100" s="224" t="s">
        <v>89</v>
      </c>
      <c r="I100" s="228" t="s">
        <v>109</v>
      </c>
      <c r="J100" s="188" t="s">
        <v>374</v>
      </c>
      <c r="K100" s="188" t="s">
        <v>375</v>
      </c>
      <c r="L100" s="28" t="s">
        <v>353</v>
      </c>
      <c r="M100" s="195" t="s">
        <v>19</v>
      </c>
      <c r="N100" s="188" t="s">
        <v>670</v>
      </c>
      <c r="O100" s="213">
        <v>21.99</v>
      </c>
      <c r="P100" s="212">
        <f t="shared" si="4"/>
        <v>21.99</v>
      </c>
      <c r="Q100" s="212">
        <f t="shared" si="5"/>
        <v>6.282857142857142</v>
      </c>
      <c r="R100" s="211">
        <v>1</v>
      </c>
      <c r="S100" s="194" t="s">
        <v>477</v>
      </c>
      <c r="T100" s="190">
        <v>3.5</v>
      </c>
      <c r="V100" s="190">
        <v>1</v>
      </c>
      <c r="W100" s="189" t="s">
        <v>360</v>
      </c>
      <c r="X100" s="38">
        <v>0</v>
      </c>
    </row>
    <row r="101" spans="2:24">
      <c r="B101" s="190">
        <v>97</v>
      </c>
      <c r="C101" s="190">
        <v>97</v>
      </c>
      <c r="D101" s="190">
        <v>10</v>
      </c>
      <c r="E101" s="216">
        <v>44994</v>
      </c>
      <c r="F101" s="224" t="s">
        <v>920</v>
      </c>
      <c r="G101" s="224" t="s">
        <v>79</v>
      </c>
      <c r="H101" s="224" t="s">
        <v>89</v>
      </c>
      <c r="I101" s="228" t="s">
        <v>109</v>
      </c>
      <c r="J101" s="188" t="s">
        <v>374</v>
      </c>
      <c r="K101" s="188" t="s">
        <v>375</v>
      </c>
      <c r="L101" s="28" t="s">
        <v>353</v>
      </c>
      <c r="M101" s="195" t="s">
        <v>19</v>
      </c>
      <c r="N101" s="188" t="s">
        <v>670</v>
      </c>
      <c r="O101" s="213">
        <v>19.989999999999998</v>
      </c>
      <c r="P101" s="212">
        <f t="shared" ref="P101:P123" si="6">IFERROR(O101/R101,"-")</f>
        <v>19.989999999999998</v>
      </c>
      <c r="Q101" s="212">
        <f t="shared" ref="Q101:Q123" si="7">IFERROR(P101/T101,"-")</f>
        <v>1.9989999999999999</v>
      </c>
      <c r="R101" s="211">
        <v>1</v>
      </c>
      <c r="S101" s="194" t="s">
        <v>477</v>
      </c>
      <c r="T101" s="190">
        <v>10</v>
      </c>
      <c r="V101" s="190">
        <v>0</v>
      </c>
      <c r="W101" s="189" t="s">
        <v>360</v>
      </c>
      <c r="X101" s="38">
        <v>0</v>
      </c>
    </row>
    <row r="102" spans="2:24">
      <c r="B102" s="190">
        <v>98</v>
      </c>
      <c r="C102" s="190">
        <v>98</v>
      </c>
      <c r="D102" s="190">
        <v>10</v>
      </c>
      <c r="E102" s="216">
        <v>44994</v>
      </c>
      <c r="F102" s="224" t="s">
        <v>920</v>
      </c>
      <c r="G102" s="224" t="s">
        <v>79</v>
      </c>
      <c r="H102" s="224" t="s">
        <v>89</v>
      </c>
      <c r="I102" s="228" t="s">
        <v>109</v>
      </c>
      <c r="J102" s="188" t="s">
        <v>100</v>
      </c>
      <c r="K102" s="188" t="s">
        <v>401</v>
      </c>
      <c r="L102" s="15" t="s">
        <v>353</v>
      </c>
      <c r="M102" s="195" t="s">
        <v>19</v>
      </c>
      <c r="N102" s="188" t="s">
        <v>403</v>
      </c>
      <c r="O102" s="213">
        <v>12.99</v>
      </c>
      <c r="P102" s="212">
        <f t="shared" si="6"/>
        <v>12.99</v>
      </c>
      <c r="Q102" s="212">
        <f t="shared" si="7"/>
        <v>1.2989999999999999</v>
      </c>
      <c r="R102" s="211">
        <v>1</v>
      </c>
      <c r="S102" s="194" t="s">
        <v>477</v>
      </c>
      <c r="T102" s="190">
        <v>10</v>
      </c>
      <c r="V102" s="190">
        <v>1</v>
      </c>
      <c r="W102" s="189" t="s">
        <v>360</v>
      </c>
      <c r="X102" s="38">
        <v>1</v>
      </c>
    </row>
    <row r="103" spans="2:24">
      <c r="B103" s="190">
        <v>99</v>
      </c>
      <c r="C103" s="190">
        <v>99</v>
      </c>
      <c r="D103" s="190">
        <v>15</v>
      </c>
      <c r="E103" s="216">
        <v>44993</v>
      </c>
      <c r="F103" s="224" t="s">
        <v>120</v>
      </c>
      <c r="G103" s="224" t="s">
        <v>79</v>
      </c>
      <c r="H103" s="224" t="s">
        <v>98</v>
      </c>
      <c r="I103" s="228" t="s">
        <v>121</v>
      </c>
      <c r="J103" s="188" t="s">
        <v>120</v>
      </c>
      <c r="K103" s="188" t="s">
        <v>932</v>
      </c>
      <c r="L103" s="15" t="s">
        <v>537</v>
      </c>
      <c r="M103" s="225" t="s">
        <v>350</v>
      </c>
      <c r="O103" s="213" t="s">
        <v>544</v>
      </c>
      <c r="P103" s="212" t="str">
        <f t="shared" si="6"/>
        <v>-</v>
      </c>
      <c r="Q103" s="212" t="str">
        <f t="shared" si="7"/>
        <v>-</v>
      </c>
      <c r="R103" s="211">
        <v>1</v>
      </c>
      <c r="S103" s="194" t="s">
        <v>477</v>
      </c>
      <c r="T103" s="190">
        <v>8</v>
      </c>
      <c r="V103" s="190">
        <v>1</v>
      </c>
      <c r="W103" s="189" t="s">
        <v>360</v>
      </c>
      <c r="X103" s="38">
        <v>0</v>
      </c>
    </row>
    <row r="104" spans="2:24">
      <c r="B104" s="190">
        <v>100</v>
      </c>
      <c r="C104" s="190">
        <v>100</v>
      </c>
      <c r="D104" s="190">
        <v>15</v>
      </c>
      <c r="E104" s="216">
        <v>44993</v>
      </c>
      <c r="F104" s="224" t="s">
        <v>120</v>
      </c>
      <c r="G104" s="224" t="s">
        <v>79</v>
      </c>
      <c r="H104" s="224" t="s">
        <v>98</v>
      </c>
      <c r="I104" s="228" t="s">
        <v>121</v>
      </c>
      <c r="J104" s="188" t="s">
        <v>120</v>
      </c>
      <c r="K104" s="188" t="s">
        <v>932</v>
      </c>
      <c r="L104" s="15" t="s">
        <v>537</v>
      </c>
      <c r="M104" s="225" t="s">
        <v>350</v>
      </c>
      <c r="O104" s="213" t="s">
        <v>544</v>
      </c>
      <c r="P104" s="212" t="str">
        <f t="shared" si="6"/>
        <v>-</v>
      </c>
      <c r="Q104" s="212" t="str">
        <f t="shared" si="7"/>
        <v>-</v>
      </c>
      <c r="R104" s="211">
        <v>12</v>
      </c>
      <c r="S104" s="194" t="s">
        <v>2251</v>
      </c>
      <c r="T104" s="190">
        <v>8</v>
      </c>
      <c r="V104" s="190">
        <v>1</v>
      </c>
      <c r="W104" s="189" t="s">
        <v>360</v>
      </c>
      <c r="X104" s="38">
        <v>0</v>
      </c>
    </row>
    <row r="105" spans="2:24">
      <c r="B105" s="190">
        <v>101</v>
      </c>
      <c r="C105" s="190">
        <v>101</v>
      </c>
      <c r="D105" s="190">
        <v>15</v>
      </c>
      <c r="E105" s="216">
        <v>44993</v>
      </c>
      <c r="F105" s="224" t="s">
        <v>120</v>
      </c>
      <c r="G105" s="224" t="s">
        <v>79</v>
      </c>
      <c r="H105" s="224" t="s">
        <v>98</v>
      </c>
      <c r="I105" s="228" t="s">
        <v>121</v>
      </c>
      <c r="J105" s="188" t="s">
        <v>120</v>
      </c>
      <c r="K105" s="188" t="s">
        <v>938</v>
      </c>
      <c r="L105" s="15" t="s">
        <v>537</v>
      </c>
      <c r="M105" s="225" t="s">
        <v>350</v>
      </c>
      <c r="O105" s="213" t="s">
        <v>544</v>
      </c>
      <c r="P105" s="212" t="str">
        <f t="shared" si="6"/>
        <v>-</v>
      </c>
      <c r="Q105" s="212" t="str">
        <f t="shared" si="7"/>
        <v>-</v>
      </c>
      <c r="R105" s="211">
        <v>1</v>
      </c>
      <c r="S105" s="194" t="s">
        <v>477</v>
      </c>
      <c r="T105" s="190">
        <v>10</v>
      </c>
      <c r="V105" s="190">
        <v>1</v>
      </c>
      <c r="W105" s="189" t="s">
        <v>600</v>
      </c>
      <c r="X105" s="38">
        <v>0</v>
      </c>
    </row>
    <row r="106" spans="2:24">
      <c r="B106" s="190">
        <v>102</v>
      </c>
      <c r="C106" s="190">
        <v>102</v>
      </c>
      <c r="D106" s="190">
        <v>15</v>
      </c>
      <c r="E106" s="216">
        <v>44993</v>
      </c>
      <c r="F106" s="224" t="s">
        <v>120</v>
      </c>
      <c r="G106" s="224" t="s">
        <v>79</v>
      </c>
      <c r="H106" s="224" t="s">
        <v>98</v>
      </c>
      <c r="I106" s="228" t="s">
        <v>121</v>
      </c>
      <c r="J106" s="188" t="s">
        <v>120</v>
      </c>
      <c r="K106" s="188" t="s">
        <v>938</v>
      </c>
      <c r="L106" s="15" t="s">
        <v>537</v>
      </c>
      <c r="M106" s="225" t="s">
        <v>350</v>
      </c>
      <c r="O106" s="213" t="s">
        <v>544</v>
      </c>
      <c r="P106" s="212" t="str">
        <f t="shared" si="6"/>
        <v>-</v>
      </c>
      <c r="Q106" s="212" t="str">
        <f t="shared" si="7"/>
        <v>-</v>
      </c>
      <c r="R106" s="211">
        <v>12</v>
      </c>
      <c r="S106" s="194" t="s">
        <v>2251</v>
      </c>
      <c r="T106" s="190">
        <v>10</v>
      </c>
      <c r="V106" s="190">
        <v>1</v>
      </c>
      <c r="W106" s="189" t="s">
        <v>600</v>
      </c>
      <c r="X106" s="38">
        <v>0</v>
      </c>
    </row>
    <row r="107" spans="2:24">
      <c r="B107" s="190">
        <v>103</v>
      </c>
      <c r="C107" s="190">
        <v>103</v>
      </c>
      <c r="D107" s="190">
        <v>28</v>
      </c>
      <c r="E107" s="216">
        <v>44992</v>
      </c>
      <c r="F107" s="224" t="s">
        <v>150</v>
      </c>
      <c r="G107" s="224" t="s">
        <v>79</v>
      </c>
      <c r="H107" s="224" t="s">
        <v>89</v>
      </c>
      <c r="I107" s="228" t="s">
        <v>151</v>
      </c>
      <c r="J107" s="188" t="s">
        <v>943</v>
      </c>
      <c r="K107" s="188" t="s">
        <v>944</v>
      </c>
      <c r="L107" s="15" t="s">
        <v>353</v>
      </c>
      <c r="M107" s="225" t="s">
        <v>19</v>
      </c>
      <c r="O107" s="213">
        <v>18.09</v>
      </c>
      <c r="P107" s="212">
        <f t="shared" si="6"/>
        <v>18.09</v>
      </c>
      <c r="Q107" s="212">
        <f t="shared" si="7"/>
        <v>1.8089999999999999</v>
      </c>
      <c r="R107" s="211">
        <v>1</v>
      </c>
      <c r="S107" s="211" t="s">
        <v>477</v>
      </c>
      <c r="T107" s="190">
        <v>10</v>
      </c>
      <c r="V107" s="190">
        <v>1</v>
      </c>
      <c r="W107" s="189"/>
      <c r="X107" s="38">
        <v>1</v>
      </c>
    </row>
    <row r="108" spans="2:24">
      <c r="B108" s="190">
        <v>104</v>
      </c>
      <c r="C108" s="190">
        <v>104</v>
      </c>
      <c r="D108" s="190">
        <v>28</v>
      </c>
      <c r="E108" s="216">
        <v>44992</v>
      </c>
      <c r="F108" s="224" t="s">
        <v>150</v>
      </c>
      <c r="G108" s="224" t="s">
        <v>79</v>
      </c>
      <c r="H108" s="224" t="s">
        <v>89</v>
      </c>
      <c r="I108" s="228" t="s">
        <v>151</v>
      </c>
      <c r="J108" s="188" t="s">
        <v>857</v>
      </c>
      <c r="K108" s="188" t="s">
        <v>858</v>
      </c>
      <c r="L108" s="15" t="s">
        <v>353</v>
      </c>
      <c r="M108" s="225" t="s">
        <v>350</v>
      </c>
      <c r="O108" s="213">
        <v>54.49</v>
      </c>
      <c r="P108" s="212">
        <f t="shared" si="6"/>
        <v>9.081666666666667</v>
      </c>
      <c r="Q108" s="212">
        <f t="shared" si="7"/>
        <v>2.594761904761905</v>
      </c>
      <c r="R108" s="211">
        <v>6</v>
      </c>
      <c r="S108" s="211" t="s">
        <v>377</v>
      </c>
      <c r="T108" s="190">
        <v>3.5</v>
      </c>
      <c r="V108" s="190">
        <v>1</v>
      </c>
      <c r="W108" s="189"/>
      <c r="X108" s="38">
        <v>0</v>
      </c>
    </row>
    <row r="109" spans="2:24">
      <c r="B109" s="190">
        <v>105</v>
      </c>
      <c r="C109" s="190">
        <v>105</v>
      </c>
      <c r="D109" s="190">
        <v>19</v>
      </c>
      <c r="E109" s="216">
        <v>45001</v>
      </c>
      <c r="F109" s="224" t="s">
        <v>129</v>
      </c>
      <c r="G109" s="224" t="s">
        <v>79</v>
      </c>
      <c r="H109" s="224" t="s">
        <v>89</v>
      </c>
      <c r="I109" s="228" t="s">
        <v>130</v>
      </c>
      <c r="J109" s="188" t="s">
        <v>442</v>
      </c>
      <c r="K109" s="188" t="s">
        <v>953</v>
      </c>
      <c r="L109" s="15" t="s">
        <v>353</v>
      </c>
      <c r="M109" s="195" t="s">
        <v>19</v>
      </c>
      <c r="N109" s="188" t="s">
        <v>444</v>
      </c>
      <c r="O109" s="213">
        <v>10.48</v>
      </c>
      <c r="P109" s="212">
        <f t="shared" si="6"/>
        <v>10.48</v>
      </c>
      <c r="Q109" s="212">
        <f t="shared" si="7"/>
        <v>1.31</v>
      </c>
      <c r="R109" s="211">
        <v>1</v>
      </c>
      <c r="S109" s="194" t="s">
        <v>477</v>
      </c>
      <c r="T109" s="190">
        <v>8</v>
      </c>
      <c r="V109" s="190">
        <v>0</v>
      </c>
      <c r="W109" s="189" t="s">
        <v>360</v>
      </c>
      <c r="X109" s="38">
        <v>0</v>
      </c>
    </row>
    <row r="110" spans="2:24">
      <c r="B110" s="190">
        <v>106</v>
      </c>
      <c r="C110" s="190">
        <v>106</v>
      </c>
      <c r="D110" s="190">
        <v>19</v>
      </c>
      <c r="E110" s="216">
        <v>45001</v>
      </c>
      <c r="F110" s="224" t="s">
        <v>129</v>
      </c>
      <c r="G110" s="224" t="s">
        <v>79</v>
      </c>
      <c r="H110" s="224" t="s">
        <v>89</v>
      </c>
      <c r="I110" s="228" t="s">
        <v>130</v>
      </c>
      <c r="J110" s="208" t="s">
        <v>414</v>
      </c>
      <c r="K110" s="188" t="s">
        <v>2254</v>
      </c>
      <c r="L110" s="28" t="s">
        <v>353</v>
      </c>
      <c r="M110" s="225" t="s">
        <v>19</v>
      </c>
      <c r="N110" s="208" t="s">
        <v>416</v>
      </c>
      <c r="O110" s="213">
        <v>20.98</v>
      </c>
      <c r="P110" s="212">
        <f t="shared" si="6"/>
        <v>10.49</v>
      </c>
      <c r="Q110" s="212">
        <f t="shared" si="7"/>
        <v>2.9971428571428573</v>
      </c>
      <c r="R110" s="211">
        <v>2</v>
      </c>
      <c r="S110" s="194" t="s">
        <v>355</v>
      </c>
      <c r="T110" s="190">
        <v>3.5</v>
      </c>
      <c r="V110" s="190">
        <v>0</v>
      </c>
      <c r="W110" s="189" t="s">
        <v>963</v>
      </c>
      <c r="X110" s="38">
        <v>1</v>
      </c>
    </row>
    <row r="111" spans="2:24">
      <c r="B111" s="190">
        <v>107</v>
      </c>
      <c r="C111" s="190">
        <v>107</v>
      </c>
      <c r="D111" s="190">
        <v>19</v>
      </c>
      <c r="E111" s="216">
        <v>45001</v>
      </c>
      <c r="F111" s="224" t="s">
        <v>129</v>
      </c>
      <c r="G111" s="224" t="s">
        <v>79</v>
      </c>
      <c r="H111" s="224" t="s">
        <v>89</v>
      </c>
      <c r="I111" s="228" t="s">
        <v>130</v>
      </c>
      <c r="J111" s="188" t="s">
        <v>394</v>
      </c>
      <c r="K111" s="188" t="s">
        <v>906</v>
      </c>
      <c r="L111" s="15" t="s">
        <v>353</v>
      </c>
      <c r="M111" s="195" t="s">
        <v>19</v>
      </c>
      <c r="N111" s="188" t="s">
        <v>396</v>
      </c>
      <c r="O111" s="213">
        <v>10.02</v>
      </c>
      <c r="P111" s="212">
        <f t="shared" si="6"/>
        <v>10.02</v>
      </c>
      <c r="Q111" s="212">
        <f t="shared" si="7"/>
        <v>1.002</v>
      </c>
      <c r="R111" s="211">
        <v>1</v>
      </c>
      <c r="S111" s="194" t="s">
        <v>477</v>
      </c>
      <c r="T111" s="190">
        <v>10</v>
      </c>
      <c r="V111" s="190">
        <v>1</v>
      </c>
      <c r="W111" s="189" t="s">
        <v>360</v>
      </c>
      <c r="X111" s="38">
        <v>1</v>
      </c>
    </row>
    <row r="112" spans="2:24">
      <c r="B112" s="190">
        <v>108</v>
      </c>
      <c r="C112" s="190">
        <v>108</v>
      </c>
      <c r="D112" s="190">
        <v>33</v>
      </c>
      <c r="E112" s="216">
        <v>44992</v>
      </c>
      <c r="F112" s="224" t="s">
        <v>161</v>
      </c>
      <c r="G112" s="224" t="s">
        <v>79</v>
      </c>
      <c r="H112" s="224" t="s">
        <v>89</v>
      </c>
      <c r="I112" s="228" t="s">
        <v>162</v>
      </c>
      <c r="J112" s="188" t="s">
        <v>374</v>
      </c>
      <c r="K112" s="208" t="s">
        <v>375</v>
      </c>
      <c r="L112" s="28" t="s">
        <v>353</v>
      </c>
      <c r="M112" s="195" t="s">
        <v>19</v>
      </c>
      <c r="N112" s="188" t="s">
        <v>376</v>
      </c>
      <c r="O112" s="213">
        <v>8.99</v>
      </c>
      <c r="P112" s="212">
        <f t="shared" si="6"/>
        <v>8.99</v>
      </c>
      <c r="Q112" s="212">
        <f t="shared" si="7"/>
        <v>0.89900000000000002</v>
      </c>
      <c r="R112" s="211">
        <v>1</v>
      </c>
      <c r="S112" s="211" t="s">
        <v>477</v>
      </c>
      <c r="T112" s="190">
        <v>10</v>
      </c>
      <c r="W112" s="189" t="s">
        <v>360</v>
      </c>
      <c r="X112" s="38">
        <v>1</v>
      </c>
    </row>
    <row r="113" spans="2:24">
      <c r="B113" s="190">
        <v>109</v>
      </c>
      <c r="C113" s="190">
        <v>109</v>
      </c>
      <c r="D113" s="190">
        <v>33</v>
      </c>
      <c r="E113" s="216">
        <v>44992</v>
      </c>
      <c r="F113" s="224" t="s">
        <v>161</v>
      </c>
      <c r="G113" s="224" t="s">
        <v>79</v>
      </c>
      <c r="H113" s="224" t="s">
        <v>89</v>
      </c>
      <c r="I113" s="228" t="s">
        <v>162</v>
      </c>
      <c r="J113" s="188" t="s">
        <v>374</v>
      </c>
      <c r="K113" s="208" t="s">
        <v>375</v>
      </c>
      <c r="L113" s="28" t="s">
        <v>353</v>
      </c>
      <c r="M113" s="195" t="s">
        <v>19</v>
      </c>
      <c r="N113" s="188" t="s">
        <v>376</v>
      </c>
      <c r="O113" s="213">
        <v>19.989999999999998</v>
      </c>
      <c r="P113" s="212">
        <f t="shared" si="6"/>
        <v>6.6633333333333331</v>
      </c>
      <c r="Q113" s="212">
        <f t="shared" si="7"/>
        <v>0.66633333333333333</v>
      </c>
      <c r="R113" s="211">
        <v>3</v>
      </c>
      <c r="S113" s="211" t="s">
        <v>373</v>
      </c>
      <c r="T113" s="190">
        <v>10</v>
      </c>
      <c r="W113" s="189" t="s">
        <v>360</v>
      </c>
      <c r="X113" s="38">
        <v>0</v>
      </c>
    </row>
    <row r="114" spans="2:24">
      <c r="B114" s="190">
        <v>110</v>
      </c>
      <c r="C114" s="190">
        <v>110</v>
      </c>
      <c r="D114" s="190">
        <v>22</v>
      </c>
      <c r="E114" s="216">
        <v>44992</v>
      </c>
      <c r="F114" s="224" t="s">
        <v>135</v>
      </c>
      <c r="G114" s="224" t="s">
        <v>79</v>
      </c>
      <c r="H114" s="224" t="s">
        <v>89</v>
      </c>
      <c r="I114" s="228" t="s">
        <v>136</v>
      </c>
      <c r="J114" s="188" t="s">
        <v>523</v>
      </c>
      <c r="K114" s="188" t="s">
        <v>524</v>
      </c>
      <c r="L114" s="28" t="s">
        <v>353</v>
      </c>
      <c r="M114" s="225" t="s">
        <v>528</v>
      </c>
      <c r="N114" s="208" t="s">
        <v>529</v>
      </c>
      <c r="O114" s="213">
        <v>4.45</v>
      </c>
      <c r="P114" s="212">
        <f t="shared" si="6"/>
        <v>4.45</v>
      </c>
      <c r="Q114" s="212">
        <f t="shared" si="7"/>
        <v>0.37083333333333335</v>
      </c>
      <c r="R114" s="211">
        <v>1</v>
      </c>
      <c r="S114" s="211" t="s">
        <v>477</v>
      </c>
      <c r="T114" s="190">
        <v>12</v>
      </c>
      <c r="V114" s="190">
        <v>1</v>
      </c>
      <c r="W114" s="189" t="s">
        <v>360</v>
      </c>
      <c r="X114" s="38">
        <v>0</v>
      </c>
    </row>
    <row r="115" spans="2:24">
      <c r="B115" s="190">
        <v>111</v>
      </c>
      <c r="C115" s="190">
        <v>111</v>
      </c>
      <c r="D115" s="190">
        <v>22</v>
      </c>
      <c r="E115" s="216">
        <v>44992</v>
      </c>
      <c r="F115" s="224" t="s">
        <v>135</v>
      </c>
      <c r="G115" s="224" t="s">
        <v>79</v>
      </c>
      <c r="H115" s="224" t="s">
        <v>89</v>
      </c>
      <c r="I115" s="228" t="s">
        <v>136</v>
      </c>
      <c r="J115" s="188" t="s">
        <v>523</v>
      </c>
      <c r="K115" s="188" t="s">
        <v>524</v>
      </c>
      <c r="L115" s="28" t="s">
        <v>353</v>
      </c>
      <c r="M115" s="225" t="s">
        <v>528</v>
      </c>
      <c r="N115" s="208" t="s">
        <v>529</v>
      </c>
      <c r="O115" s="213">
        <v>4.42</v>
      </c>
      <c r="P115" s="212">
        <f t="shared" si="6"/>
        <v>4.42</v>
      </c>
      <c r="Q115" s="212">
        <f t="shared" si="7"/>
        <v>0.442</v>
      </c>
      <c r="R115" s="211">
        <v>1</v>
      </c>
      <c r="S115" s="211" t="s">
        <v>477</v>
      </c>
      <c r="T115" s="190">
        <v>10</v>
      </c>
      <c r="V115" s="190">
        <v>1</v>
      </c>
      <c r="W115" s="189" t="s">
        <v>360</v>
      </c>
      <c r="X115" s="38">
        <v>0</v>
      </c>
    </row>
    <row r="116" spans="2:24">
      <c r="B116" s="190">
        <v>112</v>
      </c>
      <c r="C116" s="190">
        <v>112</v>
      </c>
      <c r="D116" s="190">
        <v>22</v>
      </c>
      <c r="E116" s="216">
        <v>44992</v>
      </c>
      <c r="F116" s="224" t="s">
        <v>135</v>
      </c>
      <c r="G116" s="224" t="s">
        <v>79</v>
      </c>
      <c r="H116" s="224" t="s">
        <v>89</v>
      </c>
      <c r="I116" s="228" t="s">
        <v>136</v>
      </c>
      <c r="J116" s="188" t="s">
        <v>442</v>
      </c>
      <c r="K116" s="188" t="s">
        <v>473</v>
      </c>
      <c r="L116" s="15" t="s">
        <v>353</v>
      </c>
      <c r="M116" s="195" t="s">
        <v>19</v>
      </c>
      <c r="N116" s="188" t="s">
        <v>444</v>
      </c>
      <c r="O116" s="213">
        <v>3.99</v>
      </c>
      <c r="P116" s="212">
        <f t="shared" si="6"/>
        <v>3.99</v>
      </c>
      <c r="Q116" s="212">
        <f t="shared" si="7"/>
        <v>0.39900000000000002</v>
      </c>
      <c r="R116" s="211">
        <v>1</v>
      </c>
      <c r="S116" s="211" t="s">
        <v>477</v>
      </c>
      <c r="T116" s="190">
        <v>10</v>
      </c>
      <c r="V116" s="190">
        <v>1</v>
      </c>
      <c r="W116" s="189" t="s">
        <v>360</v>
      </c>
      <c r="X116" s="38">
        <v>0</v>
      </c>
    </row>
    <row r="117" spans="2:24">
      <c r="B117" s="190">
        <v>113</v>
      </c>
      <c r="C117" s="190">
        <v>113</v>
      </c>
      <c r="D117" s="190">
        <v>9</v>
      </c>
      <c r="E117" s="216">
        <v>44993</v>
      </c>
      <c r="F117" s="224" t="s">
        <v>106</v>
      </c>
      <c r="G117" s="224" t="s">
        <v>79</v>
      </c>
      <c r="H117" s="224" t="s">
        <v>84</v>
      </c>
      <c r="I117" s="228" t="s">
        <v>107</v>
      </c>
      <c r="J117" s="188" t="s">
        <v>943</v>
      </c>
      <c r="K117" s="188" t="s">
        <v>944</v>
      </c>
      <c r="L117" s="15" t="s">
        <v>537</v>
      </c>
      <c r="M117" s="225" t="s">
        <v>19</v>
      </c>
      <c r="O117" s="213">
        <v>26.99</v>
      </c>
      <c r="P117" s="212">
        <f t="shared" si="6"/>
        <v>13.494999999999999</v>
      </c>
      <c r="Q117" s="212">
        <f t="shared" si="7"/>
        <v>1.3494999999999999</v>
      </c>
      <c r="R117" s="211">
        <v>2</v>
      </c>
      <c r="S117" s="194" t="s">
        <v>355</v>
      </c>
      <c r="T117" s="190">
        <v>10</v>
      </c>
      <c r="V117" s="190">
        <v>0</v>
      </c>
      <c r="W117" s="189"/>
      <c r="X117" s="38">
        <v>0</v>
      </c>
    </row>
    <row r="118" spans="2:24">
      <c r="B118" s="190">
        <v>114</v>
      </c>
      <c r="C118" s="190">
        <v>114</v>
      </c>
      <c r="D118" s="190">
        <v>9</v>
      </c>
      <c r="E118" s="216">
        <v>44993</v>
      </c>
      <c r="F118" s="224" t="s">
        <v>106</v>
      </c>
      <c r="G118" s="224" t="s">
        <v>79</v>
      </c>
      <c r="H118" s="224" t="s">
        <v>84</v>
      </c>
      <c r="I118" s="228" t="s">
        <v>107</v>
      </c>
      <c r="J118" s="246" t="s">
        <v>943</v>
      </c>
      <c r="K118" s="246" t="s">
        <v>944</v>
      </c>
      <c r="L118" s="15" t="s">
        <v>537</v>
      </c>
      <c r="M118" s="225" t="s">
        <v>19</v>
      </c>
      <c r="N118" s="246"/>
      <c r="O118" s="213">
        <v>7.99</v>
      </c>
      <c r="P118" s="212">
        <f t="shared" si="6"/>
        <v>7.99</v>
      </c>
      <c r="Q118" s="212">
        <f t="shared" si="7"/>
        <v>0.79900000000000004</v>
      </c>
      <c r="R118" s="211">
        <v>1</v>
      </c>
      <c r="S118" s="194" t="s">
        <v>477</v>
      </c>
      <c r="T118" s="298">
        <v>10</v>
      </c>
      <c r="U118" s="298"/>
      <c r="V118" s="298">
        <v>1</v>
      </c>
      <c r="W118" s="189"/>
      <c r="X118" s="38">
        <v>1</v>
      </c>
    </row>
    <row r="119" spans="2:24">
      <c r="B119" s="190">
        <v>115</v>
      </c>
      <c r="C119" s="190">
        <v>115</v>
      </c>
      <c r="D119" s="190">
        <v>9</v>
      </c>
      <c r="E119" s="216">
        <v>44993</v>
      </c>
      <c r="F119" s="224" t="s">
        <v>106</v>
      </c>
      <c r="G119" s="224" t="s">
        <v>79</v>
      </c>
      <c r="H119" s="224" t="s">
        <v>84</v>
      </c>
      <c r="I119" s="228" t="s">
        <v>107</v>
      </c>
      <c r="J119" s="188" t="s">
        <v>943</v>
      </c>
      <c r="K119" s="188" t="s">
        <v>944</v>
      </c>
      <c r="L119" s="15" t="s">
        <v>537</v>
      </c>
      <c r="M119" s="225" t="s">
        <v>19</v>
      </c>
      <c r="O119" s="213">
        <v>13.99</v>
      </c>
      <c r="P119" s="212">
        <f t="shared" si="6"/>
        <v>6.9950000000000001</v>
      </c>
      <c r="Q119" s="212">
        <f t="shared" si="7"/>
        <v>0.69950000000000001</v>
      </c>
      <c r="R119" s="211">
        <v>2</v>
      </c>
      <c r="S119" s="194" t="s">
        <v>355</v>
      </c>
      <c r="T119" s="190">
        <v>10</v>
      </c>
      <c r="V119" s="190">
        <v>1</v>
      </c>
      <c r="W119" s="189"/>
      <c r="X119" s="38">
        <v>1</v>
      </c>
    </row>
    <row r="120" spans="2:24">
      <c r="B120" s="190">
        <v>116</v>
      </c>
      <c r="C120" s="190">
        <v>116</v>
      </c>
      <c r="D120" s="190">
        <v>9</v>
      </c>
      <c r="E120" s="216">
        <v>44993</v>
      </c>
      <c r="F120" s="224" t="s">
        <v>106</v>
      </c>
      <c r="G120" s="224" t="s">
        <v>79</v>
      </c>
      <c r="H120" s="224" t="s">
        <v>84</v>
      </c>
      <c r="I120" s="228" t="s">
        <v>107</v>
      </c>
      <c r="J120" s="188" t="s">
        <v>995</v>
      </c>
      <c r="K120" s="188" t="s">
        <v>996</v>
      </c>
      <c r="L120" s="15" t="s">
        <v>353</v>
      </c>
      <c r="M120" s="225" t="s">
        <v>19</v>
      </c>
      <c r="N120" s="188" t="s">
        <v>670</v>
      </c>
      <c r="O120" s="213">
        <v>27.99</v>
      </c>
      <c r="P120" s="212">
        <f t="shared" si="6"/>
        <v>13.994999999999999</v>
      </c>
      <c r="Q120" s="212">
        <f t="shared" si="7"/>
        <v>1.3995</v>
      </c>
      <c r="R120" s="211">
        <v>2</v>
      </c>
      <c r="S120" s="194" t="s">
        <v>355</v>
      </c>
      <c r="T120" s="190">
        <v>10</v>
      </c>
      <c r="V120" s="190">
        <v>0</v>
      </c>
      <c r="W120" s="189" t="s">
        <v>360</v>
      </c>
      <c r="X120" s="38">
        <v>1</v>
      </c>
    </row>
    <row r="121" spans="2:24">
      <c r="B121" s="190">
        <v>117</v>
      </c>
      <c r="C121" s="190">
        <v>117</v>
      </c>
      <c r="D121" s="190">
        <v>9</v>
      </c>
      <c r="E121" s="216">
        <v>44993</v>
      </c>
      <c r="F121" s="224" t="s">
        <v>106</v>
      </c>
      <c r="G121" s="224" t="s">
        <v>79</v>
      </c>
      <c r="H121" s="224" t="s">
        <v>84</v>
      </c>
      <c r="I121" s="228" t="s">
        <v>107</v>
      </c>
      <c r="J121" s="188" t="s">
        <v>1001</v>
      </c>
      <c r="K121" s="188" t="s">
        <v>1002</v>
      </c>
      <c r="L121" s="15" t="s">
        <v>537</v>
      </c>
      <c r="M121" s="225" t="s">
        <v>19</v>
      </c>
      <c r="O121" s="213">
        <v>39.99</v>
      </c>
      <c r="P121" s="212">
        <f t="shared" si="6"/>
        <v>6.665</v>
      </c>
      <c r="Q121" s="212">
        <f t="shared" si="7"/>
        <v>0.66649999999999998</v>
      </c>
      <c r="R121" s="211">
        <v>6</v>
      </c>
      <c r="S121" s="211" t="s">
        <v>377</v>
      </c>
      <c r="T121" s="190">
        <v>10</v>
      </c>
      <c r="V121" s="190">
        <v>1</v>
      </c>
      <c r="W121" s="189"/>
      <c r="X121" s="38">
        <v>1</v>
      </c>
    </row>
    <row r="122" spans="2:24">
      <c r="B122" s="190">
        <v>118</v>
      </c>
      <c r="C122" s="190">
        <v>118</v>
      </c>
      <c r="D122" s="190">
        <v>9</v>
      </c>
      <c r="E122" s="216">
        <v>44993</v>
      </c>
      <c r="F122" s="224" t="s">
        <v>106</v>
      </c>
      <c r="G122" s="224" t="s">
        <v>79</v>
      </c>
      <c r="H122" s="224" t="s">
        <v>84</v>
      </c>
      <c r="I122" s="228" t="s">
        <v>107</v>
      </c>
      <c r="J122" s="188" t="s">
        <v>374</v>
      </c>
      <c r="K122" s="208" t="s">
        <v>375</v>
      </c>
      <c r="L122" s="28" t="s">
        <v>353</v>
      </c>
      <c r="M122" s="195" t="s">
        <v>19</v>
      </c>
      <c r="N122" s="188" t="s">
        <v>376</v>
      </c>
      <c r="O122" s="213">
        <v>18.989999999999998</v>
      </c>
      <c r="P122" s="212">
        <f t="shared" si="6"/>
        <v>18.989999999999998</v>
      </c>
      <c r="Q122" s="212">
        <f t="shared" si="7"/>
        <v>5.4257142857142853</v>
      </c>
      <c r="R122" s="211">
        <v>1</v>
      </c>
      <c r="S122" s="211" t="s">
        <v>477</v>
      </c>
      <c r="T122" s="190">
        <v>3.5</v>
      </c>
      <c r="V122" s="190">
        <v>0</v>
      </c>
      <c r="W122" s="189" t="s">
        <v>360</v>
      </c>
      <c r="X122" s="38">
        <v>1</v>
      </c>
    </row>
    <row r="123" spans="2:24">
      <c r="B123" s="190">
        <v>119</v>
      </c>
      <c r="C123" s="190">
        <v>119</v>
      </c>
      <c r="D123" s="190">
        <v>9</v>
      </c>
      <c r="E123" s="216">
        <v>44993</v>
      </c>
      <c r="F123" s="224" t="s">
        <v>106</v>
      </c>
      <c r="G123" s="224" t="s">
        <v>79</v>
      </c>
      <c r="H123" s="224" t="s">
        <v>84</v>
      </c>
      <c r="I123" s="228" t="s">
        <v>107</v>
      </c>
      <c r="J123" s="188" t="s">
        <v>374</v>
      </c>
      <c r="K123" s="208" t="s">
        <v>375</v>
      </c>
      <c r="L123" s="28" t="s">
        <v>353</v>
      </c>
      <c r="M123" s="195" t="s">
        <v>19</v>
      </c>
      <c r="N123" s="188" t="s">
        <v>376</v>
      </c>
      <c r="O123" s="213">
        <v>16.989999999999998</v>
      </c>
      <c r="P123" s="212">
        <f t="shared" si="6"/>
        <v>16.989999999999998</v>
      </c>
      <c r="Q123" s="212">
        <f t="shared" si="7"/>
        <v>0.99941176470588222</v>
      </c>
      <c r="R123" s="211">
        <v>1</v>
      </c>
      <c r="S123" s="194" t="s">
        <v>477</v>
      </c>
      <c r="T123" s="190">
        <v>17</v>
      </c>
      <c r="V123" s="190">
        <v>0</v>
      </c>
      <c r="W123" s="189" t="s">
        <v>360</v>
      </c>
      <c r="X123" s="38">
        <v>1</v>
      </c>
    </row>
    <row r="124" spans="2:24">
      <c r="B124" s="190">
        <v>120</v>
      </c>
      <c r="C124" s="190">
        <v>120</v>
      </c>
      <c r="D124" s="190">
        <v>9</v>
      </c>
      <c r="E124" s="216">
        <v>45023</v>
      </c>
      <c r="F124" s="215" t="s">
        <v>106</v>
      </c>
      <c r="G124" s="224" t="s">
        <v>79</v>
      </c>
      <c r="H124" s="215" t="s">
        <v>84</v>
      </c>
      <c r="I124" s="307" t="s">
        <v>107</v>
      </c>
      <c r="J124" s="188" t="s">
        <v>374</v>
      </c>
      <c r="K124" s="188" t="s">
        <v>406</v>
      </c>
      <c r="L124" s="28" t="s">
        <v>353</v>
      </c>
      <c r="M124" s="195" t="s">
        <v>19</v>
      </c>
      <c r="N124" s="188" t="s">
        <v>376</v>
      </c>
      <c r="O124" s="213"/>
      <c r="P124" s="212"/>
      <c r="Q124" s="212"/>
      <c r="R124" s="211"/>
      <c r="V124" s="190">
        <v>0</v>
      </c>
      <c r="W124" s="189"/>
      <c r="X124" s="38">
        <v>1</v>
      </c>
    </row>
    <row r="125" spans="2:24">
      <c r="B125" s="190">
        <v>121</v>
      </c>
      <c r="C125" s="190">
        <v>121</v>
      </c>
      <c r="D125" s="190">
        <v>9</v>
      </c>
      <c r="E125" s="216">
        <v>44993</v>
      </c>
      <c r="F125" s="224" t="s">
        <v>106</v>
      </c>
      <c r="G125" s="224" t="s">
        <v>79</v>
      </c>
      <c r="H125" s="224" t="s">
        <v>84</v>
      </c>
      <c r="I125" s="228" t="s">
        <v>107</v>
      </c>
      <c r="J125" s="188" t="s">
        <v>615</v>
      </c>
      <c r="K125" s="188" t="s">
        <v>616</v>
      </c>
      <c r="L125" s="28" t="s">
        <v>353</v>
      </c>
      <c r="M125" s="225" t="s">
        <v>528</v>
      </c>
      <c r="N125" s="208" t="s">
        <v>529</v>
      </c>
      <c r="O125" s="213">
        <v>8.99</v>
      </c>
      <c r="P125" s="212">
        <f t="shared" ref="P125:P156" si="8">IFERROR(O125/R125,"-")</f>
        <v>8.99</v>
      </c>
      <c r="Q125" s="212">
        <f t="shared" ref="Q125:Q156" si="9">IFERROR(P125/T125,"-")</f>
        <v>0.89900000000000002</v>
      </c>
      <c r="R125" s="211">
        <v>1</v>
      </c>
      <c r="S125" s="211" t="s">
        <v>477</v>
      </c>
      <c r="T125" s="190">
        <v>10</v>
      </c>
      <c r="V125" s="190">
        <v>0</v>
      </c>
      <c r="W125" s="189" t="s">
        <v>360</v>
      </c>
      <c r="X125" s="38">
        <v>1</v>
      </c>
    </row>
    <row r="126" spans="2:24">
      <c r="B126" s="190">
        <v>122</v>
      </c>
      <c r="C126" s="190">
        <v>122</v>
      </c>
      <c r="D126" s="190">
        <v>9</v>
      </c>
      <c r="E126" s="216">
        <v>44993</v>
      </c>
      <c r="F126" s="224" t="s">
        <v>106</v>
      </c>
      <c r="G126" s="224" t="s">
        <v>79</v>
      </c>
      <c r="H126" s="224" t="s">
        <v>84</v>
      </c>
      <c r="I126" s="228" t="s">
        <v>107</v>
      </c>
      <c r="J126" s="188" t="s">
        <v>615</v>
      </c>
      <c r="K126" s="188" t="s">
        <v>616</v>
      </c>
      <c r="L126" s="28" t="s">
        <v>353</v>
      </c>
      <c r="M126" s="225" t="s">
        <v>528</v>
      </c>
      <c r="N126" s="208" t="s">
        <v>529</v>
      </c>
      <c r="O126" s="213">
        <v>34.99</v>
      </c>
      <c r="P126" s="212">
        <f t="shared" si="8"/>
        <v>5.831666666666667</v>
      </c>
      <c r="Q126" s="212">
        <f t="shared" si="9"/>
        <v>0.58316666666666672</v>
      </c>
      <c r="R126" s="211">
        <v>6</v>
      </c>
      <c r="S126" s="194" t="s">
        <v>377</v>
      </c>
      <c r="T126" s="190">
        <v>10</v>
      </c>
      <c r="V126" s="190">
        <v>0</v>
      </c>
      <c r="W126" s="189" t="s">
        <v>360</v>
      </c>
      <c r="X126" s="38">
        <v>1</v>
      </c>
    </row>
    <row r="127" spans="2:24">
      <c r="B127" s="190">
        <v>123</v>
      </c>
      <c r="C127" s="190">
        <v>123</v>
      </c>
      <c r="D127" s="190">
        <v>9</v>
      </c>
      <c r="E127" s="216">
        <v>44993</v>
      </c>
      <c r="F127" s="224" t="s">
        <v>106</v>
      </c>
      <c r="G127" s="224" t="s">
        <v>79</v>
      </c>
      <c r="H127" s="224" t="s">
        <v>84</v>
      </c>
      <c r="I127" s="228" t="s">
        <v>107</v>
      </c>
      <c r="J127" s="188" t="s">
        <v>665</v>
      </c>
      <c r="K127" s="188" t="s">
        <v>666</v>
      </c>
      <c r="L127" s="28" t="s">
        <v>353</v>
      </c>
      <c r="M127" s="225" t="s">
        <v>19</v>
      </c>
      <c r="N127" s="208" t="s">
        <v>670</v>
      </c>
      <c r="O127" s="213">
        <v>9.99</v>
      </c>
      <c r="P127" s="212">
        <f t="shared" si="8"/>
        <v>9.99</v>
      </c>
      <c r="Q127" s="212">
        <f t="shared" si="9"/>
        <v>0.999</v>
      </c>
      <c r="R127" s="211">
        <v>1</v>
      </c>
      <c r="S127" s="211" t="s">
        <v>477</v>
      </c>
      <c r="T127" s="190">
        <v>10</v>
      </c>
      <c r="V127" s="190">
        <v>1</v>
      </c>
      <c r="W127" s="189" t="s">
        <v>600</v>
      </c>
      <c r="X127" s="38">
        <v>1</v>
      </c>
    </row>
    <row r="128" spans="2:24">
      <c r="B128" s="190">
        <v>124</v>
      </c>
      <c r="C128" s="190">
        <v>124</v>
      </c>
      <c r="D128" s="190">
        <v>9</v>
      </c>
      <c r="E128" s="216">
        <v>44993</v>
      </c>
      <c r="F128" s="224" t="s">
        <v>106</v>
      </c>
      <c r="G128" s="224" t="s">
        <v>79</v>
      </c>
      <c r="H128" s="224" t="s">
        <v>84</v>
      </c>
      <c r="I128" s="228" t="s">
        <v>107</v>
      </c>
      <c r="J128" s="188" t="s">
        <v>665</v>
      </c>
      <c r="K128" s="188" t="s">
        <v>666</v>
      </c>
      <c r="L128" s="28" t="s">
        <v>353</v>
      </c>
      <c r="M128" s="225" t="s">
        <v>19</v>
      </c>
      <c r="N128" s="208" t="s">
        <v>670</v>
      </c>
      <c r="O128" s="213">
        <v>17.989999999999998</v>
      </c>
      <c r="P128" s="212">
        <f t="shared" si="8"/>
        <v>8.9949999999999992</v>
      </c>
      <c r="Q128" s="212">
        <f t="shared" si="9"/>
        <v>0.89949999999999997</v>
      </c>
      <c r="R128" s="211">
        <v>2</v>
      </c>
      <c r="S128" s="211" t="s">
        <v>355</v>
      </c>
      <c r="T128" s="190">
        <v>10</v>
      </c>
      <c r="V128" s="190">
        <v>0</v>
      </c>
      <c r="W128" s="189" t="s">
        <v>600</v>
      </c>
      <c r="X128" s="38">
        <v>1</v>
      </c>
    </row>
    <row r="129" spans="2:24">
      <c r="B129" s="190">
        <v>125</v>
      </c>
      <c r="C129" s="190">
        <v>125</v>
      </c>
      <c r="D129" s="190">
        <v>9</v>
      </c>
      <c r="E129" s="216">
        <v>44993</v>
      </c>
      <c r="F129" s="224" t="s">
        <v>106</v>
      </c>
      <c r="G129" s="224" t="s">
        <v>79</v>
      </c>
      <c r="H129" s="224" t="s">
        <v>84</v>
      </c>
      <c r="I129" s="228" t="s">
        <v>107</v>
      </c>
      <c r="J129" s="208" t="s">
        <v>414</v>
      </c>
      <c r="K129" s="188" t="s">
        <v>694</v>
      </c>
      <c r="L129" s="28" t="s">
        <v>353</v>
      </c>
      <c r="M129" s="225" t="s">
        <v>19</v>
      </c>
      <c r="N129" s="208" t="s">
        <v>416</v>
      </c>
      <c r="O129" s="213">
        <v>18.989999999999998</v>
      </c>
      <c r="P129" s="212">
        <f t="shared" si="8"/>
        <v>18.989999999999998</v>
      </c>
      <c r="Q129" s="212">
        <f t="shared" si="9"/>
        <v>1.8989999999999998</v>
      </c>
      <c r="R129" s="211">
        <v>1</v>
      </c>
      <c r="S129" s="194" t="s">
        <v>477</v>
      </c>
      <c r="T129" s="190">
        <v>10</v>
      </c>
      <c r="V129" s="190">
        <v>1</v>
      </c>
      <c r="W129" s="189" t="s">
        <v>360</v>
      </c>
      <c r="X129" s="38">
        <v>0</v>
      </c>
    </row>
    <row r="130" spans="2:24">
      <c r="B130" s="190">
        <v>126</v>
      </c>
      <c r="C130" s="190">
        <v>126</v>
      </c>
      <c r="D130" s="190">
        <v>4</v>
      </c>
      <c r="E130" s="216">
        <v>44994</v>
      </c>
      <c r="F130" s="224" t="s">
        <v>93</v>
      </c>
      <c r="G130" s="224" t="s">
        <v>79</v>
      </c>
      <c r="H130" s="224" t="s">
        <v>89</v>
      </c>
      <c r="I130" s="228" t="s">
        <v>94</v>
      </c>
      <c r="J130" s="188" t="s">
        <v>995</v>
      </c>
      <c r="K130" s="188" t="s">
        <v>996</v>
      </c>
      <c r="L130" s="15" t="s">
        <v>353</v>
      </c>
      <c r="M130" s="225" t="s">
        <v>19</v>
      </c>
      <c r="N130" s="188" t="s">
        <v>670</v>
      </c>
      <c r="O130" s="213">
        <v>9.39</v>
      </c>
      <c r="P130" s="212">
        <f t="shared" si="8"/>
        <v>9.39</v>
      </c>
      <c r="Q130" s="212">
        <f t="shared" si="9"/>
        <v>0.93900000000000006</v>
      </c>
      <c r="R130" s="211">
        <v>1</v>
      </c>
      <c r="S130" s="194" t="s">
        <v>477</v>
      </c>
      <c r="T130" s="190">
        <v>10</v>
      </c>
      <c r="V130" s="190">
        <v>0</v>
      </c>
      <c r="W130" s="189" t="s">
        <v>360</v>
      </c>
      <c r="X130" s="38">
        <v>0</v>
      </c>
    </row>
    <row r="131" spans="2:24">
      <c r="B131" s="190">
        <v>127</v>
      </c>
      <c r="C131" s="190">
        <v>127</v>
      </c>
      <c r="D131" s="190">
        <v>4</v>
      </c>
      <c r="E131" s="216">
        <v>44994</v>
      </c>
      <c r="F131" s="224" t="s">
        <v>93</v>
      </c>
      <c r="G131" s="224" t="s">
        <v>79</v>
      </c>
      <c r="H131" s="224" t="s">
        <v>89</v>
      </c>
      <c r="I131" s="228" t="s">
        <v>94</v>
      </c>
      <c r="J131" s="188" t="s">
        <v>995</v>
      </c>
      <c r="K131" s="188" t="s">
        <v>996</v>
      </c>
      <c r="L131" s="15" t="s">
        <v>353</v>
      </c>
      <c r="M131" s="225" t="s">
        <v>19</v>
      </c>
      <c r="N131" s="188" t="s">
        <v>670</v>
      </c>
      <c r="O131" s="213">
        <v>39.99</v>
      </c>
      <c r="P131" s="212">
        <f t="shared" si="8"/>
        <v>6.665</v>
      </c>
      <c r="Q131" s="212">
        <f t="shared" si="9"/>
        <v>0.66649999999999998</v>
      </c>
      <c r="R131" s="211">
        <v>6</v>
      </c>
      <c r="S131" s="194" t="s">
        <v>377</v>
      </c>
      <c r="T131" s="190">
        <v>10</v>
      </c>
      <c r="V131" s="190">
        <v>0</v>
      </c>
      <c r="W131" s="189" t="s">
        <v>360</v>
      </c>
      <c r="X131" s="38">
        <v>0</v>
      </c>
    </row>
    <row r="132" spans="2:24">
      <c r="B132" s="190">
        <v>128</v>
      </c>
      <c r="C132" s="190">
        <v>128</v>
      </c>
      <c r="D132" s="190">
        <v>4</v>
      </c>
      <c r="E132" s="216">
        <v>44994</v>
      </c>
      <c r="F132" s="224" t="s">
        <v>93</v>
      </c>
      <c r="G132" s="224" t="s">
        <v>79</v>
      </c>
      <c r="H132" s="224" t="s">
        <v>89</v>
      </c>
      <c r="I132" s="228" t="s">
        <v>94</v>
      </c>
      <c r="J132" s="207" t="s">
        <v>388</v>
      </c>
      <c r="K132" s="188" t="s">
        <v>389</v>
      </c>
      <c r="L132" s="28" t="s">
        <v>353</v>
      </c>
      <c r="M132" s="225" t="s">
        <v>19</v>
      </c>
      <c r="N132" s="188" t="s">
        <v>391</v>
      </c>
      <c r="O132" s="213">
        <v>239.19</v>
      </c>
      <c r="P132" s="212">
        <f t="shared" si="8"/>
        <v>19.932500000000001</v>
      </c>
      <c r="Q132" s="212">
        <f t="shared" si="9"/>
        <v>2.4915625000000001</v>
      </c>
      <c r="R132" s="211">
        <v>12</v>
      </c>
      <c r="S132" s="194" t="s">
        <v>2251</v>
      </c>
      <c r="T132" s="190">
        <v>8</v>
      </c>
      <c r="V132" s="190">
        <v>0</v>
      </c>
      <c r="W132" s="189"/>
      <c r="X132" s="38">
        <v>0</v>
      </c>
    </row>
    <row r="133" spans="2:24">
      <c r="B133" s="190">
        <v>129</v>
      </c>
      <c r="C133" s="190">
        <v>129</v>
      </c>
      <c r="D133" s="190">
        <v>4</v>
      </c>
      <c r="E133" s="216">
        <v>44994</v>
      </c>
      <c r="F133" s="224" t="s">
        <v>93</v>
      </c>
      <c r="G133" s="224" t="s">
        <v>79</v>
      </c>
      <c r="H133" s="224" t="s">
        <v>89</v>
      </c>
      <c r="I133" s="228" t="s">
        <v>94</v>
      </c>
      <c r="J133" s="188" t="s">
        <v>374</v>
      </c>
      <c r="K133" s="208" t="s">
        <v>375</v>
      </c>
      <c r="L133" s="28" t="s">
        <v>353</v>
      </c>
      <c r="M133" s="195" t="s">
        <v>19</v>
      </c>
      <c r="N133" s="188" t="s">
        <v>376</v>
      </c>
      <c r="O133" s="213">
        <v>35.590000000000003</v>
      </c>
      <c r="P133" s="212">
        <f t="shared" si="8"/>
        <v>17.795000000000002</v>
      </c>
      <c r="Q133" s="212">
        <f t="shared" si="9"/>
        <v>1.7795000000000001</v>
      </c>
      <c r="R133" s="211">
        <v>2</v>
      </c>
      <c r="S133" s="194" t="s">
        <v>355</v>
      </c>
      <c r="T133" s="190">
        <v>10</v>
      </c>
      <c r="V133" s="190">
        <v>0</v>
      </c>
      <c r="W133" s="189" t="s">
        <v>360</v>
      </c>
      <c r="X133" s="38">
        <v>0</v>
      </c>
    </row>
    <row r="134" spans="2:24">
      <c r="B134" s="190">
        <v>130</v>
      </c>
      <c r="C134" s="190">
        <v>130</v>
      </c>
      <c r="D134" s="190">
        <v>4</v>
      </c>
      <c r="E134" s="216">
        <v>44994</v>
      </c>
      <c r="F134" s="224" t="s">
        <v>93</v>
      </c>
      <c r="G134" s="224" t="s">
        <v>79</v>
      </c>
      <c r="H134" s="224" t="s">
        <v>89</v>
      </c>
      <c r="I134" s="228" t="s">
        <v>94</v>
      </c>
      <c r="J134" s="188" t="s">
        <v>374</v>
      </c>
      <c r="K134" s="208" t="s">
        <v>375</v>
      </c>
      <c r="L134" s="28" t="s">
        <v>353</v>
      </c>
      <c r="M134" s="195" t="s">
        <v>19</v>
      </c>
      <c r="N134" s="188" t="s">
        <v>376</v>
      </c>
      <c r="O134" s="213">
        <v>84.99</v>
      </c>
      <c r="P134" s="212">
        <f t="shared" si="8"/>
        <v>7.0824999999999996</v>
      </c>
      <c r="Q134" s="212">
        <f t="shared" si="9"/>
        <v>0.70824999999999994</v>
      </c>
      <c r="R134" s="211">
        <v>12</v>
      </c>
      <c r="S134" s="194" t="s">
        <v>2251</v>
      </c>
      <c r="T134" s="190">
        <v>10</v>
      </c>
      <c r="V134" s="190">
        <v>0</v>
      </c>
      <c r="W134" s="189" t="s">
        <v>360</v>
      </c>
      <c r="X134" s="38">
        <v>0</v>
      </c>
    </row>
    <row r="135" spans="2:24">
      <c r="B135" s="190">
        <v>131</v>
      </c>
      <c r="C135" s="190">
        <v>131</v>
      </c>
      <c r="D135" s="190">
        <v>4</v>
      </c>
      <c r="E135" s="216">
        <v>44994</v>
      </c>
      <c r="F135" s="224" t="s">
        <v>93</v>
      </c>
      <c r="G135" s="224" t="s">
        <v>79</v>
      </c>
      <c r="H135" s="224" t="s">
        <v>89</v>
      </c>
      <c r="I135" s="228" t="s">
        <v>94</v>
      </c>
      <c r="J135" s="188" t="s">
        <v>665</v>
      </c>
      <c r="K135" s="188" t="s">
        <v>666</v>
      </c>
      <c r="L135" s="28" t="s">
        <v>353</v>
      </c>
      <c r="M135" s="225" t="s">
        <v>19</v>
      </c>
      <c r="N135" s="208" t="s">
        <v>670</v>
      </c>
      <c r="O135" s="213">
        <v>8.99</v>
      </c>
      <c r="P135" s="212">
        <f t="shared" si="8"/>
        <v>8.99</v>
      </c>
      <c r="Q135" s="212">
        <f t="shared" si="9"/>
        <v>0.89900000000000002</v>
      </c>
      <c r="R135" s="211">
        <v>1</v>
      </c>
      <c r="S135" s="194" t="s">
        <v>477</v>
      </c>
      <c r="T135" s="190">
        <v>10</v>
      </c>
      <c r="V135" s="190">
        <v>0</v>
      </c>
      <c r="W135" s="189" t="s">
        <v>360</v>
      </c>
      <c r="X135" s="38">
        <v>1</v>
      </c>
    </row>
    <row r="136" spans="2:24">
      <c r="B136" s="190">
        <v>132</v>
      </c>
      <c r="C136" s="190">
        <v>132</v>
      </c>
      <c r="D136" s="190">
        <v>4</v>
      </c>
      <c r="E136" s="216">
        <v>44994</v>
      </c>
      <c r="F136" s="224" t="s">
        <v>93</v>
      </c>
      <c r="G136" s="224" t="s">
        <v>79</v>
      </c>
      <c r="H136" s="224" t="s">
        <v>89</v>
      </c>
      <c r="I136" s="228" t="s">
        <v>94</v>
      </c>
      <c r="J136" s="188" t="s">
        <v>665</v>
      </c>
      <c r="K136" s="188" t="s">
        <v>666</v>
      </c>
      <c r="L136" s="28" t="s">
        <v>353</v>
      </c>
      <c r="M136" s="225" t="s">
        <v>19</v>
      </c>
      <c r="N136" s="208" t="s">
        <v>670</v>
      </c>
      <c r="O136" s="213">
        <v>10.29</v>
      </c>
      <c r="P136" s="212">
        <f t="shared" si="8"/>
        <v>10.29</v>
      </c>
      <c r="Q136" s="212">
        <f t="shared" si="9"/>
        <v>2.94</v>
      </c>
      <c r="R136" s="211">
        <v>1</v>
      </c>
      <c r="S136" s="194" t="s">
        <v>477</v>
      </c>
      <c r="T136" s="190">
        <v>3.5</v>
      </c>
      <c r="V136" s="190">
        <v>0</v>
      </c>
      <c r="W136" s="189" t="s">
        <v>360</v>
      </c>
      <c r="X136" s="38">
        <v>0</v>
      </c>
    </row>
    <row r="137" spans="2:24">
      <c r="B137" s="190">
        <v>133</v>
      </c>
      <c r="C137" s="190">
        <v>133</v>
      </c>
      <c r="D137" s="190">
        <v>4</v>
      </c>
      <c r="E137" s="216">
        <v>44994</v>
      </c>
      <c r="F137" s="224" t="s">
        <v>93</v>
      </c>
      <c r="G137" s="224" t="s">
        <v>79</v>
      </c>
      <c r="H137" s="224" t="s">
        <v>89</v>
      </c>
      <c r="I137" s="228" t="s">
        <v>94</v>
      </c>
      <c r="J137" s="208" t="s">
        <v>414</v>
      </c>
      <c r="K137" s="188" t="s">
        <v>694</v>
      </c>
      <c r="L137" s="28" t="s">
        <v>353</v>
      </c>
      <c r="M137" s="225" t="s">
        <v>19</v>
      </c>
      <c r="N137" s="208" t="s">
        <v>416</v>
      </c>
      <c r="O137" s="213">
        <v>12.49</v>
      </c>
      <c r="P137" s="212">
        <f t="shared" si="8"/>
        <v>6.2450000000000001</v>
      </c>
      <c r="Q137" s="212">
        <f t="shared" si="9"/>
        <v>1.7842857142857143</v>
      </c>
      <c r="R137" s="211">
        <v>2</v>
      </c>
      <c r="S137" s="194" t="s">
        <v>355</v>
      </c>
      <c r="T137" s="190">
        <v>3.5</v>
      </c>
      <c r="V137" s="190">
        <v>0</v>
      </c>
      <c r="W137" s="189" t="s">
        <v>360</v>
      </c>
      <c r="X137" s="38">
        <v>1</v>
      </c>
    </row>
    <row r="138" spans="2:24">
      <c r="B138" s="190">
        <v>134</v>
      </c>
      <c r="C138" s="190">
        <v>134</v>
      </c>
      <c r="D138" s="190">
        <v>4</v>
      </c>
      <c r="E138" s="216">
        <v>44994</v>
      </c>
      <c r="F138" s="224" t="s">
        <v>93</v>
      </c>
      <c r="G138" s="224" t="s">
        <v>79</v>
      </c>
      <c r="H138" s="224" t="s">
        <v>89</v>
      </c>
      <c r="I138" s="228" t="s">
        <v>94</v>
      </c>
      <c r="J138" s="208" t="s">
        <v>414</v>
      </c>
      <c r="K138" s="188" t="s">
        <v>694</v>
      </c>
      <c r="L138" s="28" t="s">
        <v>353</v>
      </c>
      <c r="M138" s="225" t="s">
        <v>19</v>
      </c>
      <c r="N138" s="208" t="s">
        <v>416</v>
      </c>
      <c r="O138" s="213">
        <v>10.99</v>
      </c>
      <c r="P138" s="212">
        <f t="shared" si="8"/>
        <v>10.99</v>
      </c>
      <c r="Q138" s="212">
        <f t="shared" si="9"/>
        <v>1.099</v>
      </c>
      <c r="R138" s="211">
        <v>1</v>
      </c>
      <c r="S138" s="194" t="s">
        <v>477</v>
      </c>
      <c r="T138" s="190">
        <v>10</v>
      </c>
      <c r="V138" s="190">
        <v>0</v>
      </c>
      <c r="W138" s="189" t="s">
        <v>360</v>
      </c>
      <c r="X138" s="38">
        <v>1</v>
      </c>
    </row>
    <row r="139" spans="2:24">
      <c r="B139" s="190">
        <v>135</v>
      </c>
      <c r="C139" s="190">
        <v>135</v>
      </c>
      <c r="D139" s="190">
        <v>4</v>
      </c>
      <c r="E139" s="216">
        <v>44994</v>
      </c>
      <c r="F139" s="224" t="s">
        <v>93</v>
      </c>
      <c r="G139" s="224" t="s">
        <v>79</v>
      </c>
      <c r="H139" s="224" t="s">
        <v>89</v>
      </c>
      <c r="I139" s="228" t="s">
        <v>94</v>
      </c>
      <c r="J139" s="188" t="s">
        <v>706</v>
      </c>
      <c r="K139" s="188" t="s">
        <v>707</v>
      </c>
      <c r="L139" s="28" t="s">
        <v>353</v>
      </c>
      <c r="M139" s="225" t="s">
        <v>350</v>
      </c>
      <c r="N139" s="208" t="s">
        <v>711</v>
      </c>
      <c r="O139" s="213">
        <v>20.89</v>
      </c>
      <c r="P139" s="212">
        <f t="shared" si="8"/>
        <v>6.9633333333333338</v>
      </c>
      <c r="Q139" s="212">
        <f t="shared" si="9"/>
        <v>0.69633333333333336</v>
      </c>
      <c r="R139" s="211">
        <v>3</v>
      </c>
      <c r="S139" s="194" t="s">
        <v>373</v>
      </c>
      <c r="T139" s="190">
        <v>10</v>
      </c>
      <c r="V139" s="190">
        <v>0</v>
      </c>
      <c r="W139" s="189"/>
      <c r="X139" s="38">
        <v>1</v>
      </c>
    </row>
    <row r="140" spans="2:24">
      <c r="B140" s="190">
        <v>136</v>
      </c>
      <c r="C140" s="190">
        <v>136</v>
      </c>
      <c r="D140" s="190">
        <v>4</v>
      </c>
      <c r="E140" s="216">
        <v>44994</v>
      </c>
      <c r="F140" s="224" t="s">
        <v>93</v>
      </c>
      <c r="G140" s="224" t="s">
        <v>79</v>
      </c>
      <c r="H140" s="224" t="s">
        <v>89</v>
      </c>
      <c r="I140" s="228" t="s">
        <v>94</v>
      </c>
      <c r="J140" s="188" t="s">
        <v>706</v>
      </c>
      <c r="K140" s="188" t="s">
        <v>707</v>
      </c>
      <c r="L140" s="28" t="s">
        <v>353</v>
      </c>
      <c r="M140" s="225" t="s">
        <v>350</v>
      </c>
      <c r="N140" s="208" t="s">
        <v>711</v>
      </c>
      <c r="O140" s="213">
        <v>37.49</v>
      </c>
      <c r="P140" s="212">
        <f t="shared" si="8"/>
        <v>6.248333333333334</v>
      </c>
      <c r="Q140" s="212">
        <f t="shared" si="9"/>
        <v>0.62483333333333335</v>
      </c>
      <c r="R140" s="211">
        <v>6</v>
      </c>
      <c r="S140" s="194" t="s">
        <v>377</v>
      </c>
      <c r="T140" s="190">
        <v>10</v>
      </c>
      <c r="V140" s="190">
        <v>0</v>
      </c>
      <c r="W140" s="189"/>
      <c r="X140" s="38">
        <v>1</v>
      </c>
    </row>
    <row r="141" spans="2:24">
      <c r="B141" s="190">
        <v>137</v>
      </c>
      <c r="C141" s="190">
        <v>137</v>
      </c>
      <c r="D141" s="190">
        <v>4</v>
      </c>
      <c r="E141" s="216">
        <v>44994</v>
      </c>
      <c r="F141" s="224" t="s">
        <v>93</v>
      </c>
      <c r="G141" s="224" t="s">
        <v>79</v>
      </c>
      <c r="H141" s="224" t="s">
        <v>89</v>
      </c>
      <c r="I141" s="228" t="s">
        <v>94</v>
      </c>
      <c r="J141" s="188" t="s">
        <v>706</v>
      </c>
      <c r="K141" s="188" t="s">
        <v>707</v>
      </c>
      <c r="L141" s="28" t="s">
        <v>353</v>
      </c>
      <c r="M141" s="225" t="s">
        <v>350</v>
      </c>
      <c r="N141" s="208" t="s">
        <v>711</v>
      </c>
      <c r="O141" s="213">
        <v>64.19</v>
      </c>
      <c r="P141" s="212">
        <f t="shared" si="8"/>
        <v>5.3491666666666662</v>
      </c>
      <c r="Q141" s="212">
        <f t="shared" si="9"/>
        <v>0.5349166666666666</v>
      </c>
      <c r="R141" s="211">
        <v>12</v>
      </c>
      <c r="S141" s="194" t="s">
        <v>2251</v>
      </c>
      <c r="T141" s="190">
        <v>10</v>
      </c>
      <c r="V141" s="190">
        <v>0</v>
      </c>
      <c r="W141" s="189"/>
      <c r="X141" s="38">
        <v>1</v>
      </c>
    </row>
    <row r="142" spans="2:24">
      <c r="B142" s="190">
        <v>138</v>
      </c>
      <c r="C142" s="190">
        <v>138</v>
      </c>
      <c r="D142" s="190">
        <v>4</v>
      </c>
      <c r="E142" s="216">
        <v>44994</v>
      </c>
      <c r="F142" s="224" t="s">
        <v>93</v>
      </c>
      <c r="G142" s="224" t="s">
        <v>79</v>
      </c>
      <c r="H142" s="224" t="s">
        <v>89</v>
      </c>
      <c r="I142" s="228" t="s">
        <v>94</v>
      </c>
      <c r="J142" s="188" t="s">
        <v>706</v>
      </c>
      <c r="K142" s="188" t="s">
        <v>707</v>
      </c>
      <c r="L142" s="28" t="s">
        <v>353</v>
      </c>
      <c r="M142" s="225" t="s">
        <v>350</v>
      </c>
      <c r="N142" s="208" t="s">
        <v>711</v>
      </c>
      <c r="O142" s="213">
        <v>10.99</v>
      </c>
      <c r="P142" s="212">
        <f t="shared" si="8"/>
        <v>10.99</v>
      </c>
      <c r="Q142" s="212">
        <f t="shared" si="9"/>
        <v>1.099</v>
      </c>
      <c r="R142" s="211">
        <v>1</v>
      </c>
      <c r="S142" s="194" t="s">
        <v>477</v>
      </c>
      <c r="T142" s="190">
        <v>10</v>
      </c>
      <c r="V142" s="190">
        <v>0</v>
      </c>
      <c r="W142" s="189"/>
      <c r="X142" s="38">
        <v>1</v>
      </c>
    </row>
    <row r="143" spans="2:24">
      <c r="B143" s="190">
        <v>139</v>
      </c>
      <c r="C143" s="190">
        <v>139</v>
      </c>
      <c r="D143" s="190">
        <v>4</v>
      </c>
      <c r="E143" s="216">
        <v>44994</v>
      </c>
      <c r="F143" s="224" t="s">
        <v>93</v>
      </c>
      <c r="G143" s="224" t="s">
        <v>79</v>
      </c>
      <c r="H143" s="224" t="s">
        <v>89</v>
      </c>
      <c r="I143" s="228" t="s">
        <v>94</v>
      </c>
      <c r="J143" s="188" t="s">
        <v>706</v>
      </c>
      <c r="K143" s="188" t="s">
        <v>707</v>
      </c>
      <c r="L143" s="28" t="s">
        <v>353</v>
      </c>
      <c r="M143" s="225" t="s">
        <v>350</v>
      </c>
      <c r="N143" s="208" t="s">
        <v>711</v>
      </c>
      <c r="O143" s="213">
        <v>7.49</v>
      </c>
      <c r="P143" s="212">
        <f t="shared" si="8"/>
        <v>7.49</v>
      </c>
      <c r="Q143" s="212">
        <f t="shared" si="9"/>
        <v>2.14</v>
      </c>
      <c r="R143" s="211">
        <v>1</v>
      </c>
      <c r="S143" s="194" t="s">
        <v>477</v>
      </c>
      <c r="T143" s="190">
        <v>3.5</v>
      </c>
      <c r="V143" s="190">
        <v>0</v>
      </c>
      <c r="W143" s="189"/>
      <c r="X143" s="38">
        <v>1</v>
      </c>
    </row>
    <row r="144" spans="2:24">
      <c r="B144" s="190">
        <v>140</v>
      </c>
      <c r="C144" s="190">
        <v>140</v>
      </c>
      <c r="D144" s="190">
        <v>4</v>
      </c>
      <c r="E144" s="216">
        <v>44994</v>
      </c>
      <c r="F144" s="224" t="s">
        <v>93</v>
      </c>
      <c r="G144" s="224" t="s">
        <v>79</v>
      </c>
      <c r="H144" s="224" t="s">
        <v>89</v>
      </c>
      <c r="I144" s="228" t="s">
        <v>94</v>
      </c>
      <c r="J144" s="188" t="s">
        <v>394</v>
      </c>
      <c r="K144" s="188" t="s">
        <v>906</v>
      </c>
      <c r="L144" s="15" t="s">
        <v>353</v>
      </c>
      <c r="M144" s="195" t="s">
        <v>19</v>
      </c>
      <c r="N144" s="188" t="s">
        <v>396</v>
      </c>
      <c r="O144" s="213">
        <v>12.99</v>
      </c>
      <c r="P144" s="212">
        <f t="shared" si="8"/>
        <v>12.99</v>
      </c>
      <c r="Q144" s="212">
        <f t="shared" si="9"/>
        <v>1.2989999999999999</v>
      </c>
      <c r="R144" s="211">
        <v>1</v>
      </c>
      <c r="S144" s="194" t="s">
        <v>477</v>
      </c>
      <c r="T144" s="190">
        <v>10</v>
      </c>
      <c r="V144" s="190">
        <v>1</v>
      </c>
      <c r="W144" s="189" t="s">
        <v>360</v>
      </c>
      <c r="X144" s="38">
        <v>0</v>
      </c>
    </row>
    <row r="145" spans="2:24">
      <c r="B145" s="190">
        <v>141</v>
      </c>
      <c r="C145" s="190">
        <v>141</v>
      </c>
      <c r="D145" s="190">
        <v>4</v>
      </c>
      <c r="E145" s="216">
        <v>44994</v>
      </c>
      <c r="F145" s="224" t="s">
        <v>93</v>
      </c>
      <c r="G145" s="224" t="s">
        <v>79</v>
      </c>
      <c r="H145" s="224" t="s">
        <v>89</v>
      </c>
      <c r="I145" s="228" t="s">
        <v>94</v>
      </c>
      <c r="J145" s="188" t="s">
        <v>720</v>
      </c>
      <c r="K145" s="208" t="s">
        <v>721</v>
      </c>
      <c r="L145" s="28" t="s">
        <v>353</v>
      </c>
      <c r="M145" s="225" t="s">
        <v>350</v>
      </c>
      <c r="O145" s="213">
        <v>87.79</v>
      </c>
      <c r="P145" s="212">
        <f t="shared" si="8"/>
        <v>14.631666666666668</v>
      </c>
      <c r="Q145" s="212">
        <f t="shared" si="9"/>
        <v>1.4631666666666667</v>
      </c>
      <c r="R145" s="211">
        <v>6</v>
      </c>
      <c r="S145" s="194" t="s">
        <v>377</v>
      </c>
      <c r="T145" s="190">
        <v>10</v>
      </c>
      <c r="V145" s="190">
        <v>0</v>
      </c>
      <c r="W145" s="189"/>
      <c r="X145" s="38">
        <v>1</v>
      </c>
    </row>
    <row r="146" spans="2:24">
      <c r="B146" s="190">
        <v>142</v>
      </c>
      <c r="C146" s="190">
        <v>142</v>
      </c>
      <c r="D146" s="190">
        <v>4</v>
      </c>
      <c r="E146" s="216">
        <v>44994</v>
      </c>
      <c r="F146" s="224" t="s">
        <v>93</v>
      </c>
      <c r="G146" s="224" t="s">
        <v>79</v>
      </c>
      <c r="H146" s="224" t="s">
        <v>89</v>
      </c>
      <c r="I146" s="228" t="s">
        <v>94</v>
      </c>
      <c r="J146" s="188" t="s">
        <v>720</v>
      </c>
      <c r="K146" s="188" t="s">
        <v>1087</v>
      </c>
      <c r="L146" s="28" t="s">
        <v>353</v>
      </c>
      <c r="M146" s="225" t="s">
        <v>350</v>
      </c>
      <c r="O146" s="213">
        <v>66.59</v>
      </c>
      <c r="P146" s="212">
        <f t="shared" si="8"/>
        <v>33.295000000000002</v>
      </c>
      <c r="Q146" s="212">
        <f t="shared" si="9"/>
        <v>3.3295000000000003</v>
      </c>
      <c r="R146" s="211">
        <v>2</v>
      </c>
      <c r="S146" s="194" t="s">
        <v>355</v>
      </c>
      <c r="T146" s="190">
        <v>10</v>
      </c>
      <c r="V146" s="190">
        <v>0</v>
      </c>
      <c r="W146" s="189"/>
      <c r="X146" s="38">
        <v>0</v>
      </c>
    </row>
    <row r="147" spans="2:24">
      <c r="B147" s="190">
        <v>143</v>
      </c>
      <c r="C147" s="190">
        <v>143</v>
      </c>
      <c r="D147" s="190">
        <v>38</v>
      </c>
      <c r="E147" s="216">
        <v>44993</v>
      </c>
      <c r="F147" s="224" t="s">
        <v>171</v>
      </c>
      <c r="G147" s="224" t="s">
        <v>79</v>
      </c>
      <c r="H147" s="224" t="s">
        <v>84</v>
      </c>
      <c r="I147" s="228" t="s">
        <v>172</v>
      </c>
      <c r="J147" s="188" t="s">
        <v>442</v>
      </c>
      <c r="K147" s="188" t="s">
        <v>473</v>
      </c>
      <c r="L147" s="15" t="s">
        <v>353</v>
      </c>
      <c r="M147" s="195" t="s">
        <v>19</v>
      </c>
      <c r="N147" s="188" t="s">
        <v>444</v>
      </c>
      <c r="O147" s="213">
        <v>10.99</v>
      </c>
      <c r="P147" s="212">
        <f t="shared" si="8"/>
        <v>10.99</v>
      </c>
      <c r="Q147" s="212">
        <f t="shared" si="9"/>
        <v>3.14</v>
      </c>
      <c r="R147" s="211">
        <v>1</v>
      </c>
      <c r="S147" s="194" t="s">
        <v>477</v>
      </c>
      <c r="T147" s="190">
        <v>3.5</v>
      </c>
      <c r="V147" s="190">
        <v>1</v>
      </c>
      <c r="W147" s="189" t="s">
        <v>360</v>
      </c>
      <c r="X147" s="38">
        <v>0</v>
      </c>
    </row>
    <row r="148" spans="2:24">
      <c r="B148" s="190">
        <v>144</v>
      </c>
      <c r="C148" s="190">
        <v>144</v>
      </c>
      <c r="D148" s="190">
        <v>26</v>
      </c>
      <c r="E148" s="216">
        <v>44992</v>
      </c>
      <c r="F148" s="224" t="s">
        <v>145</v>
      </c>
      <c r="G148" s="224" t="s">
        <v>79</v>
      </c>
      <c r="H148" s="224" t="s">
        <v>89</v>
      </c>
      <c r="I148" s="228" t="s">
        <v>146</v>
      </c>
      <c r="J148" s="188" t="s">
        <v>374</v>
      </c>
      <c r="K148" s="208" t="s">
        <v>375</v>
      </c>
      <c r="L148" s="28" t="s">
        <v>353</v>
      </c>
      <c r="M148" s="195" t="s">
        <v>19</v>
      </c>
      <c r="N148" s="188" t="s">
        <v>376</v>
      </c>
      <c r="O148" s="213">
        <v>14.48</v>
      </c>
      <c r="P148" s="212">
        <f t="shared" si="8"/>
        <v>3.62</v>
      </c>
      <c r="Q148" s="212">
        <f t="shared" si="9"/>
        <v>0.36199999999999999</v>
      </c>
      <c r="R148" s="211">
        <v>4</v>
      </c>
      <c r="S148" s="211" t="s">
        <v>404</v>
      </c>
      <c r="T148" s="190">
        <v>10</v>
      </c>
      <c r="V148" s="190">
        <v>0</v>
      </c>
      <c r="W148" s="189" t="s">
        <v>360</v>
      </c>
      <c r="X148" s="38">
        <v>1</v>
      </c>
    </row>
    <row r="149" spans="2:24">
      <c r="B149" s="190">
        <v>145</v>
      </c>
      <c r="C149" s="190">
        <v>145</v>
      </c>
      <c r="D149" s="190">
        <v>26</v>
      </c>
      <c r="E149" s="216">
        <v>44992</v>
      </c>
      <c r="F149" s="224" t="s">
        <v>145</v>
      </c>
      <c r="G149" s="224" t="s">
        <v>79</v>
      </c>
      <c r="H149" s="224" t="s">
        <v>89</v>
      </c>
      <c r="I149" s="228" t="s">
        <v>146</v>
      </c>
      <c r="J149" s="188" t="s">
        <v>374</v>
      </c>
      <c r="K149" s="208" t="s">
        <v>375</v>
      </c>
      <c r="L149" s="28" t="s">
        <v>353</v>
      </c>
      <c r="M149" s="195" t="s">
        <v>19</v>
      </c>
      <c r="N149" s="188" t="s">
        <v>376</v>
      </c>
      <c r="O149" s="213">
        <v>44.98</v>
      </c>
      <c r="P149" s="212">
        <f t="shared" si="8"/>
        <v>3.7483333333333331</v>
      </c>
      <c r="Q149" s="212">
        <f t="shared" si="9"/>
        <v>0.3748333333333333</v>
      </c>
      <c r="R149" s="211">
        <v>12</v>
      </c>
      <c r="S149" s="211" t="s">
        <v>2251</v>
      </c>
      <c r="T149" s="190">
        <v>10</v>
      </c>
      <c r="V149" s="190">
        <v>0</v>
      </c>
      <c r="W149" s="189" t="s">
        <v>360</v>
      </c>
      <c r="X149" s="38">
        <v>1</v>
      </c>
    </row>
    <row r="150" spans="2:24">
      <c r="B150" s="190">
        <v>146</v>
      </c>
      <c r="C150" s="190">
        <v>146</v>
      </c>
      <c r="D150" s="190">
        <v>6</v>
      </c>
      <c r="E150" s="216">
        <v>44991</v>
      </c>
      <c r="F150" s="224" t="s">
        <v>100</v>
      </c>
      <c r="G150" s="224" t="s">
        <v>79</v>
      </c>
      <c r="H150" s="224" t="s">
        <v>89</v>
      </c>
      <c r="I150" s="228" t="s">
        <v>101</v>
      </c>
      <c r="J150" s="188" t="s">
        <v>374</v>
      </c>
      <c r="K150" s="208" t="s">
        <v>375</v>
      </c>
      <c r="L150" s="28" t="s">
        <v>353</v>
      </c>
      <c r="M150" s="195" t="s">
        <v>19</v>
      </c>
      <c r="N150" s="188" t="s">
        <v>376</v>
      </c>
      <c r="O150" s="213">
        <v>28.79</v>
      </c>
      <c r="P150" s="212">
        <f t="shared" si="8"/>
        <v>9.5966666666666658</v>
      </c>
      <c r="Q150" s="212">
        <f t="shared" si="9"/>
        <v>0.95966666666666656</v>
      </c>
      <c r="R150" s="211">
        <v>3</v>
      </c>
      <c r="S150" s="211" t="s">
        <v>373</v>
      </c>
      <c r="T150" s="190">
        <v>10</v>
      </c>
      <c r="V150" s="190">
        <v>1</v>
      </c>
      <c r="W150" s="189" t="s">
        <v>360</v>
      </c>
      <c r="X150" s="38">
        <v>1</v>
      </c>
    </row>
    <row r="151" spans="2:24">
      <c r="B151" s="190">
        <v>147</v>
      </c>
      <c r="C151" s="190">
        <v>147</v>
      </c>
      <c r="D151" s="190">
        <v>6</v>
      </c>
      <c r="E151" s="216">
        <v>44991</v>
      </c>
      <c r="F151" s="224" t="s">
        <v>100</v>
      </c>
      <c r="G151" s="224" t="s">
        <v>79</v>
      </c>
      <c r="H151" s="224" t="s">
        <v>89</v>
      </c>
      <c r="I151" s="228" t="s">
        <v>101</v>
      </c>
      <c r="J151" s="188" t="s">
        <v>374</v>
      </c>
      <c r="K151" s="208" t="s">
        <v>375</v>
      </c>
      <c r="L151" s="28" t="s">
        <v>353</v>
      </c>
      <c r="M151" s="195" t="s">
        <v>19</v>
      </c>
      <c r="N151" s="188" t="s">
        <v>376</v>
      </c>
      <c r="O151" s="213">
        <v>36.99</v>
      </c>
      <c r="P151" s="212">
        <f t="shared" si="8"/>
        <v>6.165</v>
      </c>
      <c r="Q151" s="212">
        <f t="shared" si="9"/>
        <v>0.88071428571428567</v>
      </c>
      <c r="R151" s="211">
        <v>6</v>
      </c>
      <c r="S151" s="211" t="s">
        <v>377</v>
      </c>
      <c r="T151" s="190">
        <v>7</v>
      </c>
      <c r="V151" s="190">
        <v>1</v>
      </c>
      <c r="W151" s="189" t="s">
        <v>360</v>
      </c>
      <c r="X151" s="38">
        <v>0</v>
      </c>
    </row>
    <row r="152" spans="2:24">
      <c r="B152" s="190">
        <v>148</v>
      </c>
      <c r="C152" s="190">
        <v>148</v>
      </c>
      <c r="D152" s="190">
        <v>6</v>
      </c>
      <c r="E152" s="216">
        <v>44991</v>
      </c>
      <c r="F152" s="224" t="s">
        <v>100</v>
      </c>
      <c r="G152" s="224" t="s">
        <v>79</v>
      </c>
      <c r="H152" s="224" t="s">
        <v>89</v>
      </c>
      <c r="I152" s="228" t="s">
        <v>101</v>
      </c>
      <c r="J152" s="188" t="s">
        <v>374</v>
      </c>
      <c r="K152" s="208" t="s">
        <v>375</v>
      </c>
      <c r="L152" s="28" t="s">
        <v>353</v>
      </c>
      <c r="M152" s="195" t="s">
        <v>19</v>
      </c>
      <c r="N152" s="188" t="s">
        <v>376</v>
      </c>
      <c r="O152" s="213">
        <v>69.09</v>
      </c>
      <c r="P152" s="212">
        <f t="shared" si="8"/>
        <v>5.7575000000000003</v>
      </c>
      <c r="Q152" s="212">
        <f t="shared" si="9"/>
        <v>0.82250000000000001</v>
      </c>
      <c r="R152" s="211">
        <v>12</v>
      </c>
      <c r="S152" s="211" t="s">
        <v>2251</v>
      </c>
      <c r="T152" s="190">
        <v>7</v>
      </c>
      <c r="V152" s="190">
        <v>1</v>
      </c>
      <c r="W152" s="189" t="s">
        <v>360</v>
      </c>
      <c r="X152" s="38">
        <v>1</v>
      </c>
    </row>
    <row r="153" spans="2:24">
      <c r="B153" s="190">
        <v>149</v>
      </c>
      <c r="C153" s="190">
        <v>149</v>
      </c>
      <c r="D153" s="190">
        <v>6</v>
      </c>
      <c r="E153" s="216">
        <v>44991</v>
      </c>
      <c r="F153" s="224" t="s">
        <v>100</v>
      </c>
      <c r="G153" s="224" t="s">
        <v>79</v>
      </c>
      <c r="H153" s="224" t="s">
        <v>89</v>
      </c>
      <c r="I153" s="228" t="s">
        <v>101</v>
      </c>
      <c r="J153" s="188" t="s">
        <v>374</v>
      </c>
      <c r="K153" s="208" t="s">
        <v>375</v>
      </c>
      <c r="L153" s="28" t="s">
        <v>353</v>
      </c>
      <c r="M153" s="195" t="s">
        <v>19</v>
      </c>
      <c r="N153" s="188" t="s">
        <v>376</v>
      </c>
      <c r="O153" s="213">
        <v>10.59</v>
      </c>
      <c r="P153" s="212">
        <f t="shared" si="8"/>
        <v>10.59</v>
      </c>
      <c r="Q153" s="212">
        <f t="shared" si="9"/>
        <v>3.0257142857142858</v>
      </c>
      <c r="R153" s="211">
        <v>1</v>
      </c>
      <c r="S153" s="211" t="s">
        <v>477</v>
      </c>
      <c r="T153" s="190">
        <v>3.5</v>
      </c>
      <c r="V153" s="190">
        <v>1</v>
      </c>
      <c r="W153" s="189" t="s">
        <v>360</v>
      </c>
      <c r="X153" s="38">
        <v>1</v>
      </c>
    </row>
    <row r="154" spans="2:24">
      <c r="B154" s="190">
        <v>150</v>
      </c>
      <c r="C154" s="190">
        <v>150</v>
      </c>
      <c r="D154" s="190">
        <v>6</v>
      </c>
      <c r="E154" s="216">
        <v>44991</v>
      </c>
      <c r="F154" s="224" t="s">
        <v>100</v>
      </c>
      <c r="G154" s="224" t="s">
        <v>79</v>
      </c>
      <c r="H154" s="224" t="s">
        <v>89</v>
      </c>
      <c r="I154" s="228" t="s">
        <v>101</v>
      </c>
      <c r="J154" s="188" t="s">
        <v>374</v>
      </c>
      <c r="K154" s="208" t="s">
        <v>375</v>
      </c>
      <c r="L154" s="28" t="s">
        <v>353</v>
      </c>
      <c r="M154" s="195" t="s">
        <v>19</v>
      </c>
      <c r="N154" s="188" t="s">
        <v>376</v>
      </c>
      <c r="O154" s="213">
        <v>13.19</v>
      </c>
      <c r="P154" s="212">
        <f t="shared" si="8"/>
        <v>13.19</v>
      </c>
      <c r="Q154" s="212">
        <f t="shared" si="9"/>
        <v>3.7685714285714282</v>
      </c>
      <c r="R154" s="211">
        <v>1</v>
      </c>
      <c r="S154" s="211" t="s">
        <v>477</v>
      </c>
      <c r="T154" s="190">
        <v>3.5</v>
      </c>
      <c r="V154" s="190">
        <v>1</v>
      </c>
      <c r="W154" s="189" t="s">
        <v>600</v>
      </c>
      <c r="X154" s="38">
        <v>1</v>
      </c>
    </row>
    <row r="155" spans="2:24">
      <c r="B155" s="190">
        <v>151</v>
      </c>
      <c r="C155" s="190">
        <v>151</v>
      </c>
      <c r="D155" s="190">
        <v>6</v>
      </c>
      <c r="E155" s="216">
        <v>44991</v>
      </c>
      <c r="F155" s="224" t="s">
        <v>100</v>
      </c>
      <c r="G155" s="224" t="s">
        <v>79</v>
      </c>
      <c r="H155" s="224" t="s">
        <v>89</v>
      </c>
      <c r="I155" s="228" t="s">
        <v>101</v>
      </c>
      <c r="J155" s="188" t="s">
        <v>374</v>
      </c>
      <c r="K155" s="208" t="s">
        <v>375</v>
      </c>
      <c r="L155" s="28" t="s">
        <v>353</v>
      </c>
      <c r="M155" s="195" t="s">
        <v>19</v>
      </c>
      <c r="N155" s="188" t="s">
        <v>376</v>
      </c>
      <c r="O155" s="213">
        <v>29.49</v>
      </c>
      <c r="P155" s="212">
        <f t="shared" si="8"/>
        <v>29.49</v>
      </c>
      <c r="Q155" s="212">
        <f t="shared" si="9"/>
        <v>1.7347058823529411</v>
      </c>
      <c r="R155" s="211">
        <v>1</v>
      </c>
      <c r="S155" s="211" t="s">
        <v>477</v>
      </c>
      <c r="T155" s="190">
        <v>17</v>
      </c>
      <c r="V155" s="190">
        <v>1</v>
      </c>
      <c r="W155" s="189" t="s">
        <v>360</v>
      </c>
      <c r="X155" s="38">
        <v>1</v>
      </c>
    </row>
    <row r="156" spans="2:24">
      <c r="B156" s="190">
        <v>152</v>
      </c>
      <c r="C156" s="190">
        <v>152</v>
      </c>
      <c r="D156" s="190">
        <v>6</v>
      </c>
      <c r="E156" s="216">
        <v>44991</v>
      </c>
      <c r="F156" s="224" t="s">
        <v>100</v>
      </c>
      <c r="G156" s="224" t="s">
        <v>79</v>
      </c>
      <c r="H156" s="224" t="s">
        <v>89</v>
      </c>
      <c r="I156" s="228" t="s">
        <v>101</v>
      </c>
      <c r="J156" s="188" t="s">
        <v>374</v>
      </c>
      <c r="K156" s="208" t="s">
        <v>375</v>
      </c>
      <c r="L156" s="28" t="s">
        <v>353</v>
      </c>
      <c r="M156" s="195" t="s">
        <v>19</v>
      </c>
      <c r="N156" s="188" t="s">
        <v>376</v>
      </c>
      <c r="O156" s="213">
        <v>37.99</v>
      </c>
      <c r="P156" s="212">
        <f t="shared" si="8"/>
        <v>18.995000000000001</v>
      </c>
      <c r="Q156" s="212">
        <f t="shared" si="9"/>
        <v>1.1173529411764707</v>
      </c>
      <c r="R156" s="211">
        <v>2</v>
      </c>
      <c r="S156" s="211" t="s">
        <v>355</v>
      </c>
      <c r="T156" s="190">
        <v>17</v>
      </c>
      <c r="V156" s="190">
        <v>1</v>
      </c>
      <c r="W156" s="189" t="s">
        <v>360</v>
      </c>
      <c r="X156" s="38">
        <v>1</v>
      </c>
    </row>
    <row r="157" spans="2:24">
      <c r="B157" s="190">
        <v>153</v>
      </c>
      <c r="C157" s="190">
        <v>153</v>
      </c>
      <c r="D157" s="190">
        <v>6</v>
      </c>
      <c r="E157" s="216">
        <v>44991</v>
      </c>
      <c r="F157" s="224" t="s">
        <v>100</v>
      </c>
      <c r="G157" s="224" t="s">
        <v>79</v>
      </c>
      <c r="H157" s="224" t="s">
        <v>89</v>
      </c>
      <c r="I157" s="228" t="s">
        <v>101</v>
      </c>
      <c r="J157" s="188" t="s">
        <v>374</v>
      </c>
      <c r="K157" s="208" t="s">
        <v>375</v>
      </c>
      <c r="L157" s="28" t="s">
        <v>353</v>
      </c>
      <c r="M157" s="195" t="s">
        <v>19</v>
      </c>
      <c r="N157" s="188" t="s">
        <v>376</v>
      </c>
      <c r="O157" s="213">
        <v>22.69</v>
      </c>
      <c r="P157" s="212">
        <f t="shared" ref="P157:P188" si="10">IFERROR(O157/R157,"-")</f>
        <v>22.69</v>
      </c>
      <c r="Q157" s="212">
        <f t="shared" ref="Q157:Q188" si="11">IFERROR(P157/T157,"-")</f>
        <v>3.2414285714285715</v>
      </c>
      <c r="R157" s="211">
        <v>1</v>
      </c>
      <c r="S157" s="211" t="s">
        <v>477</v>
      </c>
      <c r="T157" s="190">
        <v>7</v>
      </c>
      <c r="V157" s="190">
        <v>0</v>
      </c>
      <c r="W157" s="189" t="s">
        <v>360</v>
      </c>
      <c r="X157" s="38">
        <v>1</v>
      </c>
    </row>
    <row r="158" spans="2:24">
      <c r="B158" s="190">
        <v>154</v>
      </c>
      <c r="C158" s="190">
        <v>154</v>
      </c>
      <c r="D158" s="190">
        <v>6</v>
      </c>
      <c r="E158" s="216">
        <v>45023</v>
      </c>
      <c r="F158" s="215" t="s">
        <v>100</v>
      </c>
      <c r="G158" s="224" t="s">
        <v>79</v>
      </c>
      <c r="H158" s="215" t="s">
        <v>89</v>
      </c>
      <c r="I158" s="307" t="s">
        <v>101</v>
      </c>
      <c r="J158" s="188" t="s">
        <v>374</v>
      </c>
      <c r="K158" s="188" t="s">
        <v>406</v>
      </c>
      <c r="L158" s="28" t="s">
        <v>353</v>
      </c>
      <c r="M158" s="195" t="s">
        <v>19</v>
      </c>
      <c r="N158" s="188" t="s">
        <v>376</v>
      </c>
      <c r="O158" s="213">
        <v>19.989999999999998</v>
      </c>
      <c r="P158" s="212">
        <f t="shared" si="10"/>
        <v>19.989999999999998</v>
      </c>
      <c r="Q158" s="212">
        <f t="shared" si="11"/>
        <v>1.9989999999999999</v>
      </c>
      <c r="R158" s="211">
        <v>1</v>
      </c>
      <c r="S158" s="194" t="str">
        <f>IF(R158=1,"Single canister",CONCATENATE(R158,"-Pack"))</f>
        <v>Single canister</v>
      </c>
      <c r="T158" s="190">
        <v>10</v>
      </c>
      <c r="W158" s="189"/>
      <c r="X158" s="38"/>
    </row>
    <row r="159" spans="2:24">
      <c r="B159" s="190">
        <v>155</v>
      </c>
      <c r="C159" s="190">
        <v>155</v>
      </c>
      <c r="D159" s="190">
        <v>6</v>
      </c>
      <c r="E159" s="216">
        <v>44991</v>
      </c>
      <c r="F159" s="224" t="s">
        <v>100</v>
      </c>
      <c r="G159" s="224" t="s">
        <v>79</v>
      </c>
      <c r="H159" s="224" t="s">
        <v>89</v>
      </c>
      <c r="I159" s="228" t="s">
        <v>101</v>
      </c>
      <c r="J159" s="188" t="s">
        <v>1132</v>
      </c>
      <c r="K159" s="188" t="s">
        <v>1133</v>
      </c>
      <c r="L159" s="15" t="s">
        <v>537</v>
      </c>
      <c r="M159" s="225" t="s">
        <v>350</v>
      </c>
      <c r="O159" s="213">
        <v>7.29</v>
      </c>
      <c r="P159" s="212">
        <f t="shared" si="10"/>
        <v>7.29</v>
      </c>
      <c r="Q159" s="212">
        <f t="shared" si="11"/>
        <v>0.72899999999999998</v>
      </c>
      <c r="R159" s="211">
        <v>1</v>
      </c>
      <c r="S159" s="211" t="s">
        <v>477</v>
      </c>
      <c r="T159" s="190">
        <v>10</v>
      </c>
      <c r="V159" s="190">
        <v>1</v>
      </c>
      <c r="W159" s="189"/>
      <c r="X159" s="38">
        <v>1</v>
      </c>
    </row>
    <row r="160" spans="2:24">
      <c r="B160" s="190">
        <v>156</v>
      </c>
      <c r="C160" s="190">
        <v>156</v>
      </c>
      <c r="D160" s="190">
        <v>6</v>
      </c>
      <c r="E160" s="216">
        <v>44991</v>
      </c>
      <c r="F160" s="224" t="s">
        <v>100</v>
      </c>
      <c r="G160" s="224" t="s">
        <v>79</v>
      </c>
      <c r="H160" s="224" t="s">
        <v>89</v>
      </c>
      <c r="I160" s="228" t="s">
        <v>101</v>
      </c>
      <c r="J160" s="188" t="s">
        <v>100</v>
      </c>
      <c r="K160" s="188" t="s">
        <v>401</v>
      </c>
      <c r="L160" s="15" t="s">
        <v>353</v>
      </c>
      <c r="M160" s="225" t="s">
        <v>19</v>
      </c>
      <c r="N160" s="188" t="s">
        <v>403</v>
      </c>
      <c r="O160" s="213">
        <v>29.49</v>
      </c>
      <c r="P160" s="212">
        <f t="shared" si="10"/>
        <v>7.3724999999999996</v>
      </c>
      <c r="Q160" s="212">
        <f t="shared" si="11"/>
        <v>0.73724999999999996</v>
      </c>
      <c r="R160" s="211">
        <v>4</v>
      </c>
      <c r="S160" s="211" t="s">
        <v>404</v>
      </c>
      <c r="T160" s="190">
        <v>10</v>
      </c>
      <c r="V160" s="190">
        <v>1</v>
      </c>
      <c r="W160" s="189" t="s">
        <v>360</v>
      </c>
      <c r="X160" s="38">
        <v>1</v>
      </c>
    </row>
    <row r="161" spans="2:24">
      <c r="B161" s="190">
        <v>157</v>
      </c>
      <c r="C161" s="190">
        <v>157</v>
      </c>
      <c r="D161" s="190">
        <v>6</v>
      </c>
      <c r="E161" s="216">
        <v>44991</v>
      </c>
      <c r="F161" s="224" t="s">
        <v>100</v>
      </c>
      <c r="G161" s="224" t="s">
        <v>79</v>
      </c>
      <c r="H161" s="224" t="s">
        <v>89</v>
      </c>
      <c r="I161" s="228" t="s">
        <v>101</v>
      </c>
      <c r="J161" s="188" t="s">
        <v>100</v>
      </c>
      <c r="K161" s="188" t="s">
        <v>401</v>
      </c>
      <c r="L161" s="15" t="s">
        <v>353</v>
      </c>
      <c r="M161" s="225" t="s">
        <v>19</v>
      </c>
      <c r="N161" s="188" t="s">
        <v>403</v>
      </c>
      <c r="O161" s="213">
        <v>36.99</v>
      </c>
      <c r="P161" s="212">
        <f t="shared" si="10"/>
        <v>6.165</v>
      </c>
      <c r="Q161" s="212">
        <f t="shared" si="11"/>
        <v>0.61650000000000005</v>
      </c>
      <c r="R161" s="211">
        <v>6</v>
      </c>
      <c r="S161" s="211" t="s">
        <v>377</v>
      </c>
      <c r="T161" s="190">
        <v>10</v>
      </c>
      <c r="V161" s="190">
        <v>1</v>
      </c>
      <c r="W161" s="189" t="s">
        <v>360</v>
      </c>
      <c r="X161" s="38">
        <v>1</v>
      </c>
    </row>
    <row r="162" spans="2:24">
      <c r="B162" s="190">
        <v>158</v>
      </c>
      <c r="C162" s="190">
        <v>158</v>
      </c>
      <c r="D162" s="190">
        <v>6</v>
      </c>
      <c r="E162" s="216">
        <v>44991</v>
      </c>
      <c r="F162" s="224" t="s">
        <v>100</v>
      </c>
      <c r="G162" s="224" t="s">
        <v>79</v>
      </c>
      <c r="H162" s="224" t="s">
        <v>89</v>
      </c>
      <c r="I162" s="228" t="s">
        <v>101</v>
      </c>
      <c r="J162" s="188" t="s">
        <v>100</v>
      </c>
      <c r="K162" s="188" t="s">
        <v>401</v>
      </c>
      <c r="L162" s="15" t="s">
        <v>353</v>
      </c>
      <c r="M162" s="225" t="s">
        <v>19</v>
      </c>
      <c r="N162" s="188" t="s">
        <v>403</v>
      </c>
      <c r="O162" s="213">
        <v>14.99</v>
      </c>
      <c r="P162" s="212">
        <f t="shared" si="10"/>
        <v>7.4950000000000001</v>
      </c>
      <c r="Q162" s="212">
        <f t="shared" si="11"/>
        <v>0.74950000000000006</v>
      </c>
      <c r="R162" s="211">
        <v>2</v>
      </c>
      <c r="S162" s="211" t="s">
        <v>355</v>
      </c>
      <c r="T162" s="190">
        <v>10</v>
      </c>
      <c r="V162" s="190">
        <v>1</v>
      </c>
      <c r="W162" s="189" t="s">
        <v>360</v>
      </c>
      <c r="X162" s="38">
        <v>1</v>
      </c>
    </row>
    <row r="163" spans="2:24">
      <c r="B163" s="190">
        <v>159</v>
      </c>
      <c r="C163" s="190">
        <v>159</v>
      </c>
      <c r="D163" s="190">
        <v>13</v>
      </c>
      <c r="E163" s="216">
        <v>44991</v>
      </c>
      <c r="F163" s="224" t="s">
        <v>116</v>
      </c>
      <c r="G163" s="224" t="s">
        <v>79</v>
      </c>
      <c r="H163" s="224" t="s">
        <v>89</v>
      </c>
      <c r="I163" s="228" t="s">
        <v>117</v>
      </c>
      <c r="J163" s="188" t="s">
        <v>374</v>
      </c>
      <c r="K163" s="208" t="s">
        <v>375</v>
      </c>
      <c r="L163" s="28" t="s">
        <v>353</v>
      </c>
      <c r="M163" s="195" t="s">
        <v>19</v>
      </c>
      <c r="N163" s="188" t="s">
        <v>376</v>
      </c>
      <c r="O163" s="213">
        <v>17.989999999999998</v>
      </c>
      <c r="P163" s="212">
        <f t="shared" si="10"/>
        <v>8.9949999999999992</v>
      </c>
      <c r="Q163" s="212">
        <f t="shared" si="11"/>
        <v>0.89949999999999997</v>
      </c>
      <c r="R163" s="211">
        <v>2</v>
      </c>
      <c r="S163" s="211" t="s">
        <v>355</v>
      </c>
      <c r="T163" s="211">
        <v>10</v>
      </c>
      <c r="U163" s="211"/>
      <c r="V163" s="211">
        <v>0</v>
      </c>
      <c r="W163" s="189" t="s">
        <v>360</v>
      </c>
      <c r="X163" s="38">
        <v>1</v>
      </c>
    </row>
    <row r="164" spans="2:24">
      <c r="B164" s="190">
        <v>160</v>
      </c>
      <c r="C164" s="190">
        <v>160</v>
      </c>
      <c r="D164" s="190">
        <v>13</v>
      </c>
      <c r="E164" s="216">
        <v>44972</v>
      </c>
      <c r="F164" s="224" t="s">
        <v>116</v>
      </c>
      <c r="G164" s="224" t="s">
        <v>79</v>
      </c>
      <c r="H164" s="224" t="s">
        <v>89</v>
      </c>
      <c r="I164" s="228" t="s">
        <v>117</v>
      </c>
      <c r="J164" s="208" t="s">
        <v>414</v>
      </c>
      <c r="K164" s="208" t="s">
        <v>694</v>
      </c>
      <c r="L164" s="28" t="s">
        <v>353</v>
      </c>
      <c r="M164" s="225" t="s">
        <v>19</v>
      </c>
      <c r="N164" s="208" t="s">
        <v>416</v>
      </c>
      <c r="O164" s="213">
        <v>12.99</v>
      </c>
      <c r="P164" s="212">
        <f t="shared" si="10"/>
        <v>6.4950000000000001</v>
      </c>
      <c r="Q164" s="212">
        <f t="shared" si="11"/>
        <v>0.64949999999999997</v>
      </c>
      <c r="R164" s="211">
        <v>2</v>
      </c>
      <c r="S164" s="211" t="s">
        <v>355</v>
      </c>
      <c r="T164" s="211">
        <v>10</v>
      </c>
      <c r="U164" s="211"/>
      <c r="V164" s="211">
        <v>0</v>
      </c>
      <c r="W164" s="189" t="s">
        <v>360</v>
      </c>
      <c r="X164" s="38">
        <v>1</v>
      </c>
    </row>
    <row r="165" spans="2:24">
      <c r="B165" s="190">
        <v>161</v>
      </c>
      <c r="C165" s="190">
        <v>161</v>
      </c>
      <c r="D165" s="190">
        <v>13</v>
      </c>
      <c r="E165" s="216">
        <v>44972</v>
      </c>
      <c r="F165" s="224" t="s">
        <v>116</v>
      </c>
      <c r="G165" s="224" t="s">
        <v>79</v>
      </c>
      <c r="H165" s="224" t="s">
        <v>89</v>
      </c>
      <c r="I165" s="228" t="s">
        <v>117</v>
      </c>
      <c r="J165" s="208" t="s">
        <v>414</v>
      </c>
      <c r="K165" s="208" t="s">
        <v>694</v>
      </c>
      <c r="L165" s="28" t="s">
        <v>353</v>
      </c>
      <c r="M165" s="225" t="s">
        <v>19</v>
      </c>
      <c r="N165" s="208" t="s">
        <v>416</v>
      </c>
      <c r="O165" s="213">
        <v>6.99</v>
      </c>
      <c r="P165" s="212">
        <f t="shared" si="10"/>
        <v>6.99</v>
      </c>
      <c r="Q165" s="212">
        <f t="shared" si="11"/>
        <v>0.69900000000000007</v>
      </c>
      <c r="R165" s="211">
        <v>1</v>
      </c>
      <c r="S165" s="211" t="s">
        <v>477</v>
      </c>
      <c r="T165" s="211">
        <v>10</v>
      </c>
      <c r="U165" s="211"/>
      <c r="V165" s="211">
        <v>0</v>
      </c>
      <c r="W165" s="189" t="s">
        <v>360</v>
      </c>
      <c r="X165" s="38">
        <v>1</v>
      </c>
    </row>
    <row r="166" spans="2:24">
      <c r="B166" s="190">
        <v>162</v>
      </c>
      <c r="C166" s="190">
        <v>162</v>
      </c>
      <c r="D166" s="190">
        <v>21</v>
      </c>
      <c r="E166" s="216">
        <v>44994</v>
      </c>
      <c r="F166" s="224" t="s">
        <v>133</v>
      </c>
      <c r="G166" s="224" t="s">
        <v>79</v>
      </c>
      <c r="H166" s="224" t="s">
        <v>98</v>
      </c>
      <c r="I166" s="228" t="s">
        <v>134</v>
      </c>
      <c r="J166" s="188" t="s">
        <v>133</v>
      </c>
      <c r="K166" s="188" t="s">
        <v>1159</v>
      </c>
      <c r="L166" s="15" t="s">
        <v>537</v>
      </c>
      <c r="M166" s="195" t="s">
        <v>19</v>
      </c>
      <c r="N166" s="188" t="s">
        <v>1163</v>
      </c>
      <c r="O166" s="213">
        <v>9.9499999999999993</v>
      </c>
      <c r="P166" s="212">
        <f t="shared" si="10"/>
        <v>4.9749999999999996</v>
      </c>
      <c r="Q166" s="212">
        <f t="shared" si="11"/>
        <v>0.4145833333333333</v>
      </c>
      <c r="R166" s="211">
        <v>2</v>
      </c>
      <c r="S166" s="194" t="s">
        <v>355</v>
      </c>
      <c r="T166" s="190">
        <v>12</v>
      </c>
      <c r="V166" s="190">
        <v>0</v>
      </c>
      <c r="W166" s="189" t="s">
        <v>360</v>
      </c>
      <c r="X166" s="38">
        <v>0</v>
      </c>
    </row>
    <row r="167" spans="2:24">
      <c r="B167" s="190">
        <v>163</v>
      </c>
      <c r="C167" s="190">
        <v>163</v>
      </c>
      <c r="D167" s="190">
        <v>21</v>
      </c>
      <c r="E167" s="216">
        <v>44994</v>
      </c>
      <c r="F167" s="224" t="s">
        <v>133</v>
      </c>
      <c r="G167" s="224" t="s">
        <v>79</v>
      </c>
      <c r="H167" s="224" t="s">
        <v>98</v>
      </c>
      <c r="I167" s="228" t="s">
        <v>134</v>
      </c>
      <c r="J167" s="188" t="s">
        <v>133</v>
      </c>
      <c r="K167" s="188" t="s">
        <v>1159</v>
      </c>
      <c r="L167" s="15" t="s">
        <v>537</v>
      </c>
      <c r="M167" s="195" t="s">
        <v>19</v>
      </c>
      <c r="N167" s="188" t="s">
        <v>1163</v>
      </c>
      <c r="O167" s="213">
        <v>9.4499999999999993</v>
      </c>
      <c r="P167" s="212">
        <f t="shared" si="10"/>
        <v>1.575</v>
      </c>
      <c r="Q167" s="212">
        <f t="shared" si="11"/>
        <v>0.13125000000000001</v>
      </c>
      <c r="R167" s="211">
        <v>6</v>
      </c>
      <c r="S167" s="194" t="s">
        <v>377</v>
      </c>
      <c r="T167" s="190">
        <v>12</v>
      </c>
      <c r="V167" s="190">
        <v>0</v>
      </c>
      <c r="W167" s="189" t="s">
        <v>360</v>
      </c>
      <c r="X167" s="38">
        <v>0</v>
      </c>
    </row>
    <row r="168" spans="2:24">
      <c r="B168" s="190">
        <v>164</v>
      </c>
      <c r="C168" s="190">
        <v>164</v>
      </c>
      <c r="D168" s="190">
        <v>21</v>
      </c>
      <c r="E168" s="216">
        <v>44994</v>
      </c>
      <c r="F168" s="224" t="s">
        <v>133</v>
      </c>
      <c r="G168" s="224" t="s">
        <v>79</v>
      </c>
      <c r="H168" s="224" t="s">
        <v>98</v>
      </c>
      <c r="I168" s="228" t="s">
        <v>134</v>
      </c>
      <c r="J168" s="188" t="s">
        <v>133</v>
      </c>
      <c r="K168" s="188" t="s">
        <v>1159</v>
      </c>
      <c r="L168" s="15" t="s">
        <v>537</v>
      </c>
      <c r="M168" s="195" t="s">
        <v>19</v>
      </c>
      <c r="N168" s="188" t="s">
        <v>1163</v>
      </c>
      <c r="O168" s="213">
        <v>7.45</v>
      </c>
      <c r="P168" s="212">
        <f t="shared" si="10"/>
        <v>0.62083333333333335</v>
      </c>
      <c r="Q168" s="212">
        <f t="shared" si="11"/>
        <v>5.1736111111111115E-2</v>
      </c>
      <c r="R168" s="211">
        <v>12</v>
      </c>
      <c r="S168" s="194" t="s">
        <v>2251</v>
      </c>
      <c r="T168" s="190">
        <v>12</v>
      </c>
      <c r="V168" s="190">
        <v>0</v>
      </c>
      <c r="W168" s="189" t="s">
        <v>360</v>
      </c>
      <c r="X168" s="38">
        <v>0</v>
      </c>
    </row>
    <row r="169" spans="2:24">
      <c r="B169" s="190">
        <v>165</v>
      </c>
      <c r="C169" s="190">
        <v>165</v>
      </c>
      <c r="D169" s="190">
        <v>29</v>
      </c>
      <c r="E169" s="216">
        <v>45001</v>
      </c>
      <c r="F169" s="224" t="s">
        <v>152</v>
      </c>
      <c r="G169" s="224" t="s">
        <v>79</v>
      </c>
      <c r="H169" s="224" t="s">
        <v>89</v>
      </c>
      <c r="I169" s="228" t="s">
        <v>153</v>
      </c>
      <c r="J169" s="188" t="s">
        <v>152</v>
      </c>
      <c r="K169" s="188" t="s">
        <v>424</v>
      </c>
      <c r="L169" s="15" t="s">
        <v>353</v>
      </c>
      <c r="M169" s="195" t="s">
        <v>19</v>
      </c>
      <c r="N169" s="188" t="s">
        <v>425</v>
      </c>
      <c r="O169" s="213">
        <v>9.99</v>
      </c>
      <c r="P169" s="212">
        <f t="shared" si="10"/>
        <v>9.99</v>
      </c>
      <c r="Q169" s="212">
        <f t="shared" si="11"/>
        <v>0.999</v>
      </c>
      <c r="R169" s="211">
        <v>1</v>
      </c>
      <c r="S169" s="194" t="s">
        <v>477</v>
      </c>
      <c r="T169" s="190">
        <v>10</v>
      </c>
      <c r="V169" s="190">
        <v>0</v>
      </c>
      <c r="W169" s="189" t="s">
        <v>360</v>
      </c>
      <c r="X169" s="38">
        <v>1</v>
      </c>
    </row>
    <row r="170" spans="2:24">
      <c r="B170" s="190">
        <v>166</v>
      </c>
      <c r="C170" s="190">
        <v>166</v>
      </c>
      <c r="D170" s="190">
        <v>2</v>
      </c>
      <c r="E170" s="216">
        <v>44972</v>
      </c>
      <c r="F170" s="224" t="s">
        <v>85</v>
      </c>
      <c r="G170" s="224" t="s">
        <v>79</v>
      </c>
      <c r="H170" s="224" t="s">
        <v>89</v>
      </c>
      <c r="I170" s="228" t="s">
        <v>86</v>
      </c>
      <c r="J170" s="188" t="s">
        <v>374</v>
      </c>
      <c r="K170" s="208" t="s">
        <v>375</v>
      </c>
      <c r="L170" s="28" t="s">
        <v>353</v>
      </c>
      <c r="M170" s="195" t="s">
        <v>19</v>
      </c>
      <c r="N170" s="188" t="s">
        <v>376</v>
      </c>
      <c r="O170" s="213">
        <v>8.8800000000000008</v>
      </c>
      <c r="P170" s="212">
        <f t="shared" si="10"/>
        <v>4.4400000000000004</v>
      </c>
      <c r="Q170" s="212">
        <f t="shared" si="11"/>
        <v>0.44400000000000006</v>
      </c>
      <c r="R170" s="211">
        <v>2</v>
      </c>
      <c r="S170" s="211" t="s">
        <v>355</v>
      </c>
      <c r="T170" s="211">
        <v>10</v>
      </c>
      <c r="U170" s="211"/>
      <c r="V170" s="211">
        <v>1</v>
      </c>
      <c r="W170" s="189" t="s">
        <v>360</v>
      </c>
      <c r="X170" s="38">
        <v>1</v>
      </c>
    </row>
    <row r="171" spans="2:24">
      <c r="B171" s="190">
        <v>167</v>
      </c>
      <c r="C171" s="190">
        <v>167</v>
      </c>
      <c r="D171" s="190">
        <v>2</v>
      </c>
      <c r="E171" s="216">
        <v>44972</v>
      </c>
      <c r="F171" s="224" t="s">
        <v>85</v>
      </c>
      <c r="G171" s="224" t="s">
        <v>79</v>
      </c>
      <c r="H171" s="224" t="s">
        <v>89</v>
      </c>
      <c r="I171" s="228" t="s">
        <v>86</v>
      </c>
      <c r="J171" s="188" t="s">
        <v>374</v>
      </c>
      <c r="K171" s="208" t="s">
        <v>375</v>
      </c>
      <c r="L171" s="28" t="s">
        <v>353</v>
      </c>
      <c r="M171" s="195" t="s">
        <v>19</v>
      </c>
      <c r="N171" s="188" t="s">
        <v>376</v>
      </c>
      <c r="O171" s="213">
        <v>59.95</v>
      </c>
      <c r="P171" s="212">
        <f t="shared" si="10"/>
        <v>4.9958333333333336</v>
      </c>
      <c r="Q171" s="212">
        <f t="shared" si="11"/>
        <v>0.49958333333333338</v>
      </c>
      <c r="R171" s="211">
        <v>12</v>
      </c>
      <c r="S171" s="211" t="s">
        <v>2251</v>
      </c>
      <c r="T171" s="211">
        <v>10</v>
      </c>
      <c r="U171" s="211"/>
      <c r="V171" s="211">
        <v>1</v>
      </c>
      <c r="W171" s="189" t="s">
        <v>360</v>
      </c>
      <c r="X171" s="38">
        <v>0</v>
      </c>
    </row>
    <row r="172" spans="2:24">
      <c r="B172" s="190">
        <v>168</v>
      </c>
      <c r="C172" s="190">
        <v>168</v>
      </c>
      <c r="D172" s="190">
        <v>2</v>
      </c>
      <c r="E172" s="216">
        <v>44991</v>
      </c>
      <c r="F172" s="224" t="s">
        <v>85</v>
      </c>
      <c r="G172" s="224" t="s">
        <v>79</v>
      </c>
      <c r="H172" s="224" t="s">
        <v>89</v>
      </c>
      <c r="I172" s="228" t="s">
        <v>86</v>
      </c>
      <c r="J172" s="188" t="s">
        <v>374</v>
      </c>
      <c r="K172" s="208" t="s">
        <v>375</v>
      </c>
      <c r="L172" s="28" t="s">
        <v>353</v>
      </c>
      <c r="M172" s="195" t="s">
        <v>19</v>
      </c>
      <c r="N172" s="188" t="s">
        <v>376</v>
      </c>
      <c r="O172" s="213">
        <v>8.8800000000000008</v>
      </c>
      <c r="P172" s="212">
        <f t="shared" si="10"/>
        <v>4.4400000000000004</v>
      </c>
      <c r="Q172" s="212">
        <f t="shared" si="11"/>
        <v>0.44400000000000006</v>
      </c>
      <c r="R172" s="211">
        <v>2</v>
      </c>
      <c r="S172" s="211" t="s">
        <v>355</v>
      </c>
      <c r="T172" s="211">
        <v>10</v>
      </c>
      <c r="U172" s="211"/>
      <c r="V172" s="211">
        <v>1</v>
      </c>
      <c r="W172" s="189" t="s">
        <v>360</v>
      </c>
      <c r="X172" s="38">
        <v>1</v>
      </c>
    </row>
    <row r="173" spans="2:24">
      <c r="B173" s="190">
        <v>169</v>
      </c>
      <c r="C173" s="190">
        <v>169</v>
      </c>
      <c r="D173" s="190">
        <v>2</v>
      </c>
      <c r="E173" s="216">
        <v>44991</v>
      </c>
      <c r="F173" s="224" t="s">
        <v>85</v>
      </c>
      <c r="G173" s="224" t="s">
        <v>79</v>
      </c>
      <c r="H173" s="224" t="s">
        <v>89</v>
      </c>
      <c r="I173" s="228" t="s">
        <v>86</v>
      </c>
      <c r="J173" s="188" t="s">
        <v>374</v>
      </c>
      <c r="K173" s="208" t="s">
        <v>375</v>
      </c>
      <c r="L173" s="28" t="s">
        <v>353</v>
      </c>
      <c r="M173" s="195" t="s">
        <v>19</v>
      </c>
      <c r="N173" s="188" t="s">
        <v>376</v>
      </c>
      <c r="O173" s="213">
        <v>9.7899999999999991</v>
      </c>
      <c r="P173" s="212">
        <f t="shared" si="10"/>
        <v>9.7899999999999991</v>
      </c>
      <c r="Q173" s="212">
        <f t="shared" si="11"/>
        <v>0.97899999999999987</v>
      </c>
      <c r="R173" s="211">
        <v>1</v>
      </c>
      <c r="S173" s="211" t="s">
        <v>477</v>
      </c>
      <c r="T173" s="211">
        <v>10</v>
      </c>
      <c r="U173" s="211"/>
      <c r="V173" s="211">
        <v>0</v>
      </c>
      <c r="W173" s="189" t="s">
        <v>360</v>
      </c>
      <c r="X173" s="38">
        <v>1</v>
      </c>
    </row>
    <row r="174" spans="2:24">
      <c r="B174" s="190">
        <v>170</v>
      </c>
      <c r="C174" s="190">
        <v>170</v>
      </c>
      <c r="D174" s="190">
        <v>2</v>
      </c>
      <c r="E174" s="216">
        <v>44991</v>
      </c>
      <c r="F174" s="224" t="s">
        <v>85</v>
      </c>
      <c r="G174" s="224" t="s">
        <v>79</v>
      </c>
      <c r="H174" s="224" t="s">
        <v>89</v>
      </c>
      <c r="I174" s="228" t="s">
        <v>86</v>
      </c>
      <c r="J174" s="188" t="s">
        <v>374</v>
      </c>
      <c r="K174" s="208" t="s">
        <v>375</v>
      </c>
      <c r="L174" s="28" t="s">
        <v>353</v>
      </c>
      <c r="M174" s="195" t="s">
        <v>19</v>
      </c>
      <c r="N174" s="188" t="s">
        <v>376</v>
      </c>
      <c r="O174" s="213">
        <v>16.96</v>
      </c>
      <c r="P174" s="212">
        <f t="shared" si="10"/>
        <v>8.48</v>
      </c>
      <c r="Q174" s="212">
        <f t="shared" si="11"/>
        <v>0.84800000000000009</v>
      </c>
      <c r="R174" s="211">
        <v>2</v>
      </c>
      <c r="S174" s="211" t="s">
        <v>355</v>
      </c>
      <c r="T174" s="211">
        <v>10</v>
      </c>
      <c r="U174" s="211"/>
      <c r="V174" s="211">
        <v>0</v>
      </c>
      <c r="W174" s="189" t="s">
        <v>360</v>
      </c>
      <c r="X174" s="38">
        <v>1</v>
      </c>
    </row>
    <row r="175" spans="2:24">
      <c r="B175" s="190">
        <v>171</v>
      </c>
      <c r="C175" s="190">
        <v>171</v>
      </c>
      <c r="D175" s="190">
        <v>2</v>
      </c>
      <c r="E175" s="216">
        <v>44991</v>
      </c>
      <c r="F175" s="224" t="s">
        <v>85</v>
      </c>
      <c r="G175" s="224" t="s">
        <v>79</v>
      </c>
      <c r="H175" s="224" t="s">
        <v>89</v>
      </c>
      <c r="I175" s="228" t="s">
        <v>86</v>
      </c>
      <c r="J175" s="188" t="s">
        <v>374</v>
      </c>
      <c r="K175" s="208" t="s">
        <v>375</v>
      </c>
      <c r="L175" s="28" t="s">
        <v>353</v>
      </c>
      <c r="M175" s="195" t="s">
        <v>19</v>
      </c>
      <c r="N175" s="188" t="s">
        <v>376</v>
      </c>
      <c r="O175" s="213">
        <v>28.73</v>
      </c>
      <c r="P175" s="212">
        <f t="shared" si="10"/>
        <v>7.1825000000000001</v>
      </c>
      <c r="Q175" s="212">
        <f t="shared" si="11"/>
        <v>0.71825000000000006</v>
      </c>
      <c r="R175" s="211">
        <v>4</v>
      </c>
      <c r="S175" s="211" t="s">
        <v>404</v>
      </c>
      <c r="T175" s="211">
        <v>10</v>
      </c>
      <c r="U175" s="211"/>
      <c r="V175" s="211">
        <v>0</v>
      </c>
      <c r="W175" s="189" t="s">
        <v>360</v>
      </c>
      <c r="X175" s="38">
        <v>1</v>
      </c>
    </row>
    <row r="176" spans="2:24">
      <c r="B176" s="190">
        <v>172</v>
      </c>
      <c r="C176" s="190">
        <v>172</v>
      </c>
      <c r="D176" s="190">
        <v>2</v>
      </c>
      <c r="E176" s="216">
        <v>44991</v>
      </c>
      <c r="F176" s="224" t="s">
        <v>85</v>
      </c>
      <c r="G176" s="224" t="s">
        <v>79</v>
      </c>
      <c r="H176" s="224" t="s">
        <v>89</v>
      </c>
      <c r="I176" s="228" t="s">
        <v>86</v>
      </c>
      <c r="J176" s="188" t="s">
        <v>374</v>
      </c>
      <c r="K176" s="208" t="s">
        <v>375</v>
      </c>
      <c r="L176" s="28" t="s">
        <v>353</v>
      </c>
      <c r="M176" s="195" t="s">
        <v>19</v>
      </c>
      <c r="N176" s="188" t="s">
        <v>376</v>
      </c>
      <c r="O176" s="213">
        <v>24.99</v>
      </c>
      <c r="P176" s="212">
        <f t="shared" si="10"/>
        <v>8.33</v>
      </c>
      <c r="Q176" s="212">
        <f t="shared" si="11"/>
        <v>0.83299999999999996</v>
      </c>
      <c r="R176" s="211">
        <v>3</v>
      </c>
      <c r="S176" s="211" t="s">
        <v>373</v>
      </c>
      <c r="T176" s="211">
        <v>10</v>
      </c>
      <c r="U176" s="211"/>
      <c r="V176" s="211">
        <v>0</v>
      </c>
      <c r="W176" s="189" t="s">
        <v>360</v>
      </c>
      <c r="X176" s="38">
        <v>1</v>
      </c>
    </row>
    <row r="177" spans="2:24">
      <c r="B177" s="190">
        <v>173</v>
      </c>
      <c r="C177" s="190">
        <v>173</v>
      </c>
      <c r="D177" s="190">
        <v>2</v>
      </c>
      <c r="E177" s="216">
        <v>44991</v>
      </c>
      <c r="F177" s="224" t="s">
        <v>85</v>
      </c>
      <c r="G177" s="224" t="s">
        <v>79</v>
      </c>
      <c r="H177" s="224" t="s">
        <v>89</v>
      </c>
      <c r="I177" s="228" t="s">
        <v>86</v>
      </c>
      <c r="J177" s="188" t="s">
        <v>374</v>
      </c>
      <c r="K177" s="208" t="s">
        <v>375</v>
      </c>
      <c r="L177" s="28" t="s">
        <v>353</v>
      </c>
      <c r="M177" s="195" t="s">
        <v>19</v>
      </c>
      <c r="N177" s="188" t="s">
        <v>376</v>
      </c>
      <c r="O177" s="213">
        <v>35.99</v>
      </c>
      <c r="P177" s="212">
        <f t="shared" si="10"/>
        <v>5.998333333333334</v>
      </c>
      <c r="Q177" s="212">
        <f t="shared" si="11"/>
        <v>0.59983333333333344</v>
      </c>
      <c r="R177" s="211">
        <v>6</v>
      </c>
      <c r="S177" s="211" t="s">
        <v>377</v>
      </c>
      <c r="T177" s="211">
        <v>10</v>
      </c>
      <c r="U177" s="211"/>
      <c r="V177" s="211">
        <v>1</v>
      </c>
      <c r="W177" s="189" t="s">
        <v>360</v>
      </c>
      <c r="X177" s="38">
        <v>0</v>
      </c>
    </row>
    <row r="178" spans="2:24">
      <c r="B178" s="190">
        <v>174</v>
      </c>
      <c r="C178" s="190">
        <v>174</v>
      </c>
      <c r="D178" s="190">
        <v>2</v>
      </c>
      <c r="E178" s="216">
        <v>44991</v>
      </c>
      <c r="F178" s="224" t="s">
        <v>85</v>
      </c>
      <c r="G178" s="224" t="s">
        <v>79</v>
      </c>
      <c r="H178" s="224" t="s">
        <v>89</v>
      </c>
      <c r="I178" s="228" t="s">
        <v>86</v>
      </c>
      <c r="J178" s="188" t="s">
        <v>374</v>
      </c>
      <c r="K178" s="208" t="s">
        <v>375</v>
      </c>
      <c r="L178" s="28" t="s">
        <v>353</v>
      </c>
      <c r="M178" s="195" t="s">
        <v>19</v>
      </c>
      <c r="N178" s="188" t="s">
        <v>376</v>
      </c>
      <c r="O178" s="213">
        <v>60.74</v>
      </c>
      <c r="P178" s="212">
        <f t="shared" si="10"/>
        <v>5.0616666666666665</v>
      </c>
      <c r="Q178" s="212">
        <f t="shared" si="11"/>
        <v>0.72309523809523812</v>
      </c>
      <c r="R178" s="211">
        <v>12</v>
      </c>
      <c r="S178" s="211" t="s">
        <v>2251</v>
      </c>
      <c r="T178" s="211">
        <v>7</v>
      </c>
      <c r="U178" s="211"/>
      <c r="V178" s="211">
        <v>0</v>
      </c>
      <c r="W178" s="189" t="s">
        <v>360</v>
      </c>
      <c r="X178" s="38">
        <v>1</v>
      </c>
    </row>
    <row r="179" spans="2:24">
      <c r="B179" s="190">
        <v>175</v>
      </c>
      <c r="C179" s="190">
        <v>175</v>
      </c>
      <c r="D179" s="190">
        <v>2</v>
      </c>
      <c r="E179" s="216">
        <v>45023</v>
      </c>
      <c r="F179" s="215" t="s">
        <v>85</v>
      </c>
      <c r="G179" s="224" t="s">
        <v>79</v>
      </c>
      <c r="H179" s="215" t="s">
        <v>89</v>
      </c>
      <c r="I179" s="307" t="s">
        <v>86</v>
      </c>
      <c r="J179" s="188" t="s">
        <v>374</v>
      </c>
      <c r="K179" s="188" t="s">
        <v>406</v>
      </c>
      <c r="L179" s="28" t="s">
        <v>353</v>
      </c>
      <c r="M179" s="195" t="s">
        <v>19</v>
      </c>
      <c r="N179" s="188" t="s">
        <v>376</v>
      </c>
      <c r="O179" s="213">
        <v>46.99</v>
      </c>
      <c r="P179" s="212">
        <f t="shared" si="10"/>
        <v>46.99</v>
      </c>
      <c r="Q179" s="212">
        <f t="shared" si="11"/>
        <v>4.6989999999999998</v>
      </c>
      <c r="R179" s="211">
        <v>1</v>
      </c>
      <c r="S179" s="194" t="str">
        <f>IF(R179=1,"Single canister",CONCATENATE(R179,"-Pack"))</f>
        <v>Single canister</v>
      </c>
      <c r="T179" s="190">
        <v>10</v>
      </c>
      <c r="V179" s="190">
        <v>1</v>
      </c>
      <c r="W179" s="189"/>
      <c r="X179" s="38">
        <v>0</v>
      </c>
    </row>
    <row r="180" spans="2:24">
      <c r="B180" s="190">
        <v>176</v>
      </c>
      <c r="C180" s="190">
        <v>176</v>
      </c>
      <c r="D180" s="190">
        <v>2</v>
      </c>
      <c r="E180" s="216">
        <v>44991</v>
      </c>
      <c r="F180" s="224" t="s">
        <v>85</v>
      </c>
      <c r="G180" s="224" t="s">
        <v>79</v>
      </c>
      <c r="H180" s="224" t="s">
        <v>89</v>
      </c>
      <c r="I180" s="228" t="s">
        <v>86</v>
      </c>
      <c r="J180" s="208" t="s">
        <v>615</v>
      </c>
      <c r="K180" s="208" t="s">
        <v>616</v>
      </c>
      <c r="L180" s="28" t="s">
        <v>353</v>
      </c>
      <c r="M180" s="225" t="s">
        <v>528</v>
      </c>
      <c r="N180" s="208" t="s">
        <v>529</v>
      </c>
      <c r="O180" s="213">
        <v>16.16</v>
      </c>
      <c r="P180" s="212">
        <f t="shared" si="10"/>
        <v>8.08</v>
      </c>
      <c r="Q180" s="212">
        <f t="shared" si="11"/>
        <v>0.80800000000000005</v>
      </c>
      <c r="R180" s="211">
        <v>2</v>
      </c>
      <c r="S180" s="211" t="s">
        <v>355</v>
      </c>
      <c r="T180" s="211">
        <v>10</v>
      </c>
      <c r="U180" s="211"/>
      <c r="V180" s="211">
        <v>1</v>
      </c>
      <c r="W180" s="189" t="s">
        <v>360</v>
      </c>
      <c r="X180" s="38">
        <v>1</v>
      </c>
    </row>
    <row r="181" spans="2:24">
      <c r="B181" s="190">
        <v>177</v>
      </c>
      <c r="C181" s="190">
        <v>177</v>
      </c>
      <c r="D181" s="190">
        <v>2</v>
      </c>
      <c r="E181" s="216">
        <v>44991</v>
      </c>
      <c r="F181" s="224" t="s">
        <v>85</v>
      </c>
      <c r="G181" s="224" t="s">
        <v>79</v>
      </c>
      <c r="H181" s="224" t="s">
        <v>89</v>
      </c>
      <c r="I181" s="228" t="s">
        <v>86</v>
      </c>
      <c r="J181" s="188" t="s">
        <v>442</v>
      </c>
      <c r="K181" s="188" t="s">
        <v>473</v>
      </c>
      <c r="L181" s="15" t="s">
        <v>353</v>
      </c>
      <c r="M181" s="195" t="s">
        <v>19</v>
      </c>
      <c r="N181" s="188" t="s">
        <v>444</v>
      </c>
      <c r="O181" s="213">
        <v>108</v>
      </c>
      <c r="P181" s="212">
        <f t="shared" si="10"/>
        <v>9</v>
      </c>
      <c r="Q181" s="212">
        <f t="shared" si="11"/>
        <v>0.9</v>
      </c>
      <c r="R181" s="211">
        <v>12</v>
      </c>
      <c r="S181" s="211" t="s">
        <v>2251</v>
      </c>
      <c r="T181" s="211">
        <v>10</v>
      </c>
      <c r="U181" s="211"/>
      <c r="V181" s="211">
        <v>1</v>
      </c>
      <c r="W181" s="189" t="s">
        <v>360</v>
      </c>
      <c r="X181" s="38">
        <v>1</v>
      </c>
    </row>
    <row r="182" spans="2:24">
      <c r="B182" s="190">
        <v>178</v>
      </c>
      <c r="C182" s="190">
        <v>178</v>
      </c>
      <c r="D182" s="190">
        <v>2</v>
      </c>
      <c r="E182" s="216">
        <v>44991</v>
      </c>
      <c r="F182" s="224" t="s">
        <v>85</v>
      </c>
      <c r="G182" s="224" t="s">
        <v>79</v>
      </c>
      <c r="H182" s="224" t="s">
        <v>89</v>
      </c>
      <c r="I182" s="228" t="s">
        <v>86</v>
      </c>
      <c r="J182" s="188" t="s">
        <v>442</v>
      </c>
      <c r="K182" s="188" t="s">
        <v>473</v>
      </c>
      <c r="L182" s="15" t="s">
        <v>353</v>
      </c>
      <c r="M182" s="195" t="s">
        <v>19</v>
      </c>
      <c r="N182" s="188" t="s">
        <v>444</v>
      </c>
      <c r="O182" s="213">
        <v>29.99</v>
      </c>
      <c r="P182" s="212">
        <f t="shared" si="10"/>
        <v>9.9966666666666661</v>
      </c>
      <c r="Q182" s="212">
        <f t="shared" si="11"/>
        <v>0.99966666666666659</v>
      </c>
      <c r="R182" s="211">
        <v>3</v>
      </c>
      <c r="S182" s="211" t="s">
        <v>373</v>
      </c>
      <c r="T182" s="211">
        <v>10</v>
      </c>
      <c r="U182" s="211"/>
      <c r="V182" s="211">
        <v>1</v>
      </c>
      <c r="W182" s="189" t="s">
        <v>360</v>
      </c>
      <c r="X182" s="38">
        <v>0</v>
      </c>
    </row>
    <row r="183" spans="2:24">
      <c r="B183" s="190">
        <v>179</v>
      </c>
      <c r="C183" s="190">
        <v>179</v>
      </c>
      <c r="D183" s="190">
        <v>2</v>
      </c>
      <c r="E183" s="216">
        <v>44972</v>
      </c>
      <c r="F183" s="224" t="s">
        <v>85</v>
      </c>
      <c r="G183" s="224" t="s">
        <v>79</v>
      </c>
      <c r="H183" s="224" t="s">
        <v>89</v>
      </c>
      <c r="I183" s="228" t="s">
        <v>86</v>
      </c>
      <c r="J183" s="208" t="s">
        <v>665</v>
      </c>
      <c r="K183" s="208" t="s">
        <v>666</v>
      </c>
      <c r="L183" s="28" t="s">
        <v>353</v>
      </c>
      <c r="M183" s="225" t="s">
        <v>19</v>
      </c>
      <c r="N183" s="208" t="s">
        <v>670</v>
      </c>
      <c r="O183" s="213">
        <v>11.89</v>
      </c>
      <c r="P183" s="212">
        <f t="shared" si="10"/>
        <v>11.89</v>
      </c>
      <c r="Q183" s="212">
        <f t="shared" si="11"/>
        <v>1.1890000000000001</v>
      </c>
      <c r="R183" s="211">
        <v>1</v>
      </c>
      <c r="S183" s="211" t="s">
        <v>477</v>
      </c>
      <c r="T183" s="211">
        <v>10</v>
      </c>
      <c r="U183" s="211"/>
      <c r="V183" s="211">
        <v>1</v>
      </c>
      <c r="W183" s="189" t="s">
        <v>360</v>
      </c>
      <c r="X183" s="38">
        <v>1</v>
      </c>
    </row>
    <row r="184" spans="2:24">
      <c r="B184" s="190">
        <v>180</v>
      </c>
      <c r="C184" s="190">
        <v>180</v>
      </c>
      <c r="D184" s="190">
        <v>2</v>
      </c>
      <c r="E184" s="216">
        <v>44991</v>
      </c>
      <c r="F184" s="224" t="s">
        <v>85</v>
      </c>
      <c r="G184" s="224" t="s">
        <v>79</v>
      </c>
      <c r="H184" s="224" t="s">
        <v>89</v>
      </c>
      <c r="I184" s="228" t="s">
        <v>86</v>
      </c>
      <c r="J184" s="208" t="s">
        <v>665</v>
      </c>
      <c r="K184" s="208" t="s">
        <v>666</v>
      </c>
      <c r="L184" s="28" t="s">
        <v>353</v>
      </c>
      <c r="M184" s="225" t="s">
        <v>19</v>
      </c>
      <c r="N184" s="208" t="s">
        <v>670</v>
      </c>
      <c r="O184" s="213">
        <v>13.99</v>
      </c>
      <c r="P184" s="212">
        <f t="shared" si="10"/>
        <v>13.99</v>
      </c>
      <c r="Q184" s="212">
        <f t="shared" si="11"/>
        <v>1.399</v>
      </c>
      <c r="R184" s="211">
        <v>1</v>
      </c>
      <c r="S184" s="211" t="s">
        <v>477</v>
      </c>
      <c r="T184" s="211">
        <v>10</v>
      </c>
      <c r="U184" s="211"/>
      <c r="V184" s="211">
        <v>1</v>
      </c>
      <c r="W184" s="189" t="s">
        <v>360</v>
      </c>
      <c r="X184" s="38">
        <v>1</v>
      </c>
    </row>
    <row r="185" spans="2:24">
      <c r="B185" s="190">
        <v>181</v>
      </c>
      <c r="C185" s="190">
        <v>181</v>
      </c>
      <c r="D185" s="190">
        <v>2</v>
      </c>
      <c r="E185" s="216">
        <v>44991</v>
      </c>
      <c r="F185" s="224" t="s">
        <v>85</v>
      </c>
      <c r="G185" s="224" t="s">
        <v>79</v>
      </c>
      <c r="H185" s="224" t="s">
        <v>89</v>
      </c>
      <c r="I185" s="228" t="s">
        <v>86</v>
      </c>
      <c r="J185" s="208" t="s">
        <v>665</v>
      </c>
      <c r="K185" s="208" t="s">
        <v>666</v>
      </c>
      <c r="L185" s="28" t="s">
        <v>353</v>
      </c>
      <c r="M185" s="225" t="s">
        <v>19</v>
      </c>
      <c r="N185" s="208" t="s">
        <v>670</v>
      </c>
      <c r="O185" s="213">
        <v>13.99</v>
      </c>
      <c r="P185" s="212">
        <f t="shared" si="10"/>
        <v>13.99</v>
      </c>
      <c r="Q185" s="212">
        <f t="shared" si="11"/>
        <v>3.9971428571428573</v>
      </c>
      <c r="R185" s="211">
        <v>1</v>
      </c>
      <c r="S185" s="211" t="s">
        <v>477</v>
      </c>
      <c r="T185" s="211">
        <v>3.5</v>
      </c>
      <c r="U185" s="211"/>
      <c r="V185" s="211">
        <v>1</v>
      </c>
      <c r="W185" s="189" t="s">
        <v>360</v>
      </c>
      <c r="X185" s="38">
        <v>0</v>
      </c>
    </row>
    <row r="186" spans="2:24">
      <c r="B186" s="190">
        <v>182</v>
      </c>
      <c r="C186" s="190">
        <v>182</v>
      </c>
      <c r="D186" s="190">
        <v>2</v>
      </c>
      <c r="E186" s="216">
        <v>44991</v>
      </c>
      <c r="F186" s="224" t="s">
        <v>85</v>
      </c>
      <c r="G186" s="224" t="s">
        <v>79</v>
      </c>
      <c r="H186" s="224" t="s">
        <v>89</v>
      </c>
      <c r="I186" s="228" t="s">
        <v>86</v>
      </c>
      <c r="J186" s="208" t="s">
        <v>665</v>
      </c>
      <c r="K186" s="208" t="s">
        <v>666</v>
      </c>
      <c r="L186" s="28" t="s">
        <v>353</v>
      </c>
      <c r="M186" s="225" t="s">
        <v>19</v>
      </c>
      <c r="N186" s="208" t="s">
        <v>670</v>
      </c>
      <c r="O186" s="213">
        <v>21.95</v>
      </c>
      <c r="P186" s="212">
        <f t="shared" si="10"/>
        <v>10.975</v>
      </c>
      <c r="Q186" s="212">
        <f t="shared" si="11"/>
        <v>1.0974999999999999</v>
      </c>
      <c r="R186" s="211">
        <v>2</v>
      </c>
      <c r="S186" s="211" t="s">
        <v>355</v>
      </c>
      <c r="T186" s="211">
        <v>10</v>
      </c>
      <c r="U186" s="211"/>
      <c r="V186" s="211">
        <v>0</v>
      </c>
      <c r="W186" s="189" t="s">
        <v>360</v>
      </c>
      <c r="X186" s="38">
        <v>1</v>
      </c>
    </row>
    <row r="187" spans="2:24">
      <c r="B187" s="190">
        <v>183</v>
      </c>
      <c r="C187" s="190">
        <v>183</v>
      </c>
      <c r="D187" s="190">
        <v>2</v>
      </c>
      <c r="E187" s="216">
        <v>44991</v>
      </c>
      <c r="F187" s="224" t="s">
        <v>85</v>
      </c>
      <c r="G187" s="224" t="s">
        <v>79</v>
      </c>
      <c r="H187" s="224" t="s">
        <v>89</v>
      </c>
      <c r="I187" s="228" t="s">
        <v>86</v>
      </c>
      <c r="J187" s="208" t="s">
        <v>665</v>
      </c>
      <c r="K187" s="208" t="s">
        <v>666</v>
      </c>
      <c r="L187" s="28" t="s">
        <v>353</v>
      </c>
      <c r="M187" s="225" t="s">
        <v>19</v>
      </c>
      <c r="N187" s="208" t="s">
        <v>670</v>
      </c>
      <c r="O187" s="213">
        <v>14.25</v>
      </c>
      <c r="P187" s="212">
        <f t="shared" si="10"/>
        <v>14.25</v>
      </c>
      <c r="Q187" s="212">
        <f t="shared" si="11"/>
        <v>1.425</v>
      </c>
      <c r="R187" s="211">
        <v>1</v>
      </c>
      <c r="S187" s="211" t="s">
        <v>477</v>
      </c>
      <c r="T187" s="211">
        <v>10</v>
      </c>
      <c r="U187" s="211"/>
      <c r="V187" s="211">
        <v>1</v>
      </c>
      <c r="W187" s="189" t="s">
        <v>360</v>
      </c>
      <c r="X187" s="38">
        <v>1</v>
      </c>
    </row>
    <row r="188" spans="2:24">
      <c r="B188" s="190">
        <v>184</v>
      </c>
      <c r="C188" s="190">
        <v>184</v>
      </c>
      <c r="D188" s="190">
        <v>2</v>
      </c>
      <c r="E188" s="216">
        <v>44972</v>
      </c>
      <c r="F188" s="224" t="s">
        <v>85</v>
      </c>
      <c r="G188" s="224" t="s">
        <v>79</v>
      </c>
      <c r="H188" s="224" t="s">
        <v>89</v>
      </c>
      <c r="I188" s="228" t="s">
        <v>86</v>
      </c>
      <c r="J188" s="208" t="s">
        <v>414</v>
      </c>
      <c r="K188" s="208" t="s">
        <v>694</v>
      </c>
      <c r="L188" s="28" t="s">
        <v>353</v>
      </c>
      <c r="M188" s="225" t="s">
        <v>19</v>
      </c>
      <c r="N188" s="208" t="s">
        <v>416</v>
      </c>
      <c r="O188" s="213">
        <v>18.149999999999999</v>
      </c>
      <c r="P188" s="212">
        <f t="shared" si="10"/>
        <v>9.0749999999999993</v>
      </c>
      <c r="Q188" s="212">
        <f t="shared" si="11"/>
        <v>0.90749999999999997</v>
      </c>
      <c r="R188" s="211">
        <v>2</v>
      </c>
      <c r="S188" s="211" t="s">
        <v>355</v>
      </c>
      <c r="T188" s="211">
        <v>10</v>
      </c>
      <c r="U188" s="211"/>
      <c r="V188" s="211">
        <v>1</v>
      </c>
      <c r="W188" s="189" t="s">
        <v>360</v>
      </c>
      <c r="X188" s="38">
        <v>1</v>
      </c>
    </row>
    <row r="189" spans="2:24">
      <c r="B189" s="190">
        <v>185</v>
      </c>
      <c r="C189" s="190">
        <v>185</v>
      </c>
      <c r="D189" s="190">
        <v>2</v>
      </c>
      <c r="E189" s="216">
        <v>44991</v>
      </c>
      <c r="F189" s="224" t="s">
        <v>85</v>
      </c>
      <c r="G189" s="224" t="s">
        <v>79</v>
      </c>
      <c r="H189" s="224" t="s">
        <v>89</v>
      </c>
      <c r="I189" s="228" t="s">
        <v>86</v>
      </c>
      <c r="J189" s="208" t="s">
        <v>414</v>
      </c>
      <c r="K189" s="208" t="s">
        <v>694</v>
      </c>
      <c r="L189" s="28" t="s">
        <v>353</v>
      </c>
      <c r="M189" s="225" t="s">
        <v>19</v>
      </c>
      <c r="N189" s="208" t="s">
        <v>416</v>
      </c>
      <c r="O189" s="213">
        <v>18.149999999999999</v>
      </c>
      <c r="P189" s="212">
        <f t="shared" ref="P189:P220" si="12">IFERROR(O189/R189,"-")</f>
        <v>9.0749999999999993</v>
      </c>
      <c r="Q189" s="212">
        <f t="shared" ref="Q189:Q220" si="13">IFERROR(P189/T189,"-")</f>
        <v>0.90749999999999997</v>
      </c>
      <c r="R189" s="211">
        <v>2</v>
      </c>
      <c r="S189" s="211" t="s">
        <v>355</v>
      </c>
      <c r="T189" s="211">
        <v>10</v>
      </c>
      <c r="U189" s="211"/>
      <c r="V189" s="211">
        <v>1</v>
      </c>
      <c r="W189" s="189" t="s">
        <v>360</v>
      </c>
      <c r="X189" s="38">
        <v>1</v>
      </c>
    </row>
    <row r="190" spans="2:24">
      <c r="B190" s="190">
        <v>186</v>
      </c>
      <c r="C190" s="190">
        <v>186</v>
      </c>
      <c r="D190" s="190">
        <v>2</v>
      </c>
      <c r="E190" s="216">
        <v>44991</v>
      </c>
      <c r="F190" s="224" t="s">
        <v>85</v>
      </c>
      <c r="G190" s="224" t="s">
        <v>79</v>
      </c>
      <c r="H190" s="224" t="s">
        <v>89</v>
      </c>
      <c r="I190" s="228" t="s">
        <v>86</v>
      </c>
      <c r="J190" s="208" t="s">
        <v>1245</v>
      </c>
      <c r="K190" s="208" t="s">
        <v>1246</v>
      </c>
      <c r="L190" s="28" t="s">
        <v>353</v>
      </c>
      <c r="M190" s="225" t="s">
        <v>350</v>
      </c>
      <c r="N190" s="208"/>
      <c r="O190" s="213">
        <v>11.99</v>
      </c>
      <c r="P190" s="212">
        <f t="shared" si="12"/>
        <v>11.99</v>
      </c>
      <c r="Q190" s="212">
        <f t="shared" si="13"/>
        <v>3.4257142857142857</v>
      </c>
      <c r="R190" s="211">
        <v>1</v>
      </c>
      <c r="S190" s="211" t="s">
        <v>477</v>
      </c>
      <c r="T190" s="211">
        <v>3.5</v>
      </c>
      <c r="U190" s="211"/>
      <c r="V190" s="211">
        <v>1</v>
      </c>
      <c r="W190" s="189" t="s">
        <v>360</v>
      </c>
      <c r="X190" s="38">
        <v>0</v>
      </c>
    </row>
    <row r="191" spans="2:24">
      <c r="B191" s="190">
        <v>187</v>
      </c>
      <c r="C191" s="190">
        <v>187</v>
      </c>
      <c r="D191" s="190">
        <v>2</v>
      </c>
      <c r="E191" s="216">
        <v>44991</v>
      </c>
      <c r="F191" s="224" t="s">
        <v>85</v>
      </c>
      <c r="G191" s="224" t="s">
        <v>79</v>
      </c>
      <c r="H191" s="224" t="s">
        <v>89</v>
      </c>
      <c r="I191" s="228" t="s">
        <v>86</v>
      </c>
      <c r="J191" s="208" t="s">
        <v>85</v>
      </c>
      <c r="K191" s="208" t="s">
        <v>1250</v>
      </c>
      <c r="L191" s="28" t="s">
        <v>353</v>
      </c>
      <c r="M191" s="225" t="s">
        <v>19</v>
      </c>
      <c r="N191" s="208" t="s">
        <v>1254</v>
      </c>
      <c r="O191" s="213">
        <v>7.88</v>
      </c>
      <c r="P191" s="212">
        <f t="shared" si="12"/>
        <v>7.88</v>
      </c>
      <c r="Q191" s="212">
        <f t="shared" si="13"/>
        <v>0.78800000000000003</v>
      </c>
      <c r="R191" s="211">
        <v>1</v>
      </c>
      <c r="S191" s="211" t="s">
        <v>477</v>
      </c>
      <c r="T191" s="211">
        <v>10</v>
      </c>
      <c r="U191" s="211"/>
      <c r="V191" s="211">
        <v>1</v>
      </c>
      <c r="W191" s="189" t="s">
        <v>360</v>
      </c>
      <c r="X191" s="38">
        <v>0</v>
      </c>
    </row>
    <row r="192" spans="2:24">
      <c r="B192" s="190">
        <v>188</v>
      </c>
      <c r="C192" s="190">
        <v>188</v>
      </c>
      <c r="D192" s="190">
        <v>2</v>
      </c>
      <c r="E192" s="216">
        <v>44991</v>
      </c>
      <c r="F192" s="224" t="s">
        <v>85</v>
      </c>
      <c r="G192" s="224" t="s">
        <v>79</v>
      </c>
      <c r="H192" s="224" t="s">
        <v>89</v>
      </c>
      <c r="I192" s="228" t="s">
        <v>86</v>
      </c>
      <c r="J192" s="208" t="s">
        <v>85</v>
      </c>
      <c r="K192" s="208" t="s">
        <v>1250</v>
      </c>
      <c r="L192" s="28" t="s">
        <v>353</v>
      </c>
      <c r="M192" s="225" t="s">
        <v>19</v>
      </c>
      <c r="N192" s="208" t="s">
        <v>1254</v>
      </c>
      <c r="O192" s="213">
        <v>21.88</v>
      </c>
      <c r="P192" s="212">
        <f t="shared" si="12"/>
        <v>5.47</v>
      </c>
      <c r="Q192" s="212">
        <f t="shared" si="13"/>
        <v>0.54699999999999993</v>
      </c>
      <c r="R192" s="211">
        <v>4</v>
      </c>
      <c r="S192" s="211" t="s">
        <v>404</v>
      </c>
      <c r="T192" s="211">
        <v>10</v>
      </c>
      <c r="U192" s="211"/>
      <c r="V192" s="211">
        <v>1</v>
      </c>
      <c r="W192" s="189" t="s">
        <v>360</v>
      </c>
      <c r="X192" s="38">
        <v>0</v>
      </c>
    </row>
    <row r="193" spans="2:26">
      <c r="B193" s="190">
        <v>189</v>
      </c>
      <c r="C193" s="190">
        <v>189</v>
      </c>
      <c r="D193" s="190">
        <v>2</v>
      </c>
      <c r="E193" s="216">
        <v>44991</v>
      </c>
      <c r="F193" s="224" t="s">
        <v>85</v>
      </c>
      <c r="G193" s="224" t="s">
        <v>79</v>
      </c>
      <c r="H193" s="224" t="s">
        <v>89</v>
      </c>
      <c r="I193" s="228" t="s">
        <v>86</v>
      </c>
      <c r="J193" s="208" t="s">
        <v>85</v>
      </c>
      <c r="K193" s="208" t="s">
        <v>1250</v>
      </c>
      <c r="L193" s="28" t="s">
        <v>353</v>
      </c>
      <c r="M193" s="225" t="s">
        <v>19</v>
      </c>
      <c r="N193" s="208" t="s">
        <v>1254</v>
      </c>
      <c r="O193" s="213">
        <v>14.88</v>
      </c>
      <c r="P193" s="212">
        <f t="shared" si="12"/>
        <v>7.44</v>
      </c>
      <c r="Q193" s="212">
        <f t="shared" si="13"/>
        <v>0.74399999999999999</v>
      </c>
      <c r="R193" s="211">
        <v>2</v>
      </c>
      <c r="S193" s="211" t="s">
        <v>355</v>
      </c>
      <c r="T193" s="211">
        <v>10</v>
      </c>
      <c r="U193" s="211"/>
      <c r="V193" s="211">
        <v>1</v>
      </c>
      <c r="W193" s="189" t="s">
        <v>360</v>
      </c>
      <c r="X193" s="38">
        <v>0</v>
      </c>
    </row>
    <row r="194" spans="2:26">
      <c r="B194" s="190">
        <v>190</v>
      </c>
      <c r="C194" s="190">
        <v>190</v>
      </c>
      <c r="D194" s="190">
        <v>8</v>
      </c>
      <c r="E194" s="216">
        <v>44993</v>
      </c>
      <c r="F194" s="224" t="s">
        <v>104</v>
      </c>
      <c r="G194" s="224" t="s">
        <v>79</v>
      </c>
      <c r="H194" s="224" t="s">
        <v>98</v>
      </c>
      <c r="I194" s="228" t="s">
        <v>105</v>
      </c>
      <c r="J194" s="188" t="s">
        <v>374</v>
      </c>
      <c r="K194" s="208" t="s">
        <v>375</v>
      </c>
      <c r="L194" s="28" t="s">
        <v>353</v>
      </c>
      <c r="M194" s="195" t="s">
        <v>19</v>
      </c>
      <c r="N194" s="188" t="s">
        <v>376</v>
      </c>
      <c r="O194" s="213">
        <v>18.989999999999998</v>
      </c>
      <c r="P194" s="212">
        <f t="shared" si="12"/>
        <v>9.4949999999999992</v>
      </c>
      <c r="Q194" s="212">
        <f t="shared" si="13"/>
        <v>0.9494999999999999</v>
      </c>
      <c r="R194" s="211">
        <v>2</v>
      </c>
      <c r="S194" s="194" t="s">
        <v>355</v>
      </c>
      <c r="T194" s="190">
        <v>10</v>
      </c>
      <c r="V194" s="190">
        <v>0</v>
      </c>
      <c r="W194" s="189" t="s">
        <v>360</v>
      </c>
      <c r="X194" s="38">
        <v>1</v>
      </c>
    </row>
    <row r="195" spans="2:26">
      <c r="B195" s="190">
        <v>191</v>
      </c>
      <c r="C195" s="190">
        <v>191</v>
      </c>
      <c r="D195" s="190">
        <v>8</v>
      </c>
      <c r="E195" s="216">
        <v>44993</v>
      </c>
      <c r="F195" s="224" t="s">
        <v>104</v>
      </c>
      <c r="G195" s="224" t="s">
        <v>79</v>
      </c>
      <c r="H195" s="224" t="s">
        <v>98</v>
      </c>
      <c r="I195" s="228" t="s">
        <v>105</v>
      </c>
      <c r="J195" s="188" t="s">
        <v>374</v>
      </c>
      <c r="K195" s="208" t="s">
        <v>375</v>
      </c>
      <c r="L195" s="28" t="s">
        <v>353</v>
      </c>
      <c r="M195" s="195" t="s">
        <v>19</v>
      </c>
      <c r="N195" s="188" t="s">
        <v>376</v>
      </c>
      <c r="O195" s="213">
        <v>11.38</v>
      </c>
      <c r="P195" s="212">
        <f t="shared" si="12"/>
        <v>11.38</v>
      </c>
      <c r="Q195" s="212">
        <f t="shared" si="13"/>
        <v>1.1380000000000001</v>
      </c>
      <c r="R195" s="211">
        <v>1</v>
      </c>
      <c r="S195" s="194" t="s">
        <v>477</v>
      </c>
      <c r="T195" s="190">
        <v>10</v>
      </c>
      <c r="V195" s="190">
        <v>0</v>
      </c>
      <c r="W195" s="189" t="s">
        <v>360</v>
      </c>
      <c r="X195" s="38">
        <v>1</v>
      </c>
    </row>
    <row r="196" spans="2:26">
      <c r="B196" s="190">
        <v>192</v>
      </c>
      <c r="C196" s="190">
        <v>192</v>
      </c>
      <c r="D196" s="190">
        <v>8</v>
      </c>
      <c r="E196" s="216">
        <v>44993</v>
      </c>
      <c r="F196" s="224" t="s">
        <v>104</v>
      </c>
      <c r="G196" s="224" t="s">
        <v>79</v>
      </c>
      <c r="H196" s="224" t="s">
        <v>98</v>
      </c>
      <c r="I196" s="228" t="s">
        <v>105</v>
      </c>
      <c r="J196" s="188" t="s">
        <v>374</v>
      </c>
      <c r="K196" s="208" t="s">
        <v>375</v>
      </c>
      <c r="L196" s="28" t="s">
        <v>353</v>
      </c>
      <c r="M196" s="195" t="s">
        <v>19</v>
      </c>
      <c r="N196" s="188" t="s">
        <v>376</v>
      </c>
      <c r="O196" s="213">
        <v>37.979999999999997</v>
      </c>
      <c r="P196" s="212">
        <f t="shared" si="12"/>
        <v>18.989999999999998</v>
      </c>
      <c r="Q196" s="212">
        <f t="shared" si="13"/>
        <v>1.1170588235294117</v>
      </c>
      <c r="R196" s="211">
        <v>2</v>
      </c>
      <c r="S196" s="194" t="s">
        <v>355</v>
      </c>
      <c r="T196" s="190">
        <v>17</v>
      </c>
      <c r="V196" s="190">
        <v>0</v>
      </c>
      <c r="W196" s="189" t="s">
        <v>360</v>
      </c>
      <c r="X196" s="38">
        <v>1</v>
      </c>
    </row>
    <row r="197" spans="2:26">
      <c r="B197" s="190">
        <v>193</v>
      </c>
      <c r="C197" s="190">
        <v>193</v>
      </c>
      <c r="D197" s="190">
        <v>8</v>
      </c>
      <c r="E197" s="216">
        <v>44993</v>
      </c>
      <c r="F197" s="224" t="s">
        <v>104</v>
      </c>
      <c r="G197" s="224" t="s">
        <v>79</v>
      </c>
      <c r="H197" s="224" t="s">
        <v>98</v>
      </c>
      <c r="I197" s="228" t="s">
        <v>105</v>
      </c>
      <c r="J197" s="188" t="s">
        <v>374</v>
      </c>
      <c r="K197" s="208" t="s">
        <v>375</v>
      </c>
      <c r="L197" s="28" t="s">
        <v>353</v>
      </c>
      <c r="M197" s="195" t="s">
        <v>19</v>
      </c>
      <c r="N197" s="188" t="s">
        <v>376</v>
      </c>
      <c r="O197" s="213">
        <v>29.84</v>
      </c>
      <c r="P197" s="212">
        <f t="shared" si="12"/>
        <v>29.84</v>
      </c>
      <c r="Q197" s="212">
        <f t="shared" si="13"/>
        <v>1.7552941176470589</v>
      </c>
      <c r="R197" s="211">
        <v>1</v>
      </c>
      <c r="S197" s="194" t="s">
        <v>477</v>
      </c>
      <c r="T197" s="190">
        <v>17</v>
      </c>
      <c r="V197" s="190">
        <v>0</v>
      </c>
      <c r="W197" s="189" t="s">
        <v>360</v>
      </c>
      <c r="X197" s="38">
        <v>1</v>
      </c>
    </row>
    <row r="198" spans="2:26">
      <c r="B198" s="190">
        <v>194</v>
      </c>
      <c r="C198" s="190">
        <v>194</v>
      </c>
      <c r="D198" s="190">
        <v>8</v>
      </c>
      <c r="E198" s="216">
        <v>44993</v>
      </c>
      <c r="F198" s="224" t="s">
        <v>104</v>
      </c>
      <c r="G198" s="224" t="s">
        <v>79</v>
      </c>
      <c r="H198" s="224" t="s">
        <v>98</v>
      </c>
      <c r="I198" s="228" t="s">
        <v>105</v>
      </c>
      <c r="J198" s="188" t="s">
        <v>374</v>
      </c>
      <c r="K198" s="208" t="s">
        <v>375</v>
      </c>
      <c r="L198" s="28" t="s">
        <v>353</v>
      </c>
      <c r="M198" s="195" t="s">
        <v>19</v>
      </c>
      <c r="N198" s="188" t="s">
        <v>376</v>
      </c>
      <c r="O198" s="213">
        <v>10.58</v>
      </c>
      <c r="P198" s="212">
        <f t="shared" si="12"/>
        <v>10.58</v>
      </c>
      <c r="Q198" s="212">
        <f t="shared" si="13"/>
        <v>3.0228571428571427</v>
      </c>
      <c r="R198" s="211">
        <v>1</v>
      </c>
      <c r="S198" s="194" t="s">
        <v>477</v>
      </c>
      <c r="T198" s="190">
        <v>3.5</v>
      </c>
      <c r="V198" s="190">
        <v>0</v>
      </c>
      <c r="W198" s="189" t="s">
        <v>360</v>
      </c>
      <c r="X198" s="38">
        <v>1</v>
      </c>
    </row>
    <row r="199" spans="2:26">
      <c r="B199" s="190">
        <v>195</v>
      </c>
      <c r="C199" s="190">
        <v>195</v>
      </c>
      <c r="D199" s="190">
        <v>8</v>
      </c>
      <c r="E199" s="216">
        <v>44993</v>
      </c>
      <c r="F199" s="224" t="s">
        <v>104</v>
      </c>
      <c r="G199" s="224" t="s">
        <v>79</v>
      </c>
      <c r="H199" s="224" t="s">
        <v>98</v>
      </c>
      <c r="I199" s="228" t="s">
        <v>105</v>
      </c>
      <c r="J199" s="188" t="s">
        <v>374</v>
      </c>
      <c r="K199" s="208" t="s">
        <v>375</v>
      </c>
      <c r="L199" s="28" t="s">
        <v>353</v>
      </c>
      <c r="M199" s="195" t="s">
        <v>19</v>
      </c>
      <c r="N199" s="188" t="s">
        <v>376</v>
      </c>
      <c r="O199" s="213">
        <v>66.89</v>
      </c>
      <c r="P199" s="212">
        <f t="shared" si="12"/>
        <v>11.148333333333333</v>
      </c>
      <c r="Q199" s="212">
        <f t="shared" si="13"/>
        <v>1.1148333333333333</v>
      </c>
      <c r="R199" s="211">
        <v>6</v>
      </c>
      <c r="S199" s="194" t="s">
        <v>377</v>
      </c>
      <c r="T199" s="190">
        <v>10</v>
      </c>
      <c r="V199" s="190">
        <v>0</v>
      </c>
      <c r="W199" s="189" t="s">
        <v>360</v>
      </c>
      <c r="X199" s="38">
        <v>0</v>
      </c>
    </row>
    <row r="200" spans="2:26">
      <c r="B200" s="190">
        <v>196</v>
      </c>
      <c r="C200" s="190">
        <v>196</v>
      </c>
      <c r="D200" s="190">
        <v>8</v>
      </c>
      <c r="E200" s="216">
        <v>44993</v>
      </c>
      <c r="F200" s="224" t="s">
        <v>104</v>
      </c>
      <c r="G200" s="224" t="s">
        <v>79</v>
      </c>
      <c r="H200" s="224" t="s">
        <v>98</v>
      </c>
      <c r="I200" s="228" t="s">
        <v>105</v>
      </c>
      <c r="J200" s="188" t="s">
        <v>374</v>
      </c>
      <c r="K200" s="208" t="s">
        <v>375</v>
      </c>
      <c r="L200" s="28" t="s">
        <v>353</v>
      </c>
      <c r="M200" s="195" t="s">
        <v>19</v>
      </c>
      <c r="N200" s="188" t="s">
        <v>376</v>
      </c>
      <c r="O200" s="213">
        <v>15.79</v>
      </c>
      <c r="P200" s="212">
        <f t="shared" si="12"/>
        <v>15.79</v>
      </c>
      <c r="Q200" s="212">
        <f t="shared" si="13"/>
        <v>1.3158333333333332</v>
      </c>
      <c r="R200" s="211">
        <v>1</v>
      </c>
      <c r="S200" s="194" t="s">
        <v>477</v>
      </c>
      <c r="T200" s="190">
        <v>12</v>
      </c>
      <c r="V200" s="190">
        <v>0</v>
      </c>
      <c r="W200" s="189" t="s">
        <v>360</v>
      </c>
      <c r="X200" s="38">
        <v>1</v>
      </c>
    </row>
    <row r="201" spans="2:26">
      <c r="B201" s="190">
        <v>197</v>
      </c>
      <c r="C201" s="190">
        <v>197</v>
      </c>
      <c r="D201" s="190">
        <v>8</v>
      </c>
      <c r="E201" s="216">
        <v>44993</v>
      </c>
      <c r="F201" s="224" t="s">
        <v>104</v>
      </c>
      <c r="G201" s="224" t="s">
        <v>79</v>
      </c>
      <c r="H201" s="224" t="s">
        <v>98</v>
      </c>
      <c r="I201" s="228" t="s">
        <v>105</v>
      </c>
      <c r="J201" s="188" t="s">
        <v>374</v>
      </c>
      <c r="K201" s="208" t="s">
        <v>375</v>
      </c>
      <c r="L201" s="28" t="s">
        <v>353</v>
      </c>
      <c r="M201" s="195" t="s">
        <v>19</v>
      </c>
      <c r="N201" s="188" t="s">
        <v>376</v>
      </c>
      <c r="O201" s="213">
        <v>36.99</v>
      </c>
      <c r="P201" s="212">
        <f t="shared" si="12"/>
        <v>9.2475000000000005</v>
      </c>
      <c r="Q201" s="212">
        <f t="shared" si="13"/>
        <v>0.92475000000000007</v>
      </c>
      <c r="R201" s="211">
        <v>4</v>
      </c>
      <c r="S201" s="194" t="s">
        <v>404</v>
      </c>
      <c r="T201" s="190">
        <v>10</v>
      </c>
      <c r="V201" s="190">
        <v>0</v>
      </c>
      <c r="W201" s="189" t="s">
        <v>360</v>
      </c>
      <c r="X201" s="38">
        <v>1</v>
      </c>
    </row>
    <row r="202" spans="2:26">
      <c r="B202" s="190">
        <v>198</v>
      </c>
      <c r="C202" s="190">
        <v>198</v>
      </c>
      <c r="D202" s="190">
        <v>8</v>
      </c>
      <c r="E202" s="216">
        <v>44993</v>
      </c>
      <c r="F202" s="224" t="s">
        <v>104</v>
      </c>
      <c r="G202" s="224" t="s">
        <v>79</v>
      </c>
      <c r="H202" s="224" t="s">
        <v>98</v>
      </c>
      <c r="I202" s="228" t="s">
        <v>105</v>
      </c>
      <c r="J202" s="188" t="s">
        <v>374</v>
      </c>
      <c r="K202" s="208" t="s">
        <v>375</v>
      </c>
      <c r="L202" s="28" t="s">
        <v>353</v>
      </c>
      <c r="M202" s="195" t="s">
        <v>19</v>
      </c>
      <c r="N202" s="188" t="s">
        <v>376</v>
      </c>
      <c r="O202" s="213">
        <v>35.479999999999997</v>
      </c>
      <c r="P202" s="212">
        <f t="shared" si="12"/>
        <v>17.739999999999998</v>
      </c>
      <c r="Q202" s="212">
        <f t="shared" si="13"/>
        <v>1.7739999999999998</v>
      </c>
      <c r="R202" s="211">
        <v>2</v>
      </c>
      <c r="S202" s="194" t="s">
        <v>355</v>
      </c>
      <c r="T202" s="190">
        <v>10</v>
      </c>
      <c r="V202" s="190">
        <v>0</v>
      </c>
      <c r="W202" s="189" t="s">
        <v>360</v>
      </c>
      <c r="X202" s="38">
        <v>1</v>
      </c>
    </row>
    <row r="203" spans="2:26">
      <c r="B203" s="190">
        <v>199</v>
      </c>
      <c r="C203" s="190">
        <v>199</v>
      </c>
      <c r="D203" s="190">
        <v>8</v>
      </c>
      <c r="E203" s="216">
        <v>44993</v>
      </c>
      <c r="F203" s="224" t="s">
        <v>104</v>
      </c>
      <c r="G203" s="224" t="s">
        <v>79</v>
      </c>
      <c r="H203" s="224" t="s">
        <v>98</v>
      </c>
      <c r="I203" s="228" t="s">
        <v>105</v>
      </c>
      <c r="J203" s="188" t="s">
        <v>374</v>
      </c>
      <c r="K203" s="208" t="s">
        <v>375</v>
      </c>
      <c r="L203" s="28" t="s">
        <v>353</v>
      </c>
      <c r="M203" s="195" t="s">
        <v>19</v>
      </c>
      <c r="N203" s="188" t="s">
        <v>376</v>
      </c>
      <c r="O203" s="213">
        <v>17.98</v>
      </c>
      <c r="P203" s="212">
        <f t="shared" si="12"/>
        <v>17.98</v>
      </c>
      <c r="Q203" s="212">
        <f t="shared" si="13"/>
        <v>1.798</v>
      </c>
      <c r="R203" s="211">
        <v>1</v>
      </c>
      <c r="S203" s="194" t="s">
        <v>477</v>
      </c>
      <c r="T203" s="190">
        <v>10</v>
      </c>
      <c r="V203" s="190">
        <v>0</v>
      </c>
      <c r="W203" s="189" t="s">
        <v>360</v>
      </c>
      <c r="X203" s="38">
        <v>1</v>
      </c>
    </row>
    <row r="204" spans="2:26">
      <c r="B204" s="190">
        <v>200</v>
      </c>
      <c r="C204" s="190">
        <v>200</v>
      </c>
      <c r="D204" s="190">
        <v>8</v>
      </c>
      <c r="E204" s="216">
        <v>44993</v>
      </c>
      <c r="F204" s="224" t="s">
        <v>104</v>
      </c>
      <c r="G204" s="224" t="s">
        <v>79</v>
      </c>
      <c r="H204" s="224" t="s">
        <v>98</v>
      </c>
      <c r="I204" s="228" t="s">
        <v>105</v>
      </c>
      <c r="J204" s="188" t="s">
        <v>615</v>
      </c>
      <c r="K204" s="188" t="s">
        <v>616</v>
      </c>
      <c r="L204" s="28" t="s">
        <v>353</v>
      </c>
      <c r="M204" s="225" t="s">
        <v>528</v>
      </c>
      <c r="N204" s="208" t="s">
        <v>529</v>
      </c>
      <c r="O204" s="213">
        <v>14.98</v>
      </c>
      <c r="P204" s="212">
        <f t="shared" si="12"/>
        <v>7.49</v>
      </c>
      <c r="Q204" s="212">
        <f t="shared" si="13"/>
        <v>0.749</v>
      </c>
      <c r="R204" s="211">
        <v>2</v>
      </c>
      <c r="S204" s="194" t="s">
        <v>355</v>
      </c>
      <c r="T204" s="190">
        <v>10</v>
      </c>
      <c r="V204" s="190">
        <v>1</v>
      </c>
      <c r="W204" s="189" t="s">
        <v>360</v>
      </c>
      <c r="X204" s="38">
        <v>1</v>
      </c>
      <c r="Z204" s="187">
        <f>90/198</f>
        <v>0.45454545454545453</v>
      </c>
    </row>
    <row r="205" spans="2:26">
      <c r="B205" s="190">
        <v>201</v>
      </c>
      <c r="C205" s="190">
        <v>201</v>
      </c>
      <c r="D205" s="190">
        <v>8</v>
      </c>
      <c r="E205" s="216">
        <v>44993</v>
      </c>
      <c r="F205" s="224" t="s">
        <v>104</v>
      </c>
      <c r="G205" s="224" t="s">
        <v>79</v>
      </c>
      <c r="H205" s="224" t="s">
        <v>98</v>
      </c>
      <c r="I205" s="228" t="s">
        <v>105</v>
      </c>
      <c r="J205" s="188" t="s">
        <v>615</v>
      </c>
      <c r="K205" s="188" t="s">
        <v>616</v>
      </c>
      <c r="L205" s="28" t="s">
        <v>353</v>
      </c>
      <c r="M205" s="225" t="s">
        <v>528</v>
      </c>
      <c r="N205" s="208" t="s">
        <v>529</v>
      </c>
      <c r="O205" s="213">
        <v>9.49</v>
      </c>
      <c r="P205" s="212">
        <f t="shared" si="12"/>
        <v>9.49</v>
      </c>
      <c r="Q205" s="212">
        <f t="shared" si="13"/>
        <v>0.94900000000000007</v>
      </c>
      <c r="R205" s="211">
        <v>1</v>
      </c>
      <c r="S205" s="194" t="s">
        <v>477</v>
      </c>
      <c r="T205" s="190">
        <v>10</v>
      </c>
      <c r="V205" s="190">
        <v>1</v>
      </c>
      <c r="W205" s="189" t="s">
        <v>360</v>
      </c>
      <c r="X205" s="38">
        <v>1</v>
      </c>
    </row>
    <row r="206" spans="2:26">
      <c r="B206" s="190">
        <v>202</v>
      </c>
      <c r="C206" s="190">
        <v>202</v>
      </c>
      <c r="D206" s="190">
        <v>8</v>
      </c>
      <c r="E206" s="216">
        <v>44993</v>
      </c>
      <c r="F206" s="224" t="s">
        <v>104</v>
      </c>
      <c r="G206" s="224" t="s">
        <v>79</v>
      </c>
      <c r="H206" s="224" t="s">
        <v>98</v>
      </c>
      <c r="I206" s="228" t="s">
        <v>105</v>
      </c>
      <c r="J206" s="188" t="s">
        <v>615</v>
      </c>
      <c r="K206" s="188" t="s">
        <v>616</v>
      </c>
      <c r="L206" s="28" t="s">
        <v>353</v>
      </c>
      <c r="M206" s="225" t="s">
        <v>528</v>
      </c>
      <c r="N206" s="208" t="s">
        <v>529</v>
      </c>
      <c r="O206" s="213">
        <v>27.98</v>
      </c>
      <c r="P206" s="212">
        <f t="shared" si="12"/>
        <v>6.9950000000000001</v>
      </c>
      <c r="Q206" s="212">
        <f t="shared" si="13"/>
        <v>0.69950000000000001</v>
      </c>
      <c r="R206" s="211">
        <v>4</v>
      </c>
      <c r="S206" s="194" t="s">
        <v>404</v>
      </c>
      <c r="T206" s="190">
        <v>10</v>
      </c>
      <c r="V206" s="190">
        <v>1</v>
      </c>
      <c r="W206" s="189" t="s">
        <v>360</v>
      </c>
      <c r="X206" s="38">
        <v>1</v>
      </c>
    </row>
    <row r="207" spans="2:26">
      <c r="B207" s="190">
        <v>203</v>
      </c>
      <c r="C207" s="190">
        <v>203</v>
      </c>
      <c r="D207" s="190">
        <v>8</v>
      </c>
      <c r="E207" s="216">
        <v>44993</v>
      </c>
      <c r="F207" s="224" t="s">
        <v>104</v>
      </c>
      <c r="G207" s="224" t="s">
        <v>79</v>
      </c>
      <c r="H207" s="224" t="s">
        <v>98</v>
      </c>
      <c r="I207" s="228" t="s">
        <v>105</v>
      </c>
      <c r="J207" s="188" t="s">
        <v>615</v>
      </c>
      <c r="K207" s="188" t="s">
        <v>616</v>
      </c>
      <c r="L207" s="28" t="s">
        <v>353</v>
      </c>
      <c r="M207" s="225" t="s">
        <v>528</v>
      </c>
      <c r="N207" s="208" t="s">
        <v>529</v>
      </c>
      <c r="O207" s="213">
        <v>36.979999999999997</v>
      </c>
      <c r="P207" s="212">
        <f t="shared" si="12"/>
        <v>6.1633333333333331</v>
      </c>
      <c r="Q207" s="212">
        <f t="shared" si="13"/>
        <v>0.61633333333333329</v>
      </c>
      <c r="R207" s="211">
        <v>6</v>
      </c>
      <c r="S207" s="194" t="s">
        <v>377</v>
      </c>
      <c r="T207" s="190">
        <v>10</v>
      </c>
      <c r="V207" s="190">
        <v>1</v>
      </c>
      <c r="W207" s="189" t="s">
        <v>360</v>
      </c>
      <c r="X207" s="38">
        <v>1</v>
      </c>
    </row>
    <row r="208" spans="2:26">
      <c r="B208" s="190">
        <v>204</v>
      </c>
      <c r="C208" s="190">
        <v>204</v>
      </c>
      <c r="D208" s="190">
        <v>37</v>
      </c>
      <c r="E208" s="216">
        <v>44992</v>
      </c>
      <c r="F208" s="224" t="s">
        <v>169</v>
      </c>
      <c r="G208" s="224" t="s">
        <v>79</v>
      </c>
      <c r="H208" s="224" t="s">
        <v>89</v>
      </c>
      <c r="I208" s="228" t="s">
        <v>170</v>
      </c>
      <c r="J208" s="188" t="s">
        <v>374</v>
      </c>
      <c r="K208" s="208" t="s">
        <v>375</v>
      </c>
      <c r="L208" s="28" t="s">
        <v>353</v>
      </c>
      <c r="M208" s="195" t="s">
        <v>19</v>
      </c>
      <c r="N208" s="188" t="s">
        <v>376</v>
      </c>
      <c r="O208" s="213">
        <v>7.99</v>
      </c>
      <c r="P208" s="212">
        <f t="shared" si="12"/>
        <v>7.99</v>
      </c>
      <c r="Q208" s="212">
        <f t="shared" si="13"/>
        <v>1.1414285714285715</v>
      </c>
      <c r="R208" s="211">
        <v>1</v>
      </c>
      <c r="S208" s="211" t="s">
        <v>477</v>
      </c>
      <c r="T208" s="190">
        <v>7</v>
      </c>
      <c r="V208" s="190">
        <v>0</v>
      </c>
      <c r="W208" s="189" t="s">
        <v>360</v>
      </c>
      <c r="X208" s="38">
        <v>0</v>
      </c>
    </row>
    <row r="209" spans="1:76" s="190" customFormat="1">
      <c r="A209" s="198"/>
      <c r="B209" s="190">
        <v>205</v>
      </c>
      <c r="C209" s="200">
        <v>1</v>
      </c>
      <c r="D209" s="200">
        <v>41</v>
      </c>
      <c r="E209" s="210">
        <v>44994</v>
      </c>
      <c r="F209" s="209" t="s">
        <v>179</v>
      </c>
      <c r="G209" s="209" t="s">
        <v>92</v>
      </c>
      <c r="H209" s="209" t="s">
        <v>182</v>
      </c>
      <c r="I209" s="209" t="s">
        <v>181</v>
      </c>
      <c r="J209" s="207"/>
      <c r="K209" s="207" t="s">
        <v>349</v>
      </c>
      <c r="L209" s="92"/>
      <c r="M209" s="206"/>
      <c r="N209" s="304"/>
      <c r="O209" s="205"/>
      <c r="P209" s="204" t="str">
        <f t="shared" si="12"/>
        <v>-</v>
      </c>
      <c r="Q209" s="204" t="str">
        <f t="shared" si="13"/>
        <v>-</v>
      </c>
      <c r="R209" s="202"/>
      <c r="S209" s="203"/>
      <c r="T209" s="202"/>
      <c r="U209" s="202" t="s">
        <v>350</v>
      </c>
      <c r="V209" s="202"/>
      <c r="W209" s="303"/>
      <c r="X209" s="97"/>
      <c r="Y209" s="187"/>
      <c r="Z209" s="187"/>
      <c r="AA209" s="187"/>
      <c r="AB209" s="187"/>
      <c r="AC209" s="187"/>
      <c r="AD209" s="187"/>
      <c r="AE209" s="187"/>
      <c r="AF209" s="187"/>
      <c r="AG209" s="187"/>
      <c r="AH209" s="187"/>
      <c r="AI209" s="187"/>
      <c r="AJ209" s="187"/>
      <c r="AK209" s="187"/>
      <c r="AL209" s="187"/>
      <c r="AM209" s="187"/>
      <c r="AN209" s="187"/>
      <c r="AO209" s="187"/>
      <c r="AP209" s="187"/>
      <c r="AQ209" s="187"/>
      <c r="AR209" s="187"/>
      <c r="AS209" s="187"/>
      <c r="AT209" s="187"/>
      <c r="AU209" s="187"/>
      <c r="AV209" s="187"/>
      <c r="AW209" s="187"/>
      <c r="AX209" s="187"/>
      <c r="AY209" s="187"/>
      <c r="AZ209" s="187"/>
      <c r="BA209" s="187"/>
      <c r="BB209" s="187"/>
      <c r="BC209" s="187"/>
      <c r="BD209" s="187"/>
      <c r="BE209" s="187"/>
      <c r="BF209" s="187"/>
      <c r="BG209" s="187"/>
      <c r="BH209" s="187"/>
      <c r="BI209" s="187"/>
      <c r="BJ209" s="187"/>
      <c r="BK209" s="187"/>
      <c r="BL209" s="187"/>
      <c r="BM209" s="187"/>
      <c r="BN209" s="187"/>
      <c r="BO209" s="187"/>
      <c r="BP209" s="187"/>
      <c r="BQ209" s="187"/>
      <c r="BR209" s="187"/>
      <c r="BS209" s="187"/>
      <c r="BT209" s="187"/>
      <c r="BU209" s="187"/>
      <c r="BV209" s="187"/>
      <c r="BW209" s="187"/>
      <c r="BX209" s="187"/>
    </row>
    <row r="210" spans="1:76" s="190" customFormat="1">
      <c r="A210" s="198"/>
      <c r="B210" s="190">
        <v>206</v>
      </c>
      <c r="C210" s="200">
        <v>2</v>
      </c>
      <c r="D210" s="200">
        <v>24</v>
      </c>
      <c r="E210" s="210">
        <v>44994</v>
      </c>
      <c r="F210" s="209" t="s">
        <v>137</v>
      </c>
      <c r="G210" s="209" t="s">
        <v>92</v>
      </c>
      <c r="H210" s="209" t="s">
        <v>139</v>
      </c>
      <c r="I210" s="209" t="s">
        <v>141</v>
      </c>
      <c r="J210" s="207" t="s">
        <v>137</v>
      </c>
      <c r="K210" s="207" t="s">
        <v>352</v>
      </c>
      <c r="L210" s="92" t="s">
        <v>353</v>
      </c>
      <c r="M210" s="206" t="s">
        <v>19</v>
      </c>
      <c r="N210" s="304" t="s">
        <v>137</v>
      </c>
      <c r="O210" s="205">
        <v>8.99</v>
      </c>
      <c r="P210" s="204">
        <f t="shared" si="12"/>
        <v>4.4950000000000001</v>
      </c>
      <c r="Q210" s="204">
        <f t="shared" si="13"/>
        <v>0.56187500000000001</v>
      </c>
      <c r="R210" s="202">
        <v>2</v>
      </c>
      <c r="S210" s="203" t="s">
        <v>355</v>
      </c>
      <c r="T210" s="202">
        <v>8</v>
      </c>
      <c r="U210" s="202">
        <v>0</v>
      </c>
      <c r="V210" s="202"/>
      <c r="W210" s="189" t="s">
        <v>360</v>
      </c>
      <c r="X210" s="97">
        <v>1</v>
      </c>
      <c r="Y210" s="187"/>
      <c r="Z210" s="187"/>
      <c r="AA210" s="187"/>
      <c r="AB210" s="187"/>
      <c r="AC210" s="187"/>
      <c r="AD210" s="187"/>
      <c r="AE210" s="187"/>
      <c r="AF210" s="187"/>
      <c r="AG210" s="187"/>
      <c r="AH210" s="187"/>
      <c r="AI210" s="187"/>
      <c r="AJ210" s="187"/>
      <c r="AK210" s="187"/>
      <c r="AL210" s="187"/>
      <c r="AM210" s="187"/>
      <c r="AN210" s="187"/>
      <c r="AO210" s="187"/>
      <c r="AP210" s="187"/>
      <c r="AQ210" s="187"/>
      <c r="AR210" s="187"/>
      <c r="AS210" s="187"/>
      <c r="AT210" s="187"/>
      <c r="AU210" s="187"/>
      <c r="AV210" s="187"/>
      <c r="AW210" s="187"/>
      <c r="AX210" s="187"/>
      <c r="AY210" s="187"/>
      <c r="AZ210" s="187"/>
      <c r="BA210" s="187"/>
      <c r="BB210" s="187"/>
      <c r="BC210" s="187"/>
      <c r="BD210" s="187"/>
      <c r="BE210" s="187"/>
      <c r="BF210" s="187"/>
      <c r="BG210" s="187"/>
      <c r="BH210" s="187"/>
      <c r="BI210" s="187"/>
      <c r="BJ210" s="187"/>
      <c r="BK210" s="187"/>
      <c r="BL210" s="187"/>
      <c r="BM210" s="187"/>
      <c r="BN210" s="187"/>
      <c r="BO210" s="187"/>
      <c r="BP210" s="187"/>
      <c r="BQ210" s="187"/>
      <c r="BR210" s="187"/>
      <c r="BS210" s="187"/>
      <c r="BT210" s="187"/>
      <c r="BU210" s="187"/>
      <c r="BV210" s="187"/>
      <c r="BW210" s="187"/>
      <c r="BX210" s="187"/>
    </row>
    <row r="211" spans="1:76" s="190" customFormat="1">
      <c r="A211" s="198"/>
      <c r="B211" s="190">
        <v>207</v>
      </c>
      <c r="C211" s="200">
        <v>3</v>
      </c>
      <c r="D211" s="200">
        <v>24</v>
      </c>
      <c r="E211" s="210">
        <v>45019</v>
      </c>
      <c r="F211" s="209" t="s">
        <v>137</v>
      </c>
      <c r="G211" s="209" t="s">
        <v>92</v>
      </c>
      <c r="H211" s="209" t="s">
        <v>139</v>
      </c>
      <c r="I211" s="209" t="s">
        <v>364</v>
      </c>
      <c r="J211" s="207" t="s">
        <v>137</v>
      </c>
      <c r="K211" s="207" t="s">
        <v>352</v>
      </c>
      <c r="L211" s="92" t="s">
        <v>353</v>
      </c>
      <c r="M211" s="206" t="s">
        <v>19</v>
      </c>
      <c r="N211" s="304" t="s">
        <v>137</v>
      </c>
      <c r="O211" s="205">
        <v>14.99</v>
      </c>
      <c r="P211" s="204">
        <f t="shared" si="12"/>
        <v>7.4950000000000001</v>
      </c>
      <c r="Q211" s="204">
        <f t="shared" si="13"/>
        <v>0.93687500000000001</v>
      </c>
      <c r="R211" s="202">
        <v>2</v>
      </c>
      <c r="S211" s="194" t="str">
        <f>IF(R211=1,"Single canister",CONCATENATE(R211,"-Pack"))</f>
        <v>2-Pack</v>
      </c>
      <c r="T211" s="202">
        <v>8</v>
      </c>
      <c r="U211" s="202">
        <v>0</v>
      </c>
      <c r="V211" s="202"/>
      <c r="W211" s="189" t="s">
        <v>360</v>
      </c>
      <c r="X211" s="97">
        <v>1</v>
      </c>
      <c r="Y211" s="187"/>
      <c r="Z211" s="187"/>
      <c r="AA211" s="187"/>
      <c r="AB211" s="187"/>
      <c r="AC211" s="187"/>
      <c r="AD211" s="187"/>
      <c r="AE211" s="187"/>
      <c r="AF211" s="187"/>
      <c r="AG211" s="187"/>
      <c r="AH211" s="187"/>
      <c r="AI211" s="187"/>
      <c r="AJ211" s="187"/>
      <c r="AK211" s="187"/>
      <c r="AL211" s="187"/>
      <c r="AM211" s="187"/>
      <c r="AN211" s="187"/>
      <c r="AO211" s="187"/>
      <c r="AP211" s="187"/>
      <c r="AQ211" s="187"/>
      <c r="AR211" s="187"/>
      <c r="AS211" s="187"/>
      <c r="AT211" s="187"/>
      <c r="AU211" s="187"/>
      <c r="AV211" s="187"/>
      <c r="AW211" s="187"/>
      <c r="AX211" s="187"/>
      <c r="AY211" s="187"/>
      <c r="AZ211" s="187"/>
      <c r="BA211" s="187"/>
      <c r="BB211" s="187"/>
      <c r="BC211" s="187"/>
      <c r="BD211" s="187"/>
      <c r="BE211" s="187"/>
      <c r="BF211" s="187"/>
      <c r="BG211" s="187"/>
      <c r="BH211" s="187"/>
      <c r="BI211" s="187"/>
      <c r="BJ211" s="187"/>
      <c r="BK211" s="187"/>
      <c r="BL211" s="187"/>
      <c r="BM211" s="187"/>
      <c r="BN211" s="187"/>
      <c r="BO211" s="187"/>
      <c r="BP211" s="187"/>
      <c r="BQ211" s="187"/>
      <c r="BR211" s="187"/>
      <c r="BS211" s="187"/>
      <c r="BT211" s="187"/>
      <c r="BU211" s="187"/>
      <c r="BV211" s="187"/>
      <c r="BW211" s="187"/>
      <c r="BX211" s="187"/>
    </row>
    <row r="212" spans="1:76" s="190" customFormat="1">
      <c r="A212" s="198"/>
      <c r="B212" s="190">
        <v>208</v>
      </c>
      <c r="C212" s="200">
        <v>4</v>
      </c>
      <c r="D212" s="200">
        <v>17</v>
      </c>
      <c r="E212" s="210">
        <v>44994</v>
      </c>
      <c r="F212" s="209" t="s">
        <v>122</v>
      </c>
      <c r="G212" s="209" t="s">
        <v>92</v>
      </c>
      <c r="H212" s="209" t="s">
        <v>124</v>
      </c>
      <c r="I212" s="209" t="s">
        <v>126</v>
      </c>
      <c r="J212" s="207" t="s">
        <v>122</v>
      </c>
      <c r="K212" s="207" t="s">
        <v>367</v>
      </c>
      <c r="L212" s="92" t="s">
        <v>353</v>
      </c>
      <c r="M212" s="206"/>
      <c r="N212" s="304" t="s">
        <v>122</v>
      </c>
      <c r="O212" s="205">
        <v>5.99</v>
      </c>
      <c r="P212" s="204">
        <f t="shared" si="12"/>
        <v>5.99</v>
      </c>
      <c r="Q212" s="204">
        <f t="shared" si="13"/>
        <v>0.59899999999999998</v>
      </c>
      <c r="R212" s="202">
        <v>1</v>
      </c>
      <c r="S212" s="203" t="s">
        <v>477</v>
      </c>
      <c r="T212" s="202">
        <v>10</v>
      </c>
      <c r="U212" s="202" t="s">
        <v>350</v>
      </c>
      <c r="V212" s="202"/>
      <c r="W212" s="303"/>
      <c r="X212" s="97"/>
      <c r="Y212" s="187"/>
      <c r="Z212" s="187"/>
      <c r="AA212" s="187"/>
      <c r="AB212" s="187"/>
      <c r="AC212" s="187"/>
      <c r="AD212" s="187"/>
      <c r="AE212" s="187"/>
      <c r="AF212" s="187"/>
      <c r="AG212" s="187"/>
      <c r="AH212" s="187"/>
      <c r="AI212" s="187"/>
      <c r="AJ212" s="187"/>
      <c r="AK212" s="187"/>
      <c r="AL212" s="187"/>
      <c r="AM212" s="187"/>
      <c r="AN212" s="187"/>
      <c r="AO212" s="187"/>
      <c r="AP212" s="187"/>
      <c r="AQ212" s="187"/>
      <c r="AR212" s="187"/>
      <c r="AS212" s="187"/>
      <c r="AT212" s="187"/>
      <c r="AU212" s="187"/>
      <c r="AV212" s="187"/>
      <c r="AW212" s="187"/>
      <c r="AX212" s="187"/>
      <c r="AY212" s="187"/>
      <c r="AZ212" s="187"/>
      <c r="BA212" s="187"/>
      <c r="BB212" s="187"/>
      <c r="BC212" s="187"/>
      <c r="BD212" s="187"/>
      <c r="BE212" s="187"/>
      <c r="BF212" s="187"/>
      <c r="BG212" s="187"/>
      <c r="BH212" s="187"/>
      <c r="BI212" s="187"/>
      <c r="BJ212" s="187"/>
      <c r="BK212" s="187"/>
      <c r="BL212" s="187"/>
      <c r="BM212" s="187"/>
      <c r="BN212" s="187"/>
      <c r="BO212" s="187"/>
      <c r="BP212" s="187"/>
      <c r="BQ212" s="187"/>
      <c r="BR212" s="187"/>
      <c r="BS212" s="187"/>
      <c r="BT212" s="187"/>
      <c r="BU212" s="187"/>
      <c r="BV212" s="187"/>
      <c r="BW212" s="187"/>
      <c r="BX212" s="187"/>
    </row>
    <row r="213" spans="1:76" s="190" customFormat="1">
      <c r="A213" s="198"/>
      <c r="B213" s="190">
        <v>209</v>
      </c>
      <c r="C213" s="200">
        <v>5</v>
      </c>
      <c r="D213" s="200">
        <v>17</v>
      </c>
      <c r="E213" s="210">
        <v>44994</v>
      </c>
      <c r="F213" s="209" t="s">
        <v>122</v>
      </c>
      <c r="G213" s="209" t="s">
        <v>92</v>
      </c>
      <c r="H213" s="209" t="s">
        <v>124</v>
      </c>
      <c r="I213" s="209" t="s">
        <v>126</v>
      </c>
      <c r="J213" s="207" t="s">
        <v>122</v>
      </c>
      <c r="K213" s="207" t="s">
        <v>372</v>
      </c>
      <c r="L213" s="92" t="s">
        <v>353</v>
      </c>
      <c r="M213" s="206"/>
      <c r="N213" s="304" t="s">
        <v>122</v>
      </c>
      <c r="O213" s="205">
        <v>14.99</v>
      </c>
      <c r="P213" s="204">
        <f t="shared" si="12"/>
        <v>4.996666666666667</v>
      </c>
      <c r="Q213" s="204">
        <f t="shared" si="13"/>
        <v>0.4996666666666667</v>
      </c>
      <c r="R213" s="202">
        <v>3</v>
      </c>
      <c r="S213" s="203" t="s">
        <v>373</v>
      </c>
      <c r="T213" s="202">
        <v>10</v>
      </c>
      <c r="U213" s="202" t="s">
        <v>350</v>
      </c>
      <c r="V213" s="202"/>
      <c r="W213" s="303"/>
      <c r="X213" s="97"/>
      <c r="Y213" s="187"/>
      <c r="Z213" s="187"/>
      <c r="AA213" s="187"/>
      <c r="AB213" s="187"/>
      <c r="AC213" s="187"/>
      <c r="AD213" s="187"/>
      <c r="AE213" s="187"/>
      <c r="AF213" s="187"/>
      <c r="AG213" s="187"/>
      <c r="AH213" s="187"/>
      <c r="AI213" s="187"/>
      <c r="AJ213" s="187"/>
      <c r="AK213" s="187"/>
      <c r="AL213" s="187"/>
      <c r="AM213" s="187"/>
      <c r="AN213" s="187"/>
      <c r="AO213" s="187"/>
      <c r="AP213" s="187"/>
      <c r="AQ213" s="187"/>
      <c r="AR213" s="187"/>
      <c r="AS213" s="187"/>
      <c r="AT213" s="187"/>
      <c r="AU213" s="187"/>
      <c r="AV213" s="187"/>
      <c r="AW213" s="187"/>
      <c r="AX213" s="187"/>
      <c r="AY213" s="187"/>
      <c r="AZ213" s="187"/>
      <c r="BA213" s="187"/>
      <c r="BB213" s="187"/>
      <c r="BC213" s="187"/>
      <c r="BD213" s="187"/>
      <c r="BE213" s="187"/>
      <c r="BF213" s="187"/>
      <c r="BG213" s="187"/>
      <c r="BH213" s="187"/>
      <c r="BI213" s="187"/>
      <c r="BJ213" s="187"/>
      <c r="BK213" s="187"/>
      <c r="BL213" s="187"/>
      <c r="BM213" s="187"/>
      <c r="BN213" s="187"/>
      <c r="BO213" s="187"/>
      <c r="BP213" s="187"/>
      <c r="BQ213" s="187"/>
      <c r="BR213" s="187"/>
      <c r="BS213" s="187"/>
      <c r="BT213" s="187"/>
      <c r="BU213" s="187"/>
      <c r="BV213" s="187"/>
      <c r="BW213" s="187"/>
      <c r="BX213" s="187"/>
    </row>
    <row r="214" spans="1:76" s="190" customFormat="1">
      <c r="A214" s="198"/>
      <c r="B214" s="190">
        <v>210</v>
      </c>
      <c r="C214" s="200">
        <v>6</v>
      </c>
      <c r="D214" s="200">
        <v>34</v>
      </c>
      <c r="E214" s="210">
        <v>44994</v>
      </c>
      <c r="F214" s="209" t="s">
        <v>163</v>
      </c>
      <c r="G214" s="209" t="s">
        <v>92</v>
      </c>
      <c r="H214" s="209" t="s">
        <v>144</v>
      </c>
      <c r="I214" s="209" t="s">
        <v>165</v>
      </c>
      <c r="J214" s="188" t="s">
        <v>374</v>
      </c>
      <c r="K214" s="207" t="s">
        <v>2255</v>
      </c>
      <c r="L214" s="92" t="s">
        <v>353</v>
      </c>
      <c r="M214" s="195" t="s">
        <v>19</v>
      </c>
      <c r="N214" s="231" t="s">
        <v>376</v>
      </c>
      <c r="O214" s="205">
        <v>23.99</v>
      </c>
      <c r="P214" s="204">
        <f t="shared" si="12"/>
        <v>3.9983333333333331</v>
      </c>
      <c r="Q214" s="204">
        <f t="shared" si="13"/>
        <v>0.3331944444444444</v>
      </c>
      <c r="R214" s="202">
        <v>6</v>
      </c>
      <c r="S214" s="203" t="s">
        <v>377</v>
      </c>
      <c r="T214" s="202">
        <v>12</v>
      </c>
      <c r="U214" s="202">
        <v>0</v>
      </c>
      <c r="V214" s="202"/>
      <c r="W214" s="189" t="s">
        <v>360</v>
      </c>
      <c r="X214" s="97">
        <v>1</v>
      </c>
      <c r="Y214" s="187"/>
      <c r="Z214" s="187"/>
      <c r="AA214" s="187"/>
      <c r="AB214" s="187"/>
      <c r="AC214" s="187"/>
      <c r="AD214" s="187"/>
      <c r="AE214" s="187"/>
      <c r="AF214" s="187"/>
      <c r="AG214" s="187"/>
      <c r="AH214" s="187"/>
      <c r="AI214" s="187"/>
      <c r="AJ214" s="187"/>
      <c r="AK214" s="187"/>
      <c r="AL214" s="187"/>
      <c r="AM214" s="187"/>
      <c r="AN214" s="187"/>
      <c r="AO214" s="187"/>
      <c r="AP214" s="187"/>
      <c r="AQ214" s="187"/>
      <c r="AR214" s="187"/>
      <c r="AS214" s="187"/>
      <c r="AT214" s="187"/>
      <c r="AU214" s="187"/>
      <c r="AV214" s="187"/>
      <c r="AW214" s="187"/>
      <c r="AX214" s="187"/>
      <c r="AY214" s="187"/>
      <c r="AZ214" s="187"/>
      <c r="BA214" s="187"/>
      <c r="BB214" s="187"/>
      <c r="BC214" s="187"/>
      <c r="BD214" s="187"/>
      <c r="BE214" s="187"/>
      <c r="BF214" s="187"/>
      <c r="BG214" s="187"/>
      <c r="BH214" s="187"/>
      <c r="BI214" s="187"/>
      <c r="BJ214" s="187"/>
      <c r="BK214" s="187"/>
      <c r="BL214" s="187"/>
      <c r="BM214" s="187"/>
      <c r="BN214" s="187"/>
      <c r="BO214" s="187"/>
      <c r="BP214" s="187"/>
      <c r="BQ214" s="187"/>
      <c r="BR214" s="187"/>
      <c r="BS214" s="187"/>
      <c r="BT214" s="187"/>
      <c r="BU214" s="187"/>
      <c r="BV214" s="187"/>
      <c r="BW214" s="187"/>
      <c r="BX214" s="187"/>
    </row>
    <row r="215" spans="1:76" s="190" customFormat="1">
      <c r="A215" s="198"/>
      <c r="B215" s="190">
        <v>211</v>
      </c>
      <c r="C215" s="200">
        <v>7</v>
      </c>
      <c r="D215" s="200">
        <v>32</v>
      </c>
      <c r="E215" s="210">
        <v>44994</v>
      </c>
      <c r="F215" s="209" t="s">
        <v>157</v>
      </c>
      <c r="G215" s="209" t="s">
        <v>92</v>
      </c>
      <c r="H215" s="209" t="s">
        <v>154</v>
      </c>
      <c r="I215" s="209" t="s">
        <v>160</v>
      </c>
      <c r="J215" s="188" t="s">
        <v>374</v>
      </c>
      <c r="K215" s="207" t="s">
        <v>375</v>
      </c>
      <c r="L215" s="92" t="s">
        <v>353</v>
      </c>
      <c r="M215" s="195" t="s">
        <v>19</v>
      </c>
      <c r="N215" s="231" t="s">
        <v>376</v>
      </c>
      <c r="O215" s="205">
        <v>12.49</v>
      </c>
      <c r="P215" s="204">
        <f t="shared" si="12"/>
        <v>12.49</v>
      </c>
      <c r="Q215" s="204">
        <f t="shared" si="13"/>
        <v>1.7842857142857143</v>
      </c>
      <c r="R215" s="202">
        <v>1</v>
      </c>
      <c r="S215" s="203" t="s">
        <v>477</v>
      </c>
      <c r="T215" s="202">
        <v>7</v>
      </c>
      <c r="U215" s="202">
        <v>0</v>
      </c>
      <c r="V215" s="202"/>
      <c r="W215" s="189" t="s">
        <v>360</v>
      </c>
      <c r="X215" s="97">
        <v>1</v>
      </c>
      <c r="Y215" s="187"/>
      <c r="Z215" s="187"/>
      <c r="AA215" s="187"/>
      <c r="AB215" s="187"/>
      <c r="AC215" s="187"/>
      <c r="AD215" s="187"/>
      <c r="AE215" s="187"/>
      <c r="AF215" s="187"/>
      <c r="AG215" s="187"/>
      <c r="AH215" s="187"/>
      <c r="AI215" s="187"/>
      <c r="AJ215" s="187"/>
      <c r="AK215" s="187"/>
      <c r="AL215" s="187"/>
      <c r="AM215" s="187"/>
      <c r="AN215" s="187"/>
      <c r="AO215" s="187"/>
      <c r="AP215" s="187"/>
      <c r="AQ215" s="187"/>
      <c r="AR215" s="187"/>
      <c r="AS215" s="187"/>
      <c r="AT215" s="187"/>
      <c r="AU215" s="187"/>
      <c r="AV215" s="187"/>
      <c r="AW215" s="187"/>
      <c r="AX215" s="187"/>
      <c r="AY215" s="187"/>
      <c r="AZ215" s="187"/>
      <c r="BA215" s="187"/>
      <c r="BB215" s="187"/>
      <c r="BC215" s="187"/>
      <c r="BD215" s="187"/>
      <c r="BE215" s="187"/>
      <c r="BF215" s="187"/>
      <c r="BG215" s="187"/>
      <c r="BH215" s="187"/>
      <c r="BI215" s="187"/>
      <c r="BJ215" s="187"/>
      <c r="BK215" s="187"/>
      <c r="BL215" s="187"/>
      <c r="BM215" s="187"/>
      <c r="BN215" s="187"/>
      <c r="BO215" s="187"/>
      <c r="BP215" s="187"/>
      <c r="BQ215" s="187"/>
      <c r="BR215" s="187"/>
      <c r="BS215" s="187"/>
      <c r="BT215" s="187"/>
      <c r="BU215" s="187"/>
      <c r="BV215" s="187"/>
      <c r="BW215" s="187"/>
      <c r="BX215" s="187"/>
    </row>
    <row r="216" spans="1:76" s="190" customFormat="1">
      <c r="A216" s="198"/>
      <c r="B216" s="190">
        <v>212</v>
      </c>
      <c r="C216" s="200">
        <v>8</v>
      </c>
      <c r="D216" s="200">
        <v>39</v>
      </c>
      <c r="E216" s="210">
        <v>44994</v>
      </c>
      <c r="F216" s="209" t="s">
        <v>174</v>
      </c>
      <c r="G216" s="209" t="s">
        <v>92</v>
      </c>
      <c r="H216" s="209" t="s">
        <v>124</v>
      </c>
      <c r="I216" s="209" t="s">
        <v>176</v>
      </c>
      <c r="J216" s="188" t="s">
        <v>374</v>
      </c>
      <c r="K216" s="207" t="s">
        <v>375</v>
      </c>
      <c r="L216" s="92" t="s">
        <v>353</v>
      </c>
      <c r="M216" s="195" t="s">
        <v>19</v>
      </c>
      <c r="N216" s="231" t="s">
        <v>376</v>
      </c>
      <c r="O216" s="205">
        <v>7.5</v>
      </c>
      <c r="P216" s="204">
        <f t="shared" si="12"/>
        <v>7.5</v>
      </c>
      <c r="Q216" s="204">
        <f t="shared" si="13"/>
        <v>0.75</v>
      </c>
      <c r="R216" s="202">
        <v>1</v>
      </c>
      <c r="S216" s="203" t="s">
        <v>477</v>
      </c>
      <c r="T216" s="202">
        <v>10</v>
      </c>
      <c r="U216" s="202">
        <v>0</v>
      </c>
      <c r="V216" s="202"/>
      <c r="W216" s="189" t="s">
        <v>360</v>
      </c>
      <c r="X216" s="97">
        <v>1</v>
      </c>
      <c r="Y216" s="187"/>
      <c r="Z216" s="187"/>
      <c r="AA216" s="187"/>
      <c r="AB216" s="187"/>
      <c r="AC216" s="187"/>
      <c r="AD216" s="187"/>
      <c r="AE216" s="187"/>
      <c r="AF216" s="187"/>
      <c r="AG216" s="187"/>
      <c r="AH216" s="187"/>
      <c r="AI216" s="187"/>
      <c r="AJ216" s="187"/>
      <c r="AK216" s="187"/>
      <c r="AL216" s="187"/>
      <c r="AM216" s="187"/>
      <c r="AN216" s="187"/>
      <c r="AO216" s="187"/>
      <c r="AP216" s="187"/>
      <c r="AQ216" s="187"/>
      <c r="AR216" s="187"/>
      <c r="AS216" s="187"/>
      <c r="AT216" s="187"/>
      <c r="AU216" s="187"/>
      <c r="AV216" s="187"/>
      <c r="AW216" s="187"/>
      <c r="AX216" s="187"/>
      <c r="AY216" s="187"/>
      <c r="AZ216" s="187"/>
      <c r="BA216" s="187"/>
      <c r="BB216" s="187"/>
      <c r="BC216" s="187"/>
      <c r="BD216" s="187"/>
      <c r="BE216" s="187"/>
      <c r="BF216" s="187"/>
      <c r="BG216" s="187"/>
      <c r="BH216" s="187"/>
      <c r="BI216" s="187"/>
      <c r="BJ216" s="187"/>
      <c r="BK216" s="187"/>
      <c r="BL216" s="187"/>
      <c r="BM216" s="187"/>
      <c r="BN216" s="187"/>
      <c r="BO216" s="187"/>
      <c r="BP216" s="187"/>
      <c r="BQ216" s="187"/>
      <c r="BR216" s="187"/>
      <c r="BS216" s="187"/>
      <c r="BT216" s="187"/>
      <c r="BU216" s="187"/>
      <c r="BV216" s="187"/>
      <c r="BW216" s="187"/>
      <c r="BX216" s="187"/>
    </row>
    <row r="217" spans="1:76" s="190" customFormat="1">
      <c r="A217" s="198"/>
      <c r="B217" s="190">
        <v>213</v>
      </c>
      <c r="C217" s="200">
        <v>9</v>
      </c>
      <c r="D217" s="200">
        <v>43</v>
      </c>
      <c r="E217" s="210">
        <v>44994</v>
      </c>
      <c r="F217" s="209" t="s">
        <v>184</v>
      </c>
      <c r="G217" s="209" t="s">
        <v>92</v>
      </c>
      <c r="H217" s="209" t="s">
        <v>124</v>
      </c>
      <c r="I217" s="209" t="s">
        <v>186</v>
      </c>
      <c r="J217" s="207"/>
      <c r="K217" s="207" t="s">
        <v>349</v>
      </c>
      <c r="L217" s="92"/>
      <c r="M217" s="206"/>
      <c r="N217" s="304"/>
      <c r="O217" s="205"/>
      <c r="P217" s="204" t="str">
        <f t="shared" si="12"/>
        <v>-</v>
      </c>
      <c r="Q217" s="204" t="str">
        <f t="shared" si="13"/>
        <v>-</v>
      </c>
      <c r="R217" s="202"/>
      <c r="S217" s="203" t="s">
        <v>387</v>
      </c>
      <c r="T217" s="202"/>
      <c r="U217" s="202"/>
      <c r="V217" s="202"/>
      <c r="W217" s="303"/>
      <c r="X217" s="97"/>
      <c r="Y217" s="187"/>
      <c r="Z217" s="187"/>
      <c r="AA217" s="187"/>
      <c r="AB217" s="187"/>
      <c r="AC217" s="187"/>
      <c r="AD217" s="187"/>
      <c r="AE217" s="187"/>
      <c r="AF217" s="187"/>
      <c r="AG217" s="187"/>
      <c r="AH217" s="187"/>
      <c r="AI217" s="187"/>
      <c r="AJ217" s="187"/>
      <c r="AK217" s="187"/>
      <c r="AL217" s="187"/>
      <c r="AM217" s="187"/>
      <c r="AN217" s="187"/>
      <c r="AO217" s="187"/>
      <c r="AP217" s="187"/>
      <c r="AQ217" s="187"/>
      <c r="AR217" s="187"/>
      <c r="AS217" s="187"/>
      <c r="AT217" s="187"/>
      <c r="AU217" s="187"/>
      <c r="AV217" s="187"/>
      <c r="AW217" s="187"/>
      <c r="AX217" s="187"/>
      <c r="AY217" s="187"/>
      <c r="AZ217" s="187"/>
      <c r="BA217" s="187"/>
      <c r="BB217" s="187"/>
      <c r="BC217" s="187"/>
      <c r="BD217" s="187"/>
      <c r="BE217" s="187"/>
      <c r="BF217" s="187"/>
      <c r="BG217" s="187"/>
      <c r="BH217" s="187"/>
      <c r="BI217" s="187"/>
      <c r="BJ217" s="187"/>
      <c r="BK217" s="187"/>
      <c r="BL217" s="187"/>
      <c r="BM217" s="187"/>
      <c r="BN217" s="187"/>
      <c r="BO217" s="187"/>
      <c r="BP217" s="187"/>
      <c r="BQ217" s="187"/>
      <c r="BR217" s="187"/>
      <c r="BS217" s="187"/>
      <c r="BT217" s="187"/>
      <c r="BU217" s="187"/>
      <c r="BV217" s="187"/>
      <c r="BW217" s="187"/>
      <c r="BX217" s="187"/>
    </row>
    <row r="218" spans="1:76" s="190" customFormat="1">
      <c r="A218" s="198"/>
      <c r="B218" s="190">
        <v>214</v>
      </c>
      <c r="C218" s="200">
        <v>10</v>
      </c>
      <c r="D218" s="200">
        <v>12</v>
      </c>
      <c r="E218" s="210">
        <v>44994</v>
      </c>
      <c r="F218" s="209" t="s">
        <v>111</v>
      </c>
      <c r="G218" s="209" t="s">
        <v>92</v>
      </c>
      <c r="H218" s="209" t="s">
        <v>113</v>
      </c>
      <c r="I218" s="209" t="s">
        <v>115</v>
      </c>
      <c r="J218" s="207" t="s">
        <v>388</v>
      </c>
      <c r="K218" s="207" t="s">
        <v>389</v>
      </c>
      <c r="L218" s="92" t="s">
        <v>353</v>
      </c>
      <c r="M218" s="225" t="s">
        <v>19</v>
      </c>
      <c r="N218" s="231" t="s">
        <v>391</v>
      </c>
      <c r="O218" s="205">
        <v>6.58</v>
      </c>
      <c r="P218" s="204">
        <f t="shared" si="12"/>
        <v>6.58</v>
      </c>
      <c r="Q218" s="204">
        <f t="shared" si="13"/>
        <v>0.82250000000000001</v>
      </c>
      <c r="R218" s="202">
        <v>1</v>
      </c>
      <c r="S218" s="203" t="s">
        <v>477</v>
      </c>
      <c r="T218" s="202">
        <v>8</v>
      </c>
      <c r="U218" s="202">
        <v>0</v>
      </c>
      <c r="V218" s="202"/>
      <c r="W218" s="189" t="s">
        <v>360</v>
      </c>
      <c r="X218" s="97">
        <v>0</v>
      </c>
      <c r="Y218" s="187"/>
      <c r="Z218" s="187"/>
      <c r="AA218" s="187"/>
      <c r="AB218" s="187"/>
      <c r="AC218" s="187"/>
      <c r="AD218" s="187"/>
      <c r="AE218" s="187"/>
      <c r="AF218" s="187"/>
      <c r="AG218" s="187"/>
      <c r="AH218" s="187"/>
      <c r="AI218" s="187"/>
      <c r="AJ218" s="187"/>
      <c r="AK218" s="187"/>
      <c r="AL218" s="187"/>
      <c r="AM218" s="187"/>
      <c r="AN218" s="187"/>
      <c r="AO218" s="187"/>
      <c r="AP218" s="187"/>
      <c r="AQ218" s="187"/>
      <c r="AR218" s="187"/>
      <c r="AS218" s="187"/>
      <c r="AT218" s="187"/>
      <c r="AU218" s="187"/>
      <c r="AV218" s="187"/>
      <c r="AW218" s="187"/>
      <c r="AX218" s="187"/>
      <c r="AY218" s="187"/>
      <c r="AZ218" s="187"/>
      <c r="BA218" s="187"/>
      <c r="BB218" s="187"/>
      <c r="BC218" s="187"/>
      <c r="BD218" s="187"/>
      <c r="BE218" s="187"/>
      <c r="BF218" s="187"/>
      <c r="BG218" s="187"/>
      <c r="BH218" s="187"/>
      <c r="BI218" s="187"/>
      <c r="BJ218" s="187"/>
      <c r="BK218" s="187"/>
      <c r="BL218" s="187"/>
      <c r="BM218" s="187"/>
      <c r="BN218" s="187"/>
      <c r="BO218" s="187"/>
      <c r="BP218" s="187"/>
      <c r="BQ218" s="187"/>
      <c r="BR218" s="187"/>
      <c r="BS218" s="187"/>
      <c r="BT218" s="187"/>
      <c r="BU218" s="187"/>
      <c r="BV218" s="187"/>
      <c r="BW218" s="187"/>
      <c r="BX218" s="187"/>
    </row>
    <row r="219" spans="1:76" s="190" customFormat="1">
      <c r="A219" s="198"/>
      <c r="B219" s="190">
        <v>215</v>
      </c>
      <c r="C219" s="200">
        <v>11</v>
      </c>
      <c r="D219" s="200">
        <v>20</v>
      </c>
      <c r="E219" s="210">
        <v>44994</v>
      </c>
      <c r="F219" s="209" t="s">
        <v>129</v>
      </c>
      <c r="G219" s="209" t="s">
        <v>92</v>
      </c>
      <c r="H219" s="209" t="s">
        <v>113</v>
      </c>
      <c r="I219" s="209" t="s">
        <v>132</v>
      </c>
      <c r="J219" s="207" t="s">
        <v>394</v>
      </c>
      <c r="K219" s="207" t="s">
        <v>395</v>
      </c>
      <c r="L219" s="92" t="s">
        <v>353</v>
      </c>
      <c r="M219" s="206" t="s">
        <v>19</v>
      </c>
      <c r="N219" s="304" t="s">
        <v>396</v>
      </c>
      <c r="O219" s="205">
        <v>10.02</v>
      </c>
      <c r="P219" s="204">
        <f t="shared" si="12"/>
        <v>10.02</v>
      </c>
      <c r="Q219" s="204">
        <f t="shared" si="13"/>
        <v>1.002</v>
      </c>
      <c r="R219" s="202">
        <v>1</v>
      </c>
      <c r="S219" s="203" t="s">
        <v>477</v>
      </c>
      <c r="T219" s="202">
        <v>10</v>
      </c>
      <c r="U219" s="202">
        <v>0</v>
      </c>
      <c r="V219" s="202"/>
      <c r="W219" s="189" t="s">
        <v>360</v>
      </c>
      <c r="X219" s="97">
        <v>1</v>
      </c>
      <c r="Y219" s="187"/>
      <c r="Z219" s="187"/>
      <c r="AA219" s="187"/>
      <c r="AB219" s="187"/>
      <c r="AC219" s="187"/>
      <c r="AD219" s="187"/>
      <c r="AE219" s="187"/>
      <c r="AF219" s="187"/>
      <c r="AG219" s="187"/>
      <c r="AH219" s="187"/>
      <c r="AI219" s="187"/>
      <c r="AJ219" s="187"/>
      <c r="AK219" s="187"/>
      <c r="AL219" s="187"/>
      <c r="AM219" s="187"/>
      <c r="AN219" s="187"/>
      <c r="AO219" s="187"/>
      <c r="AP219" s="187"/>
      <c r="AQ219" s="187"/>
      <c r="AR219" s="187"/>
      <c r="AS219" s="187"/>
      <c r="AT219" s="187"/>
      <c r="AU219" s="187"/>
      <c r="AV219" s="187"/>
      <c r="AW219" s="187"/>
      <c r="AX219" s="187"/>
      <c r="AY219" s="187"/>
      <c r="AZ219" s="187"/>
      <c r="BA219" s="187"/>
      <c r="BB219" s="187"/>
      <c r="BC219" s="187"/>
      <c r="BD219" s="187"/>
      <c r="BE219" s="187"/>
      <c r="BF219" s="187"/>
      <c r="BG219" s="187"/>
      <c r="BH219" s="187"/>
      <c r="BI219" s="187"/>
      <c r="BJ219" s="187"/>
      <c r="BK219" s="187"/>
      <c r="BL219" s="187"/>
      <c r="BM219" s="187"/>
      <c r="BN219" s="187"/>
      <c r="BO219" s="187"/>
      <c r="BP219" s="187"/>
      <c r="BQ219" s="187"/>
      <c r="BR219" s="187"/>
      <c r="BS219" s="187"/>
      <c r="BT219" s="187"/>
      <c r="BU219" s="187"/>
      <c r="BV219" s="187"/>
      <c r="BW219" s="187"/>
      <c r="BX219" s="187"/>
    </row>
    <row r="220" spans="1:76" s="190" customFormat="1">
      <c r="A220" s="198"/>
      <c r="B220" s="190">
        <v>216</v>
      </c>
      <c r="C220" s="200">
        <v>12</v>
      </c>
      <c r="D220" s="200">
        <v>7</v>
      </c>
      <c r="E220" s="210">
        <v>44994</v>
      </c>
      <c r="F220" s="209" t="s">
        <v>100</v>
      </c>
      <c r="G220" s="209" t="s">
        <v>92</v>
      </c>
      <c r="H220" s="209" t="s">
        <v>95</v>
      </c>
      <c r="I220" s="209" t="s">
        <v>103</v>
      </c>
      <c r="J220" s="188" t="s">
        <v>374</v>
      </c>
      <c r="K220" s="207" t="s">
        <v>375</v>
      </c>
      <c r="L220" s="92" t="s">
        <v>353</v>
      </c>
      <c r="M220" s="195" t="s">
        <v>19</v>
      </c>
      <c r="N220" s="231" t="s">
        <v>376</v>
      </c>
      <c r="O220" s="205">
        <v>11.39</v>
      </c>
      <c r="P220" s="204">
        <f t="shared" si="12"/>
        <v>11.39</v>
      </c>
      <c r="Q220" s="204">
        <f t="shared" si="13"/>
        <v>1.139</v>
      </c>
      <c r="R220" s="202">
        <v>1</v>
      </c>
      <c r="S220" s="203" t="s">
        <v>477</v>
      </c>
      <c r="T220" s="202">
        <v>10</v>
      </c>
      <c r="U220" s="202">
        <v>0</v>
      </c>
      <c r="V220" s="202"/>
      <c r="W220" s="189" t="s">
        <v>360</v>
      </c>
      <c r="X220" s="97">
        <v>1</v>
      </c>
      <c r="Y220" s="187"/>
      <c r="Z220" s="187"/>
      <c r="AA220" s="187"/>
      <c r="AB220" s="187"/>
      <c r="AC220" s="187"/>
      <c r="AD220" s="187"/>
      <c r="AE220" s="187"/>
      <c r="AF220" s="187"/>
      <c r="AG220" s="187"/>
      <c r="AH220" s="187"/>
      <c r="AI220" s="187"/>
      <c r="AJ220" s="187"/>
      <c r="AK220" s="187"/>
      <c r="AL220" s="187"/>
      <c r="AM220" s="187"/>
      <c r="AN220" s="187"/>
      <c r="AO220" s="187"/>
      <c r="AP220" s="187"/>
      <c r="AQ220" s="187"/>
      <c r="AR220" s="187"/>
      <c r="AS220" s="187"/>
      <c r="AT220" s="187"/>
      <c r="AU220" s="187"/>
      <c r="AV220" s="187"/>
      <c r="AW220" s="187"/>
      <c r="AX220" s="187"/>
      <c r="AY220" s="187"/>
      <c r="AZ220" s="187"/>
      <c r="BA220" s="187"/>
      <c r="BB220" s="187"/>
      <c r="BC220" s="187"/>
      <c r="BD220" s="187"/>
      <c r="BE220" s="187"/>
      <c r="BF220" s="187"/>
      <c r="BG220" s="187"/>
      <c r="BH220" s="187"/>
      <c r="BI220" s="187"/>
      <c r="BJ220" s="187"/>
      <c r="BK220" s="187"/>
      <c r="BL220" s="187"/>
      <c r="BM220" s="187"/>
      <c r="BN220" s="187"/>
      <c r="BO220" s="187"/>
      <c r="BP220" s="187"/>
      <c r="BQ220" s="187"/>
      <c r="BR220" s="187"/>
      <c r="BS220" s="187"/>
      <c r="BT220" s="187"/>
      <c r="BU220" s="187"/>
      <c r="BV220" s="187"/>
      <c r="BW220" s="187"/>
      <c r="BX220" s="187"/>
    </row>
    <row r="221" spans="1:76" s="190" customFormat="1">
      <c r="A221" s="198"/>
      <c r="B221" s="190">
        <v>217</v>
      </c>
      <c r="C221" s="200">
        <v>13</v>
      </c>
      <c r="D221" s="200">
        <v>7</v>
      </c>
      <c r="E221" s="210">
        <v>44994</v>
      </c>
      <c r="F221" s="209" t="s">
        <v>100</v>
      </c>
      <c r="G221" s="209" t="s">
        <v>92</v>
      </c>
      <c r="H221" s="209" t="s">
        <v>95</v>
      </c>
      <c r="I221" s="209" t="s">
        <v>103</v>
      </c>
      <c r="J221" s="207" t="s">
        <v>100</v>
      </c>
      <c r="K221" s="207" t="s">
        <v>401</v>
      </c>
      <c r="L221" s="92" t="s">
        <v>353</v>
      </c>
      <c r="M221" s="206" t="s">
        <v>19</v>
      </c>
      <c r="N221" s="304" t="s">
        <v>403</v>
      </c>
      <c r="O221" s="205">
        <v>7.49</v>
      </c>
      <c r="P221" s="204">
        <f t="shared" ref="P221:P225" si="14">IFERROR(O221/R221,"-")</f>
        <v>7.49</v>
      </c>
      <c r="Q221" s="204">
        <f t="shared" ref="Q221:Q225" si="15">IFERROR(P221/T221,"-")</f>
        <v>0.749</v>
      </c>
      <c r="R221" s="202">
        <v>1</v>
      </c>
      <c r="S221" s="203" t="s">
        <v>477</v>
      </c>
      <c r="T221" s="202">
        <v>10</v>
      </c>
      <c r="U221" s="202">
        <v>0</v>
      </c>
      <c r="V221" s="202"/>
      <c r="W221" s="189" t="s">
        <v>360</v>
      </c>
      <c r="X221" s="97">
        <v>1</v>
      </c>
      <c r="Y221" s="187"/>
      <c r="Z221" s="187"/>
      <c r="AA221" s="187"/>
      <c r="AB221" s="187"/>
      <c r="AC221" s="187"/>
      <c r="AD221" s="187"/>
      <c r="AE221" s="187"/>
      <c r="AF221" s="187"/>
      <c r="AG221" s="187"/>
      <c r="AH221" s="187"/>
      <c r="AI221" s="187"/>
      <c r="AJ221" s="187"/>
      <c r="AK221" s="187"/>
      <c r="AL221" s="187"/>
      <c r="AM221" s="187"/>
      <c r="AN221" s="187"/>
      <c r="AO221" s="187"/>
      <c r="AP221" s="187"/>
      <c r="AQ221" s="187"/>
      <c r="AR221" s="187"/>
      <c r="AS221" s="187"/>
      <c r="AT221" s="187"/>
      <c r="AU221" s="187"/>
      <c r="AV221" s="187"/>
      <c r="AW221" s="187"/>
      <c r="AX221" s="187"/>
      <c r="AY221" s="187"/>
      <c r="AZ221" s="187"/>
      <c r="BA221" s="187"/>
      <c r="BB221" s="187"/>
      <c r="BC221" s="187"/>
      <c r="BD221" s="187"/>
      <c r="BE221" s="187"/>
      <c r="BF221" s="187"/>
      <c r="BG221" s="187"/>
      <c r="BH221" s="187"/>
      <c r="BI221" s="187"/>
      <c r="BJ221" s="187"/>
      <c r="BK221" s="187"/>
      <c r="BL221" s="187"/>
      <c r="BM221" s="187"/>
      <c r="BN221" s="187"/>
      <c r="BO221" s="187"/>
      <c r="BP221" s="187"/>
      <c r="BQ221" s="187"/>
      <c r="BR221" s="187"/>
      <c r="BS221" s="187"/>
      <c r="BT221" s="187"/>
      <c r="BU221" s="187"/>
      <c r="BV221" s="187"/>
      <c r="BW221" s="187"/>
      <c r="BX221" s="187"/>
    </row>
    <row r="222" spans="1:76" s="190" customFormat="1">
      <c r="A222" s="198"/>
      <c r="B222" s="190">
        <v>218</v>
      </c>
      <c r="C222" s="200">
        <v>14</v>
      </c>
      <c r="D222" s="200">
        <v>7</v>
      </c>
      <c r="E222" s="210">
        <v>44994</v>
      </c>
      <c r="F222" s="209" t="s">
        <v>100</v>
      </c>
      <c r="G222" s="209" t="s">
        <v>92</v>
      </c>
      <c r="H222" s="209" t="s">
        <v>95</v>
      </c>
      <c r="I222" s="209" t="s">
        <v>103</v>
      </c>
      <c r="J222" s="207" t="s">
        <v>100</v>
      </c>
      <c r="K222" s="207" t="s">
        <v>401</v>
      </c>
      <c r="L222" s="92" t="s">
        <v>353</v>
      </c>
      <c r="M222" s="206" t="s">
        <v>19</v>
      </c>
      <c r="N222" s="304" t="s">
        <v>403</v>
      </c>
      <c r="O222" s="205">
        <v>14.99</v>
      </c>
      <c r="P222" s="204">
        <f t="shared" si="14"/>
        <v>7.4950000000000001</v>
      </c>
      <c r="Q222" s="204">
        <f t="shared" si="15"/>
        <v>0.74950000000000006</v>
      </c>
      <c r="R222" s="202">
        <v>2</v>
      </c>
      <c r="S222" s="203" t="s">
        <v>355</v>
      </c>
      <c r="T222" s="202">
        <v>10</v>
      </c>
      <c r="U222" s="202">
        <v>0</v>
      </c>
      <c r="V222" s="202"/>
      <c r="W222" s="189" t="s">
        <v>360</v>
      </c>
      <c r="X222" s="97">
        <v>1</v>
      </c>
      <c r="Y222" s="187"/>
      <c r="Z222" s="187"/>
      <c r="AA222" s="187"/>
      <c r="AB222" s="187"/>
      <c r="AC222" s="187"/>
      <c r="AD222" s="187"/>
      <c r="AE222" s="187"/>
      <c r="AF222" s="187"/>
      <c r="AG222" s="187"/>
      <c r="AH222" s="187"/>
      <c r="AI222" s="187"/>
      <c r="AJ222" s="187"/>
      <c r="AK222" s="187"/>
      <c r="AL222" s="187"/>
      <c r="AM222" s="187"/>
      <c r="AN222" s="187"/>
      <c r="AO222" s="187"/>
      <c r="AP222" s="187"/>
      <c r="AQ222" s="187"/>
      <c r="AR222" s="187"/>
      <c r="AS222" s="187"/>
      <c r="AT222" s="187"/>
      <c r="AU222" s="187"/>
      <c r="AV222" s="187"/>
      <c r="AW222" s="187"/>
      <c r="AX222" s="187"/>
      <c r="AY222" s="187"/>
      <c r="AZ222" s="187"/>
      <c r="BA222" s="187"/>
      <c r="BB222" s="187"/>
      <c r="BC222" s="187"/>
      <c r="BD222" s="187"/>
      <c r="BE222" s="187"/>
      <c r="BF222" s="187"/>
      <c r="BG222" s="187"/>
      <c r="BH222" s="187"/>
      <c r="BI222" s="187"/>
      <c r="BJ222" s="187"/>
      <c r="BK222" s="187"/>
      <c r="BL222" s="187"/>
      <c r="BM222" s="187"/>
      <c r="BN222" s="187"/>
      <c r="BO222" s="187"/>
      <c r="BP222" s="187"/>
      <c r="BQ222" s="187"/>
      <c r="BR222" s="187"/>
      <c r="BS222" s="187"/>
      <c r="BT222" s="187"/>
      <c r="BU222" s="187"/>
      <c r="BV222" s="187"/>
      <c r="BW222" s="187"/>
      <c r="BX222" s="187"/>
    </row>
    <row r="223" spans="1:76" s="190" customFormat="1">
      <c r="A223" s="198"/>
      <c r="B223" s="190">
        <v>219</v>
      </c>
      <c r="C223" s="200">
        <v>15</v>
      </c>
      <c r="D223" s="200">
        <v>7</v>
      </c>
      <c r="E223" s="210">
        <v>44994</v>
      </c>
      <c r="F223" s="209" t="s">
        <v>100</v>
      </c>
      <c r="G223" s="209" t="s">
        <v>92</v>
      </c>
      <c r="H223" s="209" t="s">
        <v>95</v>
      </c>
      <c r="I223" s="209" t="s">
        <v>103</v>
      </c>
      <c r="J223" s="207" t="s">
        <v>100</v>
      </c>
      <c r="K223" s="207" t="s">
        <v>401</v>
      </c>
      <c r="L223" s="92" t="s">
        <v>353</v>
      </c>
      <c r="M223" s="206" t="s">
        <v>19</v>
      </c>
      <c r="N223" s="304" t="s">
        <v>403</v>
      </c>
      <c r="O223" s="205">
        <v>29.49</v>
      </c>
      <c r="P223" s="204">
        <f t="shared" si="14"/>
        <v>7.3724999999999996</v>
      </c>
      <c r="Q223" s="204">
        <f t="shared" si="15"/>
        <v>0.73724999999999996</v>
      </c>
      <c r="R223" s="202">
        <v>4</v>
      </c>
      <c r="S223" s="203" t="s">
        <v>404</v>
      </c>
      <c r="T223" s="202">
        <v>10</v>
      </c>
      <c r="U223" s="202">
        <v>0</v>
      </c>
      <c r="V223" s="202"/>
      <c r="W223" s="189" t="s">
        <v>360</v>
      </c>
      <c r="X223" s="97">
        <v>1</v>
      </c>
      <c r="Y223" s="187"/>
      <c r="Z223" s="187"/>
      <c r="AA223" s="187"/>
      <c r="AB223" s="187"/>
      <c r="AC223" s="187"/>
      <c r="AD223" s="187"/>
      <c r="AE223" s="187"/>
      <c r="AF223" s="187"/>
      <c r="AG223" s="187"/>
      <c r="AH223" s="187"/>
      <c r="AI223" s="187"/>
      <c r="AJ223" s="187"/>
      <c r="AK223" s="187"/>
      <c r="AL223" s="187"/>
      <c r="AM223" s="187"/>
      <c r="AN223" s="187"/>
      <c r="AO223" s="187"/>
      <c r="AP223" s="187"/>
      <c r="AQ223" s="187"/>
      <c r="AR223" s="187"/>
      <c r="AS223" s="187"/>
      <c r="AT223" s="187"/>
      <c r="AU223" s="187"/>
      <c r="AV223" s="187"/>
      <c r="AW223" s="187"/>
      <c r="AX223" s="187"/>
      <c r="AY223" s="187"/>
      <c r="AZ223" s="187"/>
      <c r="BA223" s="187"/>
      <c r="BB223" s="187"/>
      <c r="BC223" s="187"/>
      <c r="BD223" s="187"/>
      <c r="BE223" s="187"/>
      <c r="BF223" s="187"/>
      <c r="BG223" s="187"/>
      <c r="BH223" s="187"/>
      <c r="BI223" s="187"/>
      <c r="BJ223" s="187"/>
      <c r="BK223" s="187"/>
      <c r="BL223" s="187"/>
      <c r="BM223" s="187"/>
      <c r="BN223" s="187"/>
      <c r="BO223" s="187"/>
      <c r="BP223" s="187"/>
      <c r="BQ223" s="187"/>
      <c r="BR223" s="187"/>
      <c r="BS223" s="187"/>
      <c r="BT223" s="187"/>
      <c r="BU223" s="187"/>
      <c r="BV223" s="187"/>
      <c r="BW223" s="187"/>
      <c r="BX223" s="187"/>
    </row>
    <row r="224" spans="1:76" s="190" customFormat="1">
      <c r="A224" s="198"/>
      <c r="B224" s="190">
        <v>220</v>
      </c>
      <c r="C224" s="200">
        <v>16</v>
      </c>
      <c r="D224" s="200">
        <v>7</v>
      </c>
      <c r="E224" s="210">
        <v>45015</v>
      </c>
      <c r="F224" s="209" t="s">
        <v>100</v>
      </c>
      <c r="G224" s="209" t="s">
        <v>92</v>
      </c>
      <c r="H224" s="209" t="s">
        <v>95</v>
      </c>
      <c r="I224" s="209" t="s">
        <v>405</v>
      </c>
      <c r="J224" s="188" t="s">
        <v>374</v>
      </c>
      <c r="K224" s="207" t="s">
        <v>406</v>
      </c>
      <c r="L224" s="92" t="s">
        <v>353</v>
      </c>
      <c r="M224" s="195" t="s">
        <v>19</v>
      </c>
      <c r="N224" s="231" t="s">
        <v>376</v>
      </c>
      <c r="O224" s="205">
        <v>19.989999999999998</v>
      </c>
      <c r="P224" s="204">
        <f t="shared" si="14"/>
        <v>19.989999999999998</v>
      </c>
      <c r="Q224" s="204">
        <f t="shared" si="15"/>
        <v>1.9989999999999999</v>
      </c>
      <c r="R224" s="202">
        <v>1</v>
      </c>
      <c r="S224" s="203" t="s">
        <v>477</v>
      </c>
      <c r="T224" s="202">
        <v>10</v>
      </c>
      <c r="U224" s="202"/>
      <c r="V224" s="202"/>
      <c r="W224" s="303"/>
      <c r="X224" s="97"/>
      <c r="Y224" s="187"/>
      <c r="Z224" s="187"/>
      <c r="AA224" s="187"/>
      <c r="AB224" s="187"/>
      <c r="AC224" s="187"/>
      <c r="AD224" s="187"/>
      <c r="AE224" s="187"/>
      <c r="AF224" s="187"/>
      <c r="AG224" s="187"/>
      <c r="AH224" s="187"/>
      <c r="AI224" s="187"/>
      <c r="AJ224" s="187"/>
      <c r="AK224" s="187"/>
      <c r="AL224" s="187"/>
      <c r="AM224" s="187"/>
      <c r="AN224" s="187"/>
      <c r="AO224" s="187"/>
      <c r="AP224" s="187"/>
      <c r="AQ224" s="187"/>
      <c r="AR224" s="187"/>
      <c r="AS224" s="187"/>
      <c r="AT224" s="187"/>
      <c r="AU224" s="187"/>
      <c r="AV224" s="187"/>
      <c r="AW224" s="187"/>
      <c r="AX224" s="187"/>
      <c r="AY224" s="187"/>
      <c r="AZ224" s="187"/>
      <c r="BA224" s="187"/>
      <c r="BB224" s="187"/>
      <c r="BC224" s="187"/>
      <c r="BD224" s="187"/>
      <c r="BE224" s="187"/>
      <c r="BF224" s="187"/>
      <c r="BG224" s="187"/>
      <c r="BH224" s="187"/>
      <c r="BI224" s="187"/>
      <c r="BJ224" s="187"/>
      <c r="BK224" s="187"/>
      <c r="BL224" s="187"/>
      <c r="BM224" s="187"/>
      <c r="BN224" s="187"/>
      <c r="BO224" s="187"/>
      <c r="BP224" s="187"/>
      <c r="BQ224" s="187"/>
      <c r="BR224" s="187"/>
      <c r="BS224" s="187"/>
      <c r="BT224" s="187"/>
      <c r="BU224" s="187"/>
      <c r="BV224" s="187"/>
      <c r="BW224" s="187"/>
      <c r="BX224" s="187"/>
    </row>
    <row r="225" spans="1:76" s="190" customFormat="1">
      <c r="A225" s="198"/>
      <c r="B225" s="190">
        <v>221</v>
      </c>
      <c r="C225" s="200">
        <v>17</v>
      </c>
      <c r="D225" s="200">
        <v>7</v>
      </c>
      <c r="E225" s="210">
        <v>45015</v>
      </c>
      <c r="F225" s="209" t="s">
        <v>100</v>
      </c>
      <c r="G225" s="209" t="s">
        <v>92</v>
      </c>
      <c r="H225" s="209" t="s">
        <v>95</v>
      </c>
      <c r="I225" s="209" t="s">
        <v>405</v>
      </c>
      <c r="J225" s="207" t="s">
        <v>100</v>
      </c>
      <c r="K225" s="207" t="s">
        <v>401</v>
      </c>
      <c r="L225" s="92" t="s">
        <v>353</v>
      </c>
      <c r="M225" s="206" t="s">
        <v>19</v>
      </c>
      <c r="N225" s="304" t="s">
        <v>403</v>
      </c>
      <c r="O225" s="205">
        <v>12.99</v>
      </c>
      <c r="P225" s="204">
        <f t="shared" si="14"/>
        <v>12.99</v>
      </c>
      <c r="Q225" s="204">
        <f t="shared" si="15"/>
        <v>1.2989999999999999</v>
      </c>
      <c r="R225" s="202">
        <v>1</v>
      </c>
      <c r="S225" s="203" t="s">
        <v>477</v>
      </c>
      <c r="T225" s="202">
        <v>10</v>
      </c>
      <c r="U225" s="202">
        <v>0</v>
      </c>
      <c r="V225" s="202"/>
      <c r="W225" s="189" t="s">
        <v>360</v>
      </c>
      <c r="X225" s="97">
        <v>1</v>
      </c>
      <c r="Y225" s="187"/>
      <c r="Z225" s="187"/>
      <c r="AA225" s="187"/>
      <c r="AB225" s="187"/>
      <c r="AC225" s="187"/>
      <c r="AD225" s="187"/>
      <c r="AE225" s="187"/>
      <c r="AF225" s="187"/>
      <c r="AG225" s="187"/>
      <c r="AH225" s="187"/>
      <c r="AI225" s="187"/>
      <c r="AJ225" s="187"/>
      <c r="AK225" s="187"/>
      <c r="AL225" s="187"/>
      <c r="AM225" s="187"/>
      <c r="AN225" s="187"/>
      <c r="AO225" s="187"/>
      <c r="AP225" s="187"/>
      <c r="AQ225" s="187"/>
      <c r="AR225" s="187"/>
      <c r="AS225" s="187"/>
      <c r="AT225" s="187"/>
      <c r="AU225" s="187"/>
      <c r="AV225" s="187"/>
      <c r="AW225" s="187"/>
      <c r="AX225" s="187"/>
      <c r="AY225" s="187"/>
      <c r="AZ225" s="187"/>
      <c r="BA225" s="187"/>
      <c r="BB225" s="187"/>
      <c r="BC225" s="187"/>
      <c r="BD225" s="187"/>
      <c r="BE225" s="187"/>
      <c r="BF225" s="187"/>
      <c r="BG225" s="187"/>
      <c r="BH225" s="187"/>
      <c r="BI225" s="187"/>
      <c r="BJ225" s="187"/>
      <c r="BK225" s="187"/>
      <c r="BL225" s="187"/>
      <c r="BM225" s="187"/>
      <c r="BN225" s="187"/>
      <c r="BO225" s="187"/>
      <c r="BP225" s="187"/>
      <c r="BQ225" s="187"/>
      <c r="BR225" s="187"/>
      <c r="BS225" s="187"/>
      <c r="BT225" s="187"/>
      <c r="BU225" s="187"/>
      <c r="BV225" s="187"/>
      <c r="BW225" s="187"/>
      <c r="BX225" s="187"/>
    </row>
    <row r="226" spans="1:76" s="190" customFormat="1">
      <c r="A226" s="198"/>
      <c r="B226" s="190">
        <v>222</v>
      </c>
      <c r="C226" s="200">
        <v>18</v>
      </c>
      <c r="D226" s="200">
        <v>7</v>
      </c>
      <c r="E226" s="210">
        <v>45015</v>
      </c>
      <c r="F226" s="209" t="s">
        <v>100</v>
      </c>
      <c r="G226" s="209" t="s">
        <v>92</v>
      </c>
      <c r="H226" s="209" t="s">
        <v>95</v>
      </c>
      <c r="I226" s="209" t="s">
        <v>405</v>
      </c>
      <c r="J226" s="207" t="s">
        <v>100</v>
      </c>
      <c r="K226" s="207" t="s">
        <v>401</v>
      </c>
      <c r="L226" s="92" t="s">
        <v>353</v>
      </c>
      <c r="M226" s="206" t="s">
        <v>19</v>
      </c>
      <c r="N226" s="304" t="s">
        <v>403</v>
      </c>
      <c r="O226" s="205"/>
      <c r="P226" s="204" t="s">
        <v>412</v>
      </c>
      <c r="Q226" s="204" t="s">
        <v>412</v>
      </c>
      <c r="R226" s="202">
        <v>2</v>
      </c>
      <c r="S226" s="203" t="s">
        <v>355</v>
      </c>
      <c r="T226" s="202">
        <v>10</v>
      </c>
      <c r="U226" s="202">
        <v>0</v>
      </c>
      <c r="V226" s="202"/>
      <c r="W226" s="189" t="s">
        <v>360</v>
      </c>
      <c r="X226" s="97">
        <v>1</v>
      </c>
      <c r="Y226" s="187"/>
      <c r="Z226" s="187"/>
      <c r="AA226" s="187"/>
      <c r="AB226" s="187"/>
      <c r="AC226" s="187"/>
      <c r="AD226" s="187"/>
      <c r="AE226" s="187"/>
      <c r="AF226" s="187"/>
      <c r="AG226" s="187"/>
      <c r="AH226" s="187"/>
      <c r="AI226" s="187"/>
      <c r="AJ226" s="187"/>
      <c r="AK226" s="187"/>
      <c r="AL226" s="187"/>
      <c r="AM226" s="187"/>
      <c r="AN226" s="187"/>
      <c r="AO226" s="187"/>
      <c r="AP226" s="187"/>
      <c r="AQ226" s="187"/>
      <c r="AR226" s="187"/>
      <c r="AS226" s="187"/>
      <c r="AT226" s="187"/>
      <c r="AU226" s="187"/>
      <c r="AV226" s="187"/>
      <c r="AW226" s="187"/>
      <c r="AX226" s="187"/>
      <c r="AY226" s="187"/>
      <c r="AZ226" s="187"/>
      <c r="BA226" s="187"/>
      <c r="BB226" s="187"/>
      <c r="BC226" s="187"/>
      <c r="BD226" s="187"/>
      <c r="BE226" s="187"/>
      <c r="BF226" s="187"/>
      <c r="BG226" s="187"/>
      <c r="BH226" s="187"/>
      <c r="BI226" s="187"/>
      <c r="BJ226" s="187"/>
      <c r="BK226" s="187"/>
      <c r="BL226" s="187"/>
      <c r="BM226" s="187"/>
      <c r="BN226" s="187"/>
      <c r="BO226" s="187"/>
      <c r="BP226" s="187"/>
      <c r="BQ226" s="187"/>
      <c r="BR226" s="187"/>
      <c r="BS226" s="187"/>
      <c r="BT226" s="187"/>
      <c r="BU226" s="187"/>
      <c r="BV226" s="187"/>
      <c r="BW226" s="187"/>
      <c r="BX226" s="187"/>
    </row>
    <row r="227" spans="1:76" s="190" customFormat="1">
      <c r="A227" s="198"/>
      <c r="B227" s="190">
        <v>223</v>
      </c>
      <c r="C227" s="200">
        <v>19</v>
      </c>
      <c r="D227" s="200">
        <v>14</v>
      </c>
      <c r="E227" s="210">
        <v>44972</v>
      </c>
      <c r="F227" s="209" t="s">
        <v>116</v>
      </c>
      <c r="G227" s="209" t="s">
        <v>92</v>
      </c>
      <c r="H227" s="209" t="s">
        <v>88</v>
      </c>
      <c r="I227" s="209" t="s">
        <v>413</v>
      </c>
      <c r="J227" s="208" t="s">
        <v>414</v>
      </c>
      <c r="K227" s="199" t="s">
        <v>415</v>
      </c>
      <c r="L227" s="92" t="s">
        <v>353</v>
      </c>
      <c r="M227" s="225" t="s">
        <v>19</v>
      </c>
      <c r="N227" s="302" t="s">
        <v>416</v>
      </c>
      <c r="O227" s="205">
        <v>12.99</v>
      </c>
      <c r="P227" s="204">
        <f t="shared" ref="P227:P245" si="16">IFERROR(O227/R227,"-")</f>
        <v>6.4950000000000001</v>
      </c>
      <c r="Q227" s="204">
        <f t="shared" ref="Q227:Q245" si="17">IFERROR(P227/T227,"-")</f>
        <v>0.64949999999999997</v>
      </c>
      <c r="R227" s="202">
        <v>2</v>
      </c>
      <c r="S227" s="202" t="s">
        <v>355</v>
      </c>
      <c r="T227" s="202">
        <v>10</v>
      </c>
      <c r="U227" s="202">
        <v>0</v>
      </c>
      <c r="V227" s="202"/>
      <c r="W227" s="189" t="s">
        <v>360</v>
      </c>
      <c r="X227" s="97">
        <v>1</v>
      </c>
      <c r="Y227" s="187"/>
      <c r="Z227" s="187"/>
      <c r="AA227" s="187"/>
      <c r="AB227" s="187"/>
      <c r="AC227" s="187"/>
      <c r="AD227" s="187"/>
      <c r="AE227" s="187"/>
      <c r="AF227" s="187"/>
      <c r="AG227" s="187"/>
      <c r="AH227" s="187"/>
      <c r="AI227" s="187"/>
      <c r="AJ227" s="187"/>
      <c r="AK227" s="187"/>
      <c r="AL227" s="187"/>
      <c r="AM227" s="187"/>
      <c r="AN227" s="187"/>
      <c r="AO227" s="187"/>
      <c r="AP227" s="187"/>
      <c r="AQ227" s="187"/>
      <c r="AR227" s="187"/>
      <c r="AS227" s="187"/>
      <c r="AT227" s="187"/>
      <c r="AU227" s="187"/>
      <c r="AV227" s="187"/>
      <c r="AW227" s="187"/>
      <c r="AX227" s="187"/>
      <c r="AY227" s="187"/>
      <c r="AZ227" s="187"/>
      <c r="BA227" s="187"/>
      <c r="BB227" s="187"/>
      <c r="BC227" s="187"/>
      <c r="BD227" s="187"/>
      <c r="BE227" s="187"/>
      <c r="BF227" s="187"/>
      <c r="BG227" s="187"/>
      <c r="BH227" s="187"/>
      <c r="BI227" s="187"/>
      <c r="BJ227" s="187"/>
      <c r="BK227" s="187"/>
      <c r="BL227" s="187"/>
      <c r="BM227" s="187"/>
      <c r="BN227" s="187"/>
      <c r="BO227" s="187"/>
      <c r="BP227" s="187"/>
      <c r="BQ227" s="187"/>
      <c r="BR227" s="187"/>
      <c r="BS227" s="187"/>
      <c r="BT227" s="187"/>
      <c r="BU227" s="187"/>
      <c r="BV227" s="187"/>
      <c r="BW227" s="187"/>
      <c r="BX227" s="187"/>
    </row>
    <row r="228" spans="1:76" s="190" customFormat="1">
      <c r="A228" s="198"/>
      <c r="B228" s="190">
        <v>224</v>
      </c>
      <c r="C228" s="200">
        <v>20</v>
      </c>
      <c r="D228" s="200">
        <v>14</v>
      </c>
      <c r="E228" s="210">
        <v>44994</v>
      </c>
      <c r="F228" s="209" t="s">
        <v>116</v>
      </c>
      <c r="G228" s="209" t="s">
        <v>92</v>
      </c>
      <c r="H228" s="209" t="s">
        <v>88</v>
      </c>
      <c r="I228" s="209" t="s">
        <v>119</v>
      </c>
      <c r="J228" s="208" t="s">
        <v>414</v>
      </c>
      <c r="K228" s="207" t="s">
        <v>415</v>
      </c>
      <c r="L228" s="92" t="s">
        <v>353</v>
      </c>
      <c r="M228" s="225" t="s">
        <v>19</v>
      </c>
      <c r="N228" s="302" t="s">
        <v>416</v>
      </c>
      <c r="O228" s="205">
        <v>8.99</v>
      </c>
      <c r="P228" s="204">
        <f t="shared" si="16"/>
        <v>8.99</v>
      </c>
      <c r="Q228" s="204">
        <f t="shared" si="17"/>
        <v>0.89900000000000002</v>
      </c>
      <c r="R228" s="202">
        <v>1</v>
      </c>
      <c r="S228" s="203" t="s">
        <v>477</v>
      </c>
      <c r="T228" s="202">
        <v>10</v>
      </c>
      <c r="U228" s="202">
        <v>0</v>
      </c>
      <c r="V228" s="202"/>
      <c r="W228" s="189" t="s">
        <v>360</v>
      </c>
      <c r="X228" s="97">
        <v>1</v>
      </c>
      <c r="Y228" s="187"/>
      <c r="Z228" s="187"/>
      <c r="AA228" s="187"/>
      <c r="AB228" s="187"/>
      <c r="AC228" s="187"/>
      <c r="AD228" s="187"/>
      <c r="AE228" s="187"/>
      <c r="AF228" s="187"/>
      <c r="AG228" s="187"/>
      <c r="AH228" s="187"/>
      <c r="AI228" s="187"/>
      <c r="AJ228" s="187"/>
      <c r="AK228" s="187"/>
      <c r="AL228" s="187"/>
      <c r="AM228" s="187"/>
      <c r="AN228" s="187"/>
      <c r="AO228" s="187"/>
      <c r="AP228" s="187"/>
      <c r="AQ228" s="187"/>
      <c r="AR228" s="187"/>
      <c r="AS228" s="187"/>
      <c r="AT228" s="187"/>
      <c r="AU228" s="187"/>
      <c r="AV228" s="187"/>
      <c r="AW228" s="187"/>
      <c r="AX228" s="187"/>
      <c r="AY228" s="187"/>
      <c r="AZ228" s="187"/>
      <c r="BA228" s="187"/>
      <c r="BB228" s="187"/>
      <c r="BC228" s="187"/>
      <c r="BD228" s="187"/>
      <c r="BE228" s="187"/>
      <c r="BF228" s="187"/>
      <c r="BG228" s="187"/>
      <c r="BH228" s="187"/>
      <c r="BI228" s="187"/>
      <c r="BJ228" s="187"/>
      <c r="BK228" s="187"/>
      <c r="BL228" s="187"/>
      <c r="BM228" s="187"/>
      <c r="BN228" s="187"/>
      <c r="BO228" s="187"/>
      <c r="BP228" s="187"/>
      <c r="BQ228" s="187"/>
      <c r="BR228" s="187"/>
      <c r="BS228" s="187"/>
      <c r="BT228" s="187"/>
      <c r="BU228" s="187"/>
      <c r="BV228" s="187"/>
      <c r="BW228" s="187"/>
      <c r="BX228" s="187"/>
    </row>
    <row r="229" spans="1:76" s="190" customFormat="1">
      <c r="A229" s="198"/>
      <c r="B229" s="190">
        <v>225</v>
      </c>
      <c r="C229" s="200">
        <v>21</v>
      </c>
      <c r="D229" s="200">
        <v>14</v>
      </c>
      <c r="E229" s="210">
        <v>44994</v>
      </c>
      <c r="F229" s="209" t="s">
        <v>116</v>
      </c>
      <c r="G229" s="209" t="s">
        <v>92</v>
      </c>
      <c r="H229" s="209" t="s">
        <v>88</v>
      </c>
      <c r="I229" s="209" t="s">
        <v>119</v>
      </c>
      <c r="J229" s="208" t="s">
        <v>414</v>
      </c>
      <c r="K229" s="207" t="s">
        <v>415</v>
      </c>
      <c r="L229" s="92" t="s">
        <v>353</v>
      </c>
      <c r="M229" s="225" t="s">
        <v>19</v>
      </c>
      <c r="N229" s="302" t="s">
        <v>416</v>
      </c>
      <c r="O229" s="205">
        <v>12.99</v>
      </c>
      <c r="P229" s="204">
        <f t="shared" si="16"/>
        <v>6.4950000000000001</v>
      </c>
      <c r="Q229" s="204">
        <f t="shared" si="17"/>
        <v>0.64949999999999997</v>
      </c>
      <c r="R229" s="202">
        <v>2</v>
      </c>
      <c r="S229" s="203" t="s">
        <v>355</v>
      </c>
      <c r="T229" s="202">
        <v>10</v>
      </c>
      <c r="U229" s="202">
        <v>0</v>
      </c>
      <c r="V229" s="202"/>
      <c r="W229" s="189" t="s">
        <v>360</v>
      </c>
      <c r="X229" s="97">
        <v>1</v>
      </c>
      <c r="Y229" s="187"/>
      <c r="Z229" s="187"/>
      <c r="AA229" s="187"/>
      <c r="AB229" s="187"/>
      <c r="AC229" s="187"/>
      <c r="AD229" s="187"/>
      <c r="AE229" s="187"/>
      <c r="AF229" s="187"/>
      <c r="AG229" s="187"/>
      <c r="AH229" s="187"/>
      <c r="AI229" s="187"/>
      <c r="AJ229" s="187"/>
      <c r="AK229" s="187"/>
      <c r="AL229" s="187"/>
      <c r="AM229" s="187"/>
      <c r="AN229" s="187"/>
      <c r="AO229" s="187"/>
      <c r="AP229" s="187"/>
      <c r="AQ229" s="187"/>
      <c r="AR229" s="187"/>
      <c r="AS229" s="187"/>
      <c r="AT229" s="187"/>
      <c r="AU229" s="187"/>
      <c r="AV229" s="187"/>
      <c r="AW229" s="187"/>
      <c r="AX229" s="187"/>
      <c r="AY229" s="187"/>
      <c r="AZ229" s="187"/>
      <c r="BA229" s="187"/>
      <c r="BB229" s="187"/>
      <c r="BC229" s="187"/>
      <c r="BD229" s="187"/>
      <c r="BE229" s="187"/>
      <c r="BF229" s="187"/>
      <c r="BG229" s="187"/>
      <c r="BH229" s="187"/>
      <c r="BI229" s="187"/>
      <c r="BJ229" s="187"/>
      <c r="BK229" s="187"/>
      <c r="BL229" s="187"/>
      <c r="BM229" s="187"/>
      <c r="BN229" s="187"/>
      <c r="BO229" s="187"/>
      <c r="BP229" s="187"/>
      <c r="BQ229" s="187"/>
      <c r="BR229" s="187"/>
      <c r="BS229" s="187"/>
      <c r="BT229" s="187"/>
      <c r="BU229" s="187"/>
      <c r="BV229" s="187"/>
      <c r="BW229" s="187"/>
      <c r="BX229" s="187"/>
    </row>
    <row r="230" spans="1:76" s="190" customFormat="1">
      <c r="A230" s="198"/>
      <c r="B230" s="190">
        <v>226</v>
      </c>
      <c r="C230" s="200">
        <v>22</v>
      </c>
      <c r="D230" s="200">
        <v>14</v>
      </c>
      <c r="E230" s="210">
        <v>45015</v>
      </c>
      <c r="F230" s="209" t="s">
        <v>116</v>
      </c>
      <c r="G230" s="209" t="s">
        <v>92</v>
      </c>
      <c r="H230" s="209" t="s">
        <v>88</v>
      </c>
      <c r="I230" s="209" t="s">
        <v>421</v>
      </c>
      <c r="J230" s="208" t="s">
        <v>414</v>
      </c>
      <c r="K230" s="207" t="s">
        <v>415</v>
      </c>
      <c r="L230" s="92" t="s">
        <v>353</v>
      </c>
      <c r="M230" s="225" t="s">
        <v>19</v>
      </c>
      <c r="N230" s="302" t="s">
        <v>416</v>
      </c>
      <c r="O230" s="205">
        <v>8.99</v>
      </c>
      <c r="P230" s="204">
        <f t="shared" si="16"/>
        <v>8.99</v>
      </c>
      <c r="Q230" s="204">
        <f t="shared" si="17"/>
        <v>0.89900000000000002</v>
      </c>
      <c r="R230" s="202">
        <v>1</v>
      </c>
      <c r="S230" s="203" t="s">
        <v>477</v>
      </c>
      <c r="T230" s="202">
        <v>10</v>
      </c>
      <c r="U230" s="202">
        <v>0</v>
      </c>
      <c r="V230" s="202"/>
      <c r="W230" s="189" t="s">
        <v>360</v>
      </c>
      <c r="X230" s="97">
        <v>1</v>
      </c>
      <c r="Y230" s="187"/>
      <c r="Z230" s="187"/>
      <c r="AA230" s="187"/>
      <c r="AB230" s="187"/>
      <c r="AC230" s="187"/>
      <c r="AD230" s="187"/>
      <c r="AE230" s="187"/>
      <c r="AF230" s="187"/>
      <c r="AG230" s="187"/>
      <c r="AH230" s="187"/>
      <c r="AI230" s="187"/>
      <c r="AJ230" s="187"/>
      <c r="AK230" s="187"/>
      <c r="AL230" s="187"/>
      <c r="AM230" s="187"/>
      <c r="AN230" s="187"/>
      <c r="AO230" s="187"/>
      <c r="AP230" s="187"/>
      <c r="AQ230" s="187"/>
      <c r="AR230" s="187"/>
      <c r="AS230" s="187"/>
      <c r="AT230" s="187"/>
      <c r="AU230" s="187"/>
      <c r="AV230" s="187"/>
      <c r="AW230" s="187"/>
      <c r="AX230" s="187"/>
      <c r="AY230" s="187"/>
      <c r="AZ230" s="187"/>
      <c r="BA230" s="187"/>
      <c r="BB230" s="187"/>
      <c r="BC230" s="187"/>
      <c r="BD230" s="187"/>
      <c r="BE230" s="187"/>
      <c r="BF230" s="187"/>
      <c r="BG230" s="187"/>
      <c r="BH230" s="187"/>
      <c r="BI230" s="187"/>
      <c r="BJ230" s="187"/>
      <c r="BK230" s="187"/>
      <c r="BL230" s="187"/>
      <c r="BM230" s="187"/>
      <c r="BN230" s="187"/>
      <c r="BO230" s="187"/>
      <c r="BP230" s="187"/>
      <c r="BQ230" s="187"/>
      <c r="BR230" s="187"/>
      <c r="BS230" s="187"/>
      <c r="BT230" s="187"/>
      <c r="BU230" s="187"/>
      <c r="BV230" s="187"/>
      <c r="BW230" s="187"/>
      <c r="BX230" s="187"/>
    </row>
    <row r="231" spans="1:76" s="190" customFormat="1">
      <c r="A231" s="198"/>
      <c r="B231" s="190">
        <v>227</v>
      </c>
      <c r="C231" s="200">
        <v>23</v>
      </c>
      <c r="D231" s="200">
        <v>14</v>
      </c>
      <c r="E231" s="210">
        <v>45015</v>
      </c>
      <c r="F231" s="209" t="s">
        <v>116</v>
      </c>
      <c r="G231" s="209" t="s">
        <v>92</v>
      </c>
      <c r="H231" s="209" t="s">
        <v>88</v>
      </c>
      <c r="I231" s="209" t="s">
        <v>421</v>
      </c>
      <c r="J231" s="208" t="s">
        <v>414</v>
      </c>
      <c r="K231" s="207" t="s">
        <v>415</v>
      </c>
      <c r="L231" s="92" t="s">
        <v>353</v>
      </c>
      <c r="M231" s="225" t="s">
        <v>19</v>
      </c>
      <c r="N231" s="302" t="s">
        <v>416</v>
      </c>
      <c r="O231" s="205">
        <v>12.99</v>
      </c>
      <c r="P231" s="204">
        <f t="shared" si="16"/>
        <v>6.4950000000000001</v>
      </c>
      <c r="Q231" s="204">
        <f t="shared" si="17"/>
        <v>0.64949999999999997</v>
      </c>
      <c r="R231" s="202">
        <v>2</v>
      </c>
      <c r="S231" s="203" t="s">
        <v>355</v>
      </c>
      <c r="T231" s="202">
        <v>10</v>
      </c>
      <c r="U231" s="202">
        <v>0</v>
      </c>
      <c r="V231" s="202"/>
      <c r="W231" s="189" t="s">
        <v>360</v>
      </c>
      <c r="X231" s="97">
        <v>1</v>
      </c>
      <c r="Y231" s="187"/>
      <c r="Z231" s="187"/>
      <c r="AA231" s="187"/>
      <c r="AB231" s="187"/>
      <c r="AC231" s="187"/>
      <c r="AD231" s="187"/>
      <c r="AE231" s="187"/>
      <c r="AF231" s="187"/>
      <c r="AG231" s="187"/>
      <c r="AH231" s="187"/>
      <c r="AI231" s="187"/>
      <c r="AJ231" s="187"/>
      <c r="AK231" s="187"/>
      <c r="AL231" s="187"/>
      <c r="AM231" s="187"/>
      <c r="AN231" s="187"/>
      <c r="AO231" s="187"/>
      <c r="AP231" s="187"/>
      <c r="AQ231" s="187"/>
      <c r="AR231" s="187"/>
      <c r="AS231" s="187"/>
      <c r="AT231" s="187"/>
      <c r="AU231" s="187"/>
      <c r="AV231" s="187"/>
      <c r="AW231" s="187"/>
      <c r="AX231" s="187"/>
      <c r="AY231" s="187"/>
      <c r="AZ231" s="187"/>
      <c r="BA231" s="187"/>
      <c r="BB231" s="187"/>
      <c r="BC231" s="187"/>
      <c r="BD231" s="187"/>
      <c r="BE231" s="187"/>
      <c r="BF231" s="187"/>
      <c r="BG231" s="187"/>
      <c r="BH231" s="187"/>
      <c r="BI231" s="187"/>
      <c r="BJ231" s="187"/>
      <c r="BK231" s="187"/>
      <c r="BL231" s="187"/>
      <c r="BM231" s="187"/>
      <c r="BN231" s="187"/>
      <c r="BO231" s="187"/>
      <c r="BP231" s="187"/>
      <c r="BQ231" s="187"/>
      <c r="BR231" s="187"/>
      <c r="BS231" s="187"/>
      <c r="BT231" s="187"/>
      <c r="BU231" s="187"/>
      <c r="BV231" s="187"/>
      <c r="BW231" s="187"/>
      <c r="BX231" s="187"/>
    </row>
    <row r="232" spans="1:76" s="190" customFormat="1">
      <c r="A232" s="198"/>
      <c r="B232" s="190">
        <v>228</v>
      </c>
      <c r="C232" s="200">
        <v>24</v>
      </c>
      <c r="D232" s="200">
        <v>30</v>
      </c>
      <c r="E232" s="210">
        <v>44994</v>
      </c>
      <c r="F232" s="209" t="s">
        <v>152</v>
      </c>
      <c r="G232" s="209" t="s">
        <v>92</v>
      </c>
      <c r="H232" s="209" t="s">
        <v>154</v>
      </c>
      <c r="I232" s="209" t="s">
        <v>156</v>
      </c>
      <c r="J232" s="207" t="s">
        <v>152</v>
      </c>
      <c r="K232" s="207" t="s">
        <v>424</v>
      </c>
      <c r="L232" s="92" t="s">
        <v>353</v>
      </c>
      <c r="M232" s="206" t="s">
        <v>19</v>
      </c>
      <c r="N232" s="304" t="s">
        <v>425</v>
      </c>
      <c r="O232" s="205">
        <v>11.49</v>
      </c>
      <c r="P232" s="204">
        <f t="shared" si="16"/>
        <v>11.49</v>
      </c>
      <c r="Q232" s="204">
        <f t="shared" si="17"/>
        <v>1.149</v>
      </c>
      <c r="R232" s="202">
        <v>1</v>
      </c>
      <c r="S232" s="203" t="s">
        <v>477</v>
      </c>
      <c r="T232" s="202">
        <v>10</v>
      </c>
      <c r="U232" s="202">
        <v>0</v>
      </c>
      <c r="V232" s="202"/>
      <c r="W232" s="189" t="s">
        <v>360</v>
      </c>
      <c r="X232" s="97">
        <v>1</v>
      </c>
      <c r="Y232" s="187"/>
      <c r="Z232" s="187"/>
      <c r="AA232" s="187"/>
      <c r="AB232" s="187"/>
      <c r="AC232" s="187"/>
      <c r="AD232" s="187"/>
      <c r="AE232" s="187"/>
      <c r="AF232" s="187"/>
      <c r="AG232" s="187"/>
      <c r="AH232" s="187"/>
      <c r="AI232" s="187"/>
      <c r="AJ232" s="187"/>
      <c r="AK232" s="187"/>
      <c r="AL232" s="187"/>
      <c r="AM232" s="187"/>
      <c r="AN232" s="187"/>
      <c r="AO232" s="187"/>
      <c r="AP232" s="187"/>
      <c r="AQ232" s="187"/>
      <c r="AR232" s="187"/>
      <c r="AS232" s="187"/>
      <c r="AT232" s="187"/>
      <c r="AU232" s="187"/>
      <c r="AV232" s="187"/>
      <c r="AW232" s="187"/>
      <c r="AX232" s="187"/>
      <c r="AY232" s="187"/>
      <c r="AZ232" s="187"/>
      <c r="BA232" s="187"/>
      <c r="BB232" s="187"/>
      <c r="BC232" s="187"/>
      <c r="BD232" s="187"/>
      <c r="BE232" s="187"/>
      <c r="BF232" s="187"/>
      <c r="BG232" s="187"/>
      <c r="BH232" s="187"/>
      <c r="BI232" s="187"/>
      <c r="BJ232" s="187"/>
      <c r="BK232" s="187"/>
      <c r="BL232" s="187"/>
      <c r="BM232" s="187"/>
      <c r="BN232" s="187"/>
      <c r="BO232" s="187"/>
      <c r="BP232" s="187"/>
      <c r="BQ232" s="187"/>
      <c r="BR232" s="187"/>
      <c r="BS232" s="187"/>
      <c r="BT232" s="187"/>
      <c r="BU232" s="187"/>
      <c r="BV232" s="187"/>
      <c r="BW232" s="187"/>
      <c r="BX232" s="187"/>
    </row>
    <row r="233" spans="1:76" s="190" customFormat="1">
      <c r="A233" s="198"/>
      <c r="B233" s="190">
        <v>229</v>
      </c>
      <c r="C233" s="200">
        <v>25</v>
      </c>
      <c r="D233" s="200">
        <v>3</v>
      </c>
      <c r="E233" s="210">
        <v>44994</v>
      </c>
      <c r="F233" s="209" t="s">
        <v>85</v>
      </c>
      <c r="G233" s="209" t="s">
        <v>92</v>
      </c>
      <c r="H233" s="209" t="s">
        <v>88</v>
      </c>
      <c r="I233" s="209" t="s">
        <v>91</v>
      </c>
      <c r="J233" s="207" t="s">
        <v>85</v>
      </c>
      <c r="K233" s="207" t="s">
        <v>427</v>
      </c>
      <c r="L233" s="92" t="s">
        <v>353</v>
      </c>
      <c r="M233" s="206" t="s">
        <v>19</v>
      </c>
      <c r="N233" s="304" t="s">
        <v>428</v>
      </c>
      <c r="O233" s="205">
        <v>7.88</v>
      </c>
      <c r="P233" s="204">
        <f t="shared" si="16"/>
        <v>7.88</v>
      </c>
      <c r="Q233" s="204">
        <f t="shared" si="17"/>
        <v>0.78800000000000003</v>
      </c>
      <c r="R233" s="202">
        <v>1</v>
      </c>
      <c r="S233" s="203" t="s">
        <v>477</v>
      </c>
      <c r="T233" s="202">
        <v>10</v>
      </c>
      <c r="U233" s="202">
        <v>0</v>
      </c>
      <c r="V233" s="202"/>
      <c r="W233" s="189" t="s">
        <v>360</v>
      </c>
      <c r="X233" s="97">
        <v>1</v>
      </c>
      <c r="Y233" s="187"/>
      <c r="Z233" s="187"/>
      <c r="AA233" s="187"/>
      <c r="AB233" s="187"/>
      <c r="AC233" s="187"/>
      <c r="AD233" s="187"/>
      <c r="AE233" s="187"/>
      <c r="AF233" s="187"/>
      <c r="AG233" s="187"/>
      <c r="AH233" s="187"/>
      <c r="AI233" s="187"/>
      <c r="AJ233" s="187"/>
      <c r="AK233" s="187"/>
      <c r="AL233" s="187"/>
      <c r="AM233" s="187"/>
      <c r="AN233" s="187"/>
      <c r="AO233" s="187"/>
      <c r="AP233" s="187"/>
      <c r="AQ233" s="187"/>
      <c r="AR233" s="187"/>
      <c r="AS233" s="187"/>
      <c r="AT233" s="187"/>
      <c r="AU233" s="187"/>
      <c r="AV233" s="187"/>
      <c r="AW233" s="187"/>
      <c r="AX233" s="187"/>
      <c r="AY233" s="187"/>
      <c r="AZ233" s="187"/>
      <c r="BA233" s="187"/>
      <c r="BB233" s="187"/>
      <c r="BC233" s="187"/>
      <c r="BD233" s="187"/>
      <c r="BE233" s="187"/>
      <c r="BF233" s="187"/>
      <c r="BG233" s="187"/>
      <c r="BH233" s="187"/>
      <c r="BI233" s="187"/>
      <c r="BJ233" s="187"/>
      <c r="BK233" s="187"/>
      <c r="BL233" s="187"/>
      <c r="BM233" s="187"/>
      <c r="BN233" s="187"/>
      <c r="BO233" s="187"/>
      <c r="BP233" s="187"/>
      <c r="BQ233" s="187"/>
      <c r="BR233" s="187"/>
      <c r="BS233" s="187"/>
      <c r="BT233" s="187"/>
      <c r="BU233" s="187"/>
      <c r="BV233" s="187"/>
      <c r="BW233" s="187"/>
      <c r="BX233" s="187"/>
    </row>
    <row r="234" spans="1:76" s="190" customFormat="1">
      <c r="A234" s="198"/>
      <c r="B234" s="190">
        <v>230</v>
      </c>
      <c r="C234" s="200">
        <v>26</v>
      </c>
      <c r="D234" s="200">
        <v>3</v>
      </c>
      <c r="E234" s="210">
        <v>44994</v>
      </c>
      <c r="F234" s="209" t="s">
        <v>85</v>
      </c>
      <c r="G234" s="209" t="s">
        <v>92</v>
      </c>
      <c r="H234" s="209" t="s">
        <v>88</v>
      </c>
      <c r="I234" s="209" t="s">
        <v>91</v>
      </c>
      <c r="J234" s="207" t="s">
        <v>85</v>
      </c>
      <c r="K234" s="207" t="s">
        <v>427</v>
      </c>
      <c r="L234" s="92" t="s">
        <v>353</v>
      </c>
      <c r="M234" s="206" t="s">
        <v>19</v>
      </c>
      <c r="N234" s="304" t="s">
        <v>428</v>
      </c>
      <c r="O234" s="205">
        <v>14.88</v>
      </c>
      <c r="P234" s="204">
        <f t="shared" si="16"/>
        <v>7.44</v>
      </c>
      <c r="Q234" s="204">
        <f t="shared" si="17"/>
        <v>0.74399999999999999</v>
      </c>
      <c r="R234" s="202">
        <v>2</v>
      </c>
      <c r="S234" s="203" t="s">
        <v>355</v>
      </c>
      <c r="T234" s="202">
        <v>10</v>
      </c>
      <c r="U234" s="202">
        <v>0</v>
      </c>
      <c r="V234" s="202"/>
      <c r="W234" s="189" t="s">
        <v>360</v>
      </c>
      <c r="X234" s="97">
        <v>1</v>
      </c>
      <c r="Y234" s="187"/>
      <c r="Z234" s="187"/>
      <c r="AA234" s="187"/>
      <c r="AB234" s="187"/>
      <c r="AC234" s="187"/>
      <c r="AD234" s="187"/>
      <c r="AE234" s="187"/>
      <c r="AF234" s="187"/>
      <c r="AG234" s="187"/>
      <c r="AH234" s="187"/>
      <c r="AI234" s="187"/>
      <c r="AJ234" s="187"/>
      <c r="AK234" s="187"/>
      <c r="AL234" s="187"/>
      <c r="AM234" s="187"/>
      <c r="AN234" s="187"/>
      <c r="AO234" s="187"/>
      <c r="AP234" s="187"/>
      <c r="AQ234" s="187"/>
      <c r="AR234" s="187"/>
      <c r="AS234" s="187"/>
      <c r="AT234" s="187"/>
      <c r="AU234" s="187"/>
      <c r="AV234" s="187"/>
      <c r="AW234" s="187"/>
      <c r="AX234" s="187"/>
      <c r="AY234" s="187"/>
      <c r="AZ234" s="187"/>
      <c r="BA234" s="187"/>
      <c r="BB234" s="187"/>
      <c r="BC234" s="187"/>
      <c r="BD234" s="187"/>
      <c r="BE234" s="187"/>
      <c r="BF234" s="187"/>
      <c r="BG234" s="187"/>
      <c r="BH234" s="187"/>
      <c r="BI234" s="187"/>
      <c r="BJ234" s="187"/>
      <c r="BK234" s="187"/>
      <c r="BL234" s="187"/>
      <c r="BM234" s="187"/>
      <c r="BN234" s="187"/>
      <c r="BO234" s="187"/>
      <c r="BP234" s="187"/>
      <c r="BQ234" s="187"/>
      <c r="BR234" s="187"/>
      <c r="BS234" s="187"/>
      <c r="BT234" s="187"/>
      <c r="BU234" s="187"/>
      <c r="BV234" s="187"/>
      <c r="BW234" s="187"/>
      <c r="BX234" s="187"/>
    </row>
    <row r="235" spans="1:76" s="190" customFormat="1">
      <c r="A235" s="198"/>
      <c r="B235" s="190">
        <v>231</v>
      </c>
      <c r="C235" s="200">
        <v>27</v>
      </c>
      <c r="D235" s="200">
        <v>3</v>
      </c>
      <c r="E235" s="210">
        <v>44994</v>
      </c>
      <c r="F235" s="209" t="s">
        <v>85</v>
      </c>
      <c r="G235" s="209" t="s">
        <v>92</v>
      </c>
      <c r="H235" s="209" t="s">
        <v>88</v>
      </c>
      <c r="I235" s="209" t="s">
        <v>91</v>
      </c>
      <c r="J235" s="207" t="s">
        <v>85</v>
      </c>
      <c r="K235" s="207" t="s">
        <v>427</v>
      </c>
      <c r="L235" s="92" t="s">
        <v>353</v>
      </c>
      <c r="M235" s="206" t="s">
        <v>19</v>
      </c>
      <c r="N235" s="304" t="s">
        <v>428</v>
      </c>
      <c r="O235" s="205">
        <v>21.88</v>
      </c>
      <c r="P235" s="204">
        <f t="shared" si="16"/>
        <v>5.47</v>
      </c>
      <c r="Q235" s="204">
        <f t="shared" si="17"/>
        <v>0.54699999999999993</v>
      </c>
      <c r="R235" s="202">
        <v>4</v>
      </c>
      <c r="S235" s="203" t="s">
        <v>404</v>
      </c>
      <c r="T235" s="202">
        <v>10</v>
      </c>
      <c r="U235" s="202">
        <v>0</v>
      </c>
      <c r="V235" s="202"/>
      <c r="W235" s="189" t="s">
        <v>360</v>
      </c>
      <c r="X235" s="97">
        <v>1</v>
      </c>
      <c r="Y235" s="187"/>
      <c r="Z235" s="187"/>
      <c r="AA235" s="187"/>
      <c r="AB235" s="187"/>
      <c r="AC235" s="187"/>
      <c r="AD235" s="187"/>
      <c r="AE235" s="187"/>
      <c r="AF235" s="187"/>
      <c r="AG235" s="187"/>
      <c r="AH235" s="187"/>
      <c r="AI235" s="187"/>
      <c r="AJ235" s="187"/>
      <c r="AK235" s="187"/>
      <c r="AL235" s="187"/>
      <c r="AM235" s="187"/>
      <c r="AN235" s="187"/>
      <c r="AO235" s="187"/>
      <c r="AP235" s="187"/>
      <c r="AQ235" s="187"/>
      <c r="AR235" s="187"/>
      <c r="AS235" s="187"/>
      <c r="AT235" s="187"/>
      <c r="AU235" s="187"/>
      <c r="AV235" s="187"/>
      <c r="AW235" s="187"/>
      <c r="AX235" s="187"/>
      <c r="AY235" s="187"/>
      <c r="AZ235" s="187"/>
      <c r="BA235" s="187"/>
      <c r="BB235" s="187"/>
      <c r="BC235" s="187"/>
      <c r="BD235" s="187"/>
      <c r="BE235" s="187"/>
      <c r="BF235" s="187"/>
      <c r="BG235" s="187"/>
      <c r="BH235" s="187"/>
      <c r="BI235" s="187"/>
      <c r="BJ235" s="187"/>
      <c r="BK235" s="187"/>
      <c r="BL235" s="187"/>
      <c r="BM235" s="187"/>
      <c r="BN235" s="187"/>
      <c r="BO235" s="187"/>
      <c r="BP235" s="187"/>
      <c r="BQ235" s="187"/>
      <c r="BR235" s="187"/>
      <c r="BS235" s="187"/>
      <c r="BT235" s="187"/>
      <c r="BU235" s="187"/>
      <c r="BV235" s="187"/>
      <c r="BW235" s="187"/>
      <c r="BX235" s="187"/>
    </row>
    <row r="236" spans="1:76" s="190" customFormat="1">
      <c r="A236" s="198"/>
      <c r="B236" s="190">
        <v>232</v>
      </c>
      <c r="C236" s="200">
        <v>28</v>
      </c>
      <c r="D236" s="200">
        <v>104</v>
      </c>
      <c r="E236" s="210" t="e">
        <f>VLOOKUP($D236,#REF!,'Instore - Product Database'!D$3,FALSE)</f>
        <v>#REF!</v>
      </c>
      <c r="F236" s="305" t="e">
        <f>VLOOKUP($D236,#REF!,'Instore - Product Database'!E$3,FALSE)</f>
        <v>#REF!</v>
      </c>
      <c r="G236" s="305" t="e">
        <f>VLOOKUP($D236,#REF!,'Instore - Product Database'!F$3,FALSE)</f>
        <v>#REF!</v>
      </c>
      <c r="H236" s="305" t="e">
        <f>VLOOKUP($D236,#REF!,'Instore - Product Database'!G$3,FALSE)</f>
        <v>#REF!</v>
      </c>
      <c r="I236" s="305" t="e">
        <f>VLOOKUP($D236,#REF!,'Instore - Product Database'!H$3,FALSE)</f>
        <v>#REF!</v>
      </c>
      <c r="J236" s="207" t="s">
        <v>85</v>
      </c>
      <c r="K236" s="207" t="s">
        <v>427</v>
      </c>
      <c r="L236" s="92" t="s">
        <v>353</v>
      </c>
      <c r="M236" s="206" t="s">
        <v>19</v>
      </c>
      <c r="N236" s="304" t="s">
        <v>428</v>
      </c>
      <c r="O236" s="205">
        <v>7.88</v>
      </c>
      <c r="P236" s="204">
        <f t="shared" si="16"/>
        <v>7.88</v>
      </c>
      <c r="Q236" s="204">
        <f t="shared" si="17"/>
        <v>0.78800000000000003</v>
      </c>
      <c r="R236" s="202">
        <v>1</v>
      </c>
      <c r="S236" s="203" t="s">
        <v>477</v>
      </c>
      <c r="T236" s="202">
        <v>10</v>
      </c>
      <c r="U236" s="202">
        <v>0</v>
      </c>
      <c r="V236" s="202"/>
      <c r="W236" s="189" t="s">
        <v>360</v>
      </c>
      <c r="X236" s="97">
        <v>1</v>
      </c>
      <c r="Y236" s="187"/>
      <c r="Z236" s="187"/>
      <c r="AA236" s="187"/>
      <c r="AB236" s="187"/>
      <c r="AC236" s="187"/>
      <c r="AD236" s="187"/>
      <c r="AE236" s="187"/>
      <c r="AF236" s="187"/>
      <c r="AG236" s="187"/>
      <c r="AH236" s="187"/>
      <c r="AI236" s="187"/>
      <c r="AJ236" s="187"/>
      <c r="AK236" s="187"/>
      <c r="AL236" s="187"/>
      <c r="AM236" s="187"/>
      <c r="AN236" s="187"/>
      <c r="AO236" s="187"/>
      <c r="AP236" s="187"/>
      <c r="AQ236" s="187"/>
      <c r="AR236" s="187"/>
      <c r="AS236" s="187"/>
      <c r="AT236" s="187"/>
      <c r="AU236" s="187"/>
      <c r="AV236" s="187"/>
      <c r="AW236" s="187"/>
      <c r="AX236" s="187"/>
      <c r="AY236" s="187"/>
      <c r="AZ236" s="187"/>
      <c r="BA236" s="187"/>
      <c r="BB236" s="187"/>
      <c r="BC236" s="187"/>
      <c r="BD236" s="187"/>
      <c r="BE236" s="187"/>
      <c r="BF236" s="187"/>
      <c r="BG236" s="187"/>
      <c r="BH236" s="187"/>
      <c r="BI236" s="187"/>
      <c r="BJ236" s="187"/>
      <c r="BK236" s="187"/>
      <c r="BL236" s="187"/>
      <c r="BM236" s="187"/>
      <c r="BN236" s="187"/>
      <c r="BO236" s="187"/>
      <c r="BP236" s="187"/>
      <c r="BQ236" s="187"/>
      <c r="BR236" s="187"/>
      <c r="BS236" s="187"/>
      <c r="BT236" s="187"/>
      <c r="BU236" s="187"/>
      <c r="BV236" s="187"/>
      <c r="BW236" s="187"/>
      <c r="BX236" s="187"/>
    </row>
    <row r="237" spans="1:76" s="190" customFormat="1">
      <c r="A237" s="198"/>
      <c r="B237" s="190">
        <v>233</v>
      </c>
      <c r="C237" s="200">
        <v>29</v>
      </c>
      <c r="D237" s="200">
        <v>104</v>
      </c>
      <c r="E237" s="210" t="e">
        <f>VLOOKUP($D237,#REF!,'Instore - Product Database'!D$3,FALSE)</f>
        <v>#REF!</v>
      </c>
      <c r="F237" s="305" t="e">
        <f>VLOOKUP($D237,#REF!,'Instore - Product Database'!E$3,FALSE)</f>
        <v>#REF!</v>
      </c>
      <c r="G237" s="305" t="e">
        <f>VLOOKUP($D237,#REF!,'Instore - Product Database'!F$3,FALSE)</f>
        <v>#REF!</v>
      </c>
      <c r="H237" s="305" t="e">
        <f>VLOOKUP($D237,#REF!,'Instore - Product Database'!G$3,FALSE)</f>
        <v>#REF!</v>
      </c>
      <c r="I237" s="305" t="e">
        <f>VLOOKUP($D237,#REF!,'Instore - Product Database'!H$3,FALSE)</f>
        <v>#REF!</v>
      </c>
      <c r="J237" s="207" t="s">
        <v>85</v>
      </c>
      <c r="K237" s="207" t="s">
        <v>427</v>
      </c>
      <c r="L237" s="92" t="s">
        <v>353</v>
      </c>
      <c r="M237" s="206" t="s">
        <v>19</v>
      </c>
      <c r="N237" s="304" t="s">
        <v>428</v>
      </c>
      <c r="O237" s="205">
        <v>14.88</v>
      </c>
      <c r="P237" s="204">
        <f t="shared" si="16"/>
        <v>7.44</v>
      </c>
      <c r="Q237" s="204">
        <f t="shared" si="17"/>
        <v>0.74399999999999999</v>
      </c>
      <c r="R237" s="202">
        <v>2</v>
      </c>
      <c r="S237" s="203" t="s">
        <v>355</v>
      </c>
      <c r="T237" s="202">
        <v>10</v>
      </c>
      <c r="U237" s="202">
        <v>0</v>
      </c>
      <c r="V237" s="202"/>
      <c r="W237" s="189" t="s">
        <v>360</v>
      </c>
      <c r="X237" s="97">
        <v>1</v>
      </c>
      <c r="Y237" s="187"/>
      <c r="Z237" s="187"/>
      <c r="AA237" s="187"/>
      <c r="AB237" s="187"/>
      <c r="AC237" s="187"/>
      <c r="AD237" s="187"/>
      <c r="AE237" s="187"/>
      <c r="AF237" s="187"/>
      <c r="AG237" s="187"/>
      <c r="AH237" s="187"/>
      <c r="AI237" s="187"/>
      <c r="AJ237" s="187"/>
      <c r="AK237" s="187"/>
      <c r="AL237" s="187"/>
      <c r="AM237" s="187"/>
      <c r="AN237" s="187"/>
      <c r="AO237" s="187"/>
      <c r="AP237" s="187"/>
      <c r="AQ237" s="187"/>
      <c r="AR237" s="187"/>
      <c r="AS237" s="187"/>
      <c r="AT237" s="187"/>
      <c r="AU237" s="187"/>
      <c r="AV237" s="187"/>
      <c r="AW237" s="187"/>
      <c r="AX237" s="187"/>
      <c r="AY237" s="187"/>
      <c r="AZ237" s="187"/>
      <c r="BA237" s="187"/>
      <c r="BB237" s="187"/>
      <c r="BC237" s="187"/>
      <c r="BD237" s="187"/>
      <c r="BE237" s="187"/>
      <c r="BF237" s="187"/>
      <c r="BG237" s="187"/>
      <c r="BH237" s="187"/>
      <c r="BI237" s="187"/>
      <c r="BJ237" s="187"/>
      <c r="BK237" s="187"/>
      <c r="BL237" s="187"/>
      <c r="BM237" s="187"/>
      <c r="BN237" s="187"/>
      <c r="BO237" s="187"/>
      <c r="BP237" s="187"/>
      <c r="BQ237" s="187"/>
      <c r="BR237" s="187"/>
      <c r="BS237" s="187"/>
      <c r="BT237" s="187"/>
      <c r="BU237" s="187"/>
      <c r="BV237" s="187"/>
      <c r="BW237" s="187"/>
      <c r="BX237" s="187"/>
    </row>
    <row r="238" spans="1:76" s="190" customFormat="1">
      <c r="A238" s="198"/>
      <c r="B238" s="190">
        <v>234</v>
      </c>
      <c r="C238" s="200">
        <v>30</v>
      </c>
      <c r="D238" s="200">
        <v>104</v>
      </c>
      <c r="E238" s="210" t="e">
        <f>VLOOKUP($D238,#REF!,'Instore - Product Database'!D$3,FALSE)</f>
        <v>#REF!</v>
      </c>
      <c r="F238" s="305" t="e">
        <f>VLOOKUP($D238,#REF!,'Instore - Product Database'!E$3,FALSE)</f>
        <v>#REF!</v>
      </c>
      <c r="G238" s="305" t="e">
        <f>VLOOKUP($D238,#REF!,'Instore - Product Database'!F$3,FALSE)</f>
        <v>#REF!</v>
      </c>
      <c r="H238" s="305" t="e">
        <f>VLOOKUP($D238,#REF!,'Instore - Product Database'!G$3,FALSE)</f>
        <v>#REF!</v>
      </c>
      <c r="I238" s="305" t="e">
        <f>VLOOKUP($D238,#REF!,'Instore - Product Database'!H$3,FALSE)</f>
        <v>#REF!</v>
      </c>
      <c r="J238" s="207" t="s">
        <v>85</v>
      </c>
      <c r="K238" s="207" t="s">
        <v>427</v>
      </c>
      <c r="L238" s="92" t="s">
        <v>353</v>
      </c>
      <c r="M238" s="206" t="s">
        <v>19</v>
      </c>
      <c r="N238" s="304" t="s">
        <v>428</v>
      </c>
      <c r="O238" s="205">
        <v>21.88</v>
      </c>
      <c r="P238" s="204">
        <f t="shared" si="16"/>
        <v>5.47</v>
      </c>
      <c r="Q238" s="204">
        <f t="shared" si="17"/>
        <v>0.54699999999999993</v>
      </c>
      <c r="R238" s="202">
        <v>4</v>
      </c>
      <c r="S238" s="203" t="s">
        <v>404</v>
      </c>
      <c r="T238" s="202">
        <v>10</v>
      </c>
      <c r="U238" s="202">
        <v>0</v>
      </c>
      <c r="V238" s="202"/>
      <c r="W238" s="189" t="s">
        <v>360</v>
      </c>
      <c r="X238" s="97">
        <v>1</v>
      </c>
      <c r="Y238" s="187"/>
      <c r="Z238" s="187"/>
      <c r="AA238" s="187"/>
      <c r="AB238" s="187"/>
      <c r="AC238" s="187"/>
      <c r="AD238" s="187"/>
      <c r="AE238" s="187"/>
      <c r="AF238" s="187"/>
      <c r="AG238" s="187"/>
      <c r="AH238" s="187"/>
      <c r="AI238" s="187"/>
      <c r="AJ238" s="187"/>
      <c r="AK238" s="187"/>
      <c r="AL238" s="187"/>
      <c r="AM238" s="187"/>
      <c r="AN238" s="187"/>
      <c r="AO238" s="187"/>
      <c r="AP238" s="187"/>
      <c r="AQ238" s="187"/>
      <c r="AR238" s="187"/>
      <c r="AS238" s="187"/>
      <c r="AT238" s="187"/>
      <c r="AU238" s="187"/>
      <c r="AV238" s="187"/>
      <c r="AW238" s="187"/>
      <c r="AX238" s="187"/>
      <c r="AY238" s="187"/>
      <c r="AZ238" s="187"/>
      <c r="BA238" s="187"/>
      <c r="BB238" s="187"/>
      <c r="BC238" s="187"/>
      <c r="BD238" s="187"/>
      <c r="BE238" s="187"/>
      <c r="BF238" s="187"/>
      <c r="BG238" s="187"/>
      <c r="BH238" s="187"/>
      <c r="BI238" s="187"/>
      <c r="BJ238" s="187"/>
      <c r="BK238" s="187"/>
      <c r="BL238" s="187"/>
      <c r="BM238" s="187"/>
      <c r="BN238" s="187"/>
      <c r="BO238" s="187"/>
      <c r="BP238" s="187"/>
      <c r="BQ238" s="187"/>
      <c r="BR238" s="187"/>
      <c r="BS238" s="187"/>
      <c r="BT238" s="187"/>
      <c r="BU238" s="187"/>
      <c r="BV238" s="187"/>
      <c r="BW238" s="187"/>
      <c r="BX238" s="187"/>
    </row>
    <row r="239" spans="1:76" s="190" customFormat="1">
      <c r="A239" s="198"/>
      <c r="B239" s="190">
        <v>235</v>
      </c>
      <c r="C239" s="200">
        <v>31</v>
      </c>
      <c r="D239" s="200">
        <v>105</v>
      </c>
      <c r="E239" s="210" t="e">
        <f>VLOOKUP($D239,#REF!,'Instore - Product Database'!D$3,FALSE)</f>
        <v>#REF!</v>
      </c>
      <c r="F239" s="305" t="e">
        <f>VLOOKUP($D239,#REF!,'Instore - Product Database'!E$3,FALSE)</f>
        <v>#REF!</v>
      </c>
      <c r="G239" s="305" t="e">
        <f>VLOOKUP($D239,#REF!,'Instore - Product Database'!F$3,FALSE)</f>
        <v>#REF!</v>
      </c>
      <c r="H239" s="305" t="e">
        <f>VLOOKUP($D239,#REF!,'Instore - Product Database'!G$3,FALSE)</f>
        <v>#REF!</v>
      </c>
      <c r="I239" s="305" t="e">
        <f>VLOOKUP($D239,#REF!,'Instore - Product Database'!H$3,FALSE)</f>
        <v>#REF!</v>
      </c>
      <c r="J239" s="207" t="s">
        <v>388</v>
      </c>
      <c r="K239" s="207" t="s">
        <v>389</v>
      </c>
      <c r="L239" s="92" t="s">
        <v>353</v>
      </c>
      <c r="M239" s="225" t="s">
        <v>19</v>
      </c>
      <c r="N239" s="231" t="s">
        <v>391</v>
      </c>
      <c r="O239" s="205">
        <v>7.98</v>
      </c>
      <c r="P239" s="204">
        <f t="shared" si="16"/>
        <v>3.99</v>
      </c>
      <c r="Q239" s="204">
        <f t="shared" si="17"/>
        <v>0.49875000000000003</v>
      </c>
      <c r="R239" s="306">
        <v>2</v>
      </c>
      <c r="S239" s="203" t="str">
        <f>IF(R239="","",IF(R239=1,"Single canister",CONCATENATE(R239,"-pack")))</f>
        <v>2-pack</v>
      </c>
      <c r="T239" s="202">
        <v>8</v>
      </c>
      <c r="U239" s="202"/>
      <c r="V239" s="202"/>
      <c r="W239" s="304"/>
      <c r="X239" s="97">
        <v>0</v>
      </c>
      <c r="Y239" s="187"/>
      <c r="Z239" s="187"/>
      <c r="AA239" s="187"/>
      <c r="AB239" s="187"/>
      <c r="AC239" s="187"/>
      <c r="AD239" s="187"/>
      <c r="AE239" s="187"/>
      <c r="AF239" s="187"/>
      <c r="AG239" s="187"/>
      <c r="AH239" s="187"/>
      <c r="AI239" s="187"/>
      <c r="AJ239" s="187"/>
      <c r="AK239" s="187"/>
      <c r="AL239" s="187"/>
      <c r="AM239" s="187"/>
      <c r="AN239" s="187"/>
      <c r="AO239" s="187"/>
      <c r="AP239" s="187"/>
      <c r="AQ239" s="187"/>
      <c r="AR239" s="187"/>
      <c r="AS239" s="187"/>
      <c r="AT239" s="187"/>
      <c r="AU239" s="187"/>
      <c r="AV239" s="187"/>
      <c r="AW239" s="187"/>
      <c r="AX239" s="187"/>
      <c r="AY239" s="187"/>
      <c r="AZ239" s="187"/>
      <c r="BA239" s="187"/>
      <c r="BB239" s="187"/>
      <c r="BC239" s="187"/>
      <c r="BD239" s="187"/>
      <c r="BE239" s="187"/>
      <c r="BF239" s="187"/>
      <c r="BG239" s="187"/>
      <c r="BH239" s="187"/>
      <c r="BI239" s="187"/>
      <c r="BJ239" s="187"/>
      <c r="BK239" s="187"/>
      <c r="BL239" s="187"/>
      <c r="BM239" s="187"/>
      <c r="BN239" s="187"/>
      <c r="BO239" s="187"/>
      <c r="BP239" s="187"/>
      <c r="BQ239" s="187"/>
      <c r="BR239" s="187"/>
      <c r="BS239" s="187"/>
      <c r="BT239" s="187"/>
      <c r="BU239" s="187"/>
      <c r="BV239" s="187"/>
      <c r="BW239" s="187"/>
      <c r="BX239" s="187"/>
    </row>
    <row r="240" spans="1:76" s="190" customFormat="1">
      <c r="A240" s="198"/>
      <c r="B240" s="190">
        <v>236</v>
      </c>
      <c r="C240" s="200">
        <v>32</v>
      </c>
      <c r="D240" s="200">
        <v>105</v>
      </c>
      <c r="E240" s="210" t="str">
        <f>IFERROR(VLOOKUP($D240,#REF!,'Instore - Product Database'!D$3,FALSE),"")</f>
        <v/>
      </c>
      <c r="F240" s="305" t="str">
        <f>IFERROR(VLOOKUP($D240,#REF!,'Instore - Product Database'!E$3,FALSE),"")</f>
        <v/>
      </c>
      <c r="G240" s="305" t="str">
        <f>IFERROR(VLOOKUP($D240,#REF!,'Instore - Product Database'!F$3,FALSE),"")</f>
        <v/>
      </c>
      <c r="H240" s="305" t="str">
        <f>IFERROR(VLOOKUP($D240,#REF!,'Instore - Product Database'!G$3,FALSE),"")</f>
        <v/>
      </c>
      <c r="I240" s="305" t="str">
        <f>IFERROR(VLOOKUP($D240,#REF!,'Instore - Product Database'!H$3,FALSE),"")</f>
        <v/>
      </c>
      <c r="J240" s="208" t="s">
        <v>414</v>
      </c>
      <c r="K240" s="207" t="s">
        <v>415</v>
      </c>
      <c r="L240" s="92" t="s">
        <v>353</v>
      </c>
      <c r="M240" s="225" t="s">
        <v>19</v>
      </c>
      <c r="N240" s="302" t="s">
        <v>416</v>
      </c>
      <c r="O240" s="205">
        <v>20.98</v>
      </c>
      <c r="P240" s="204">
        <f t="shared" si="16"/>
        <v>10.49</v>
      </c>
      <c r="Q240" s="204">
        <f t="shared" si="17"/>
        <v>2.9971428571428573</v>
      </c>
      <c r="R240" s="202">
        <v>2</v>
      </c>
      <c r="S240" s="203" t="str">
        <f>IF(R240="","",IF(R240=1,"Single canister",CONCATENATE(R240,"-pack")))</f>
        <v>2-pack</v>
      </c>
      <c r="T240" s="202">
        <v>3.5</v>
      </c>
      <c r="U240" s="202"/>
      <c r="V240" s="202"/>
      <c r="W240" s="189" t="s">
        <v>360</v>
      </c>
      <c r="X240" s="79"/>
      <c r="Y240" s="187"/>
      <c r="Z240" s="187"/>
      <c r="AA240" s="187"/>
      <c r="AB240" s="187"/>
      <c r="AC240" s="187"/>
      <c r="AD240" s="187"/>
      <c r="AE240" s="187"/>
      <c r="AF240" s="187"/>
      <c r="AG240" s="187"/>
      <c r="AH240" s="187"/>
      <c r="AI240" s="187"/>
      <c r="AJ240" s="187"/>
      <c r="AK240" s="187"/>
      <c r="AL240" s="187"/>
      <c r="AM240" s="187"/>
      <c r="AN240" s="187"/>
      <c r="AO240" s="187"/>
      <c r="AP240" s="187"/>
      <c r="AQ240" s="187"/>
      <c r="AR240" s="187"/>
      <c r="AS240" s="187"/>
      <c r="AT240" s="187"/>
      <c r="AU240" s="187"/>
      <c r="AV240" s="187"/>
      <c r="AW240" s="187"/>
      <c r="AX240" s="187"/>
      <c r="AY240" s="187"/>
      <c r="AZ240" s="187"/>
      <c r="BA240" s="187"/>
      <c r="BB240" s="187"/>
      <c r="BC240" s="187"/>
      <c r="BD240" s="187"/>
      <c r="BE240" s="187"/>
      <c r="BF240" s="187"/>
      <c r="BG240" s="187"/>
      <c r="BH240" s="187"/>
      <c r="BI240" s="187"/>
      <c r="BJ240" s="187"/>
      <c r="BK240" s="187"/>
      <c r="BL240" s="187"/>
      <c r="BM240" s="187"/>
      <c r="BN240" s="187"/>
      <c r="BO240" s="187"/>
      <c r="BP240" s="187"/>
      <c r="BQ240" s="187"/>
      <c r="BR240" s="187"/>
      <c r="BS240" s="187"/>
      <c r="BT240" s="187"/>
      <c r="BU240" s="187"/>
      <c r="BV240" s="187"/>
      <c r="BW240" s="187"/>
      <c r="BX240" s="187"/>
    </row>
    <row r="241" spans="1:88" s="190" customFormat="1">
      <c r="A241" s="198"/>
      <c r="B241" s="190">
        <v>237</v>
      </c>
      <c r="C241" s="200">
        <v>33</v>
      </c>
      <c r="D241" s="200">
        <v>105</v>
      </c>
      <c r="E241" s="210" t="str">
        <f>IFERROR(VLOOKUP($D241,#REF!,'Instore - Product Database'!D$3,FALSE),"")</f>
        <v/>
      </c>
      <c r="F241" s="305" t="str">
        <f>IFERROR(VLOOKUP($D241,#REF!,'Instore - Product Database'!E$3,FALSE),"")</f>
        <v/>
      </c>
      <c r="G241" s="305" t="str">
        <f>IFERROR(VLOOKUP($D241,#REF!,'Instore - Product Database'!F$3,FALSE),"")</f>
        <v/>
      </c>
      <c r="H241" s="305" t="str">
        <f>IFERROR(VLOOKUP($D241,#REF!,'Instore - Product Database'!G$3,FALSE),"")</f>
        <v/>
      </c>
      <c r="I241" s="305" t="str">
        <f>IFERROR(VLOOKUP($D241,#REF!,'Instore - Product Database'!H$3,FALSE),"")</f>
        <v/>
      </c>
      <c r="J241" s="207" t="s">
        <v>437</v>
      </c>
      <c r="K241" s="207" t="s">
        <v>438</v>
      </c>
      <c r="L241" s="92" t="s">
        <v>353</v>
      </c>
      <c r="M241" s="206" t="s">
        <v>19</v>
      </c>
      <c r="N241" s="304" t="s">
        <v>439</v>
      </c>
      <c r="O241" s="205">
        <v>22.98</v>
      </c>
      <c r="P241" s="204">
        <f t="shared" si="16"/>
        <v>22.98</v>
      </c>
      <c r="Q241" s="204">
        <f t="shared" si="17"/>
        <v>2.298</v>
      </c>
      <c r="R241" s="202">
        <v>1</v>
      </c>
      <c r="S241" s="203" t="str">
        <f>IF(R241="","",IF(R241=1,"Single canister",CONCATENATE(R241,"-pack")))</f>
        <v>Single canister</v>
      </c>
      <c r="T241" s="202">
        <v>10</v>
      </c>
      <c r="U241" s="202"/>
      <c r="V241" s="202"/>
      <c r="W241" s="189" t="s">
        <v>440</v>
      </c>
      <c r="X241" s="79"/>
      <c r="Y241" s="187"/>
      <c r="Z241" s="187"/>
      <c r="AA241" s="187"/>
      <c r="AB241" s="187"/>
      <c r="AC241" s="187"/>
      <c r="AD241" s="187"/>
      <c r="AE241" s="187"/>
      <c r="AF241" s="187"/>
      <c r="AG241" s="187"/>
      <c r="AH241" s="187"/>
      <c r="AI241" s="187"/>
      <c r="AJ241" s="187"/>
      <c r="AK241" s="187"/>
      <c r="AL241" s="187"/>
      <c r="AM241" s="187"/>
      <c r="AN241" s="187"/>
      <c r="AO241" s="187"/>
      <c r="AP241" s="187"/>
      <c r="AQ241" s="187"/>
      <c r="AR241" s="187"/>
      <c r="AS241" s="187"/>
      <c r="AT241" s="187"/>
      <c r="AU241" s="187"/>
      <c r="AV241" s="187"/>
      <c r="AW241" s="187"/>
      <c r="AX241" s="187"/>
      <c r="AY241" s="187"/>
      <c r="AZ241" s="187"/>
      <c r="BA241" s="187"/>
      <c r="BB241" s="187"/>
      <c r="BC241" s="187"/>
      <c r="BD241" s="187"/>
      <c r="BE241" s="187"/>
      <c r="BF241" s="187"/>
      <c r="BG241" s="187"/>
      <c r="BH241" s="187"/>
      <c r="BI241" s="187"/>
      <c r="BJ241" s="187"/>
      <c r="BK241" s="187"/>
      <c r="BL241" s="187"/>
      <c r="BM241" s="187"/>
      <c r="BN241" s="187"/>
      <c r="BO241" s="187"/>
      <c r="BP241" s="187"/>
      <c r="BQ241" s="187"/>
      <c r="BR241" s="187"/>
      <c r="BS241" s="187"/>
      <c r="BT241" s="187"/>
      <c r="BU241" s="187"/>
      <c r="BV241" s="187"/>
      <c r="BW241" s="187"/>
      <c r="BX241" s="187"/>
    </row>
    <row r="242" spans="1:88" s="190" customFormat="1">
      <c r="A242" s="198"/>
      <c r="B242" s="190">
        <v>238</v>
      </c>
      <c r="C242" s="200">
        <v>34</v>
      </c>
      <c r="D242" s="200">
        <v>105</v>
      </c>
      <c r="E242" s="210" t="str">
        <f>IFERROR(VLOOKUP($D242,#REF!,'Instore - Product Database'!D$3,FALSE),"")</f>
        <v/>
      </c>
      <c r="F242" s="305" t="str">
        <f>IFERROR(VLOOKUP($D242,#REF!,'Instore - Product Database'!E$3,FALSE),"")</f>
        <v/>
      </c>
      <c r="G242" s="305" t="str">
        <f>IFERROR(VLOOKUP($D242,#REF!,'Instore - Product Database'!F$3,FALSE),"")</f>
        <v/>
      </c>
      <c r="H242" s="305" t="str">
        <f>IFERROR(VLOOKUP($D242,#REF!,'Instore - Product Database'!G$3,FALSE),"")</f>
        <v/>
      </c>
      <c r="I242" s="305" t="str">
        <f>IFERROR(VLOOKUP($D242,#REF!,'Instore - Product Database'!H$3,FALSE),"")</f>
        <v/>
      </c>
      <c r="J242" s="188" t="s">
        <v>442</v>
      </c>
      <c r="K242" s="207" t="s">
        <v>443</v>
      </c>
      <c r="L242" s="92" t="s">
        <v>353</v>
      </c>
      <c r="M242" s="195" t="s">
        <v>19</v>
      </c>
      <c r="N242" s="231" t="s">
        <v>444</v>
      </c>
      <c r="O242" s="205">
        <v>10.48</v>
      </c>
      <c r="P242" s="204">
        <f t="shared" si="16"/>
        <v>10.48</v>
      </c>
      <c r="Q242" s="204">
        <f t="shared" si="17"/>
        <v>1.31</v>
      </c>
      <c r="R242" s="202">
        <v>1</v>
      </c>
      <c r="S242" s="203" t="str">
        <f>IF(R242="","",IF(R242=1,"Single canister",CONCATENATE(R242,"-pack")))</f>
        <v>Single canister</v>
      </c>
      <c r="T242" s="202">
        <v>8</v>
      </c>
      <c r="U242" s="202"/>
      <c r="V242" s="202"/>
      <c r="W242" s="189" t="s">
        <v>360</v>
      </c>
      <c r="X242" s="79"/>
      <c r="Y242" s="187"/>
      <c r="Z242" s="187"/>
      <c r="AA242" s="187"/>
      <c r="AB242" s="187"/>
      <c r="AC242" s="187"/>
      <c r="AD242" s="187"/>
      <c r="AE242" s="187"/>
      <c r="AF242" s="187"/>
      <c r="AG242" s="187"/>
      <c r="AH242" s="187"/>
      <c r="AI242" s="187"/>
      <c r="AJ242" s="187"/>
      <c r="AK242" s="187"/>
      <c r="AL242" s="187"/>
      <c r="AM242" s="187"/>
      <c r="AN242" s="187"/>
      <c r="AO242" s="187"/>
      <c r="AP242" s="187"/>
      <c r="AQ242" s="187"/>
      <c r="AR242" s="187"/>
      <c r="AS242" s="187"/>
      <c r="AT242" s="187"/>
      <c r="AU242" s="187"/>
      <c r="AV242" s="187"/>
      <c r="AW242" s="187"/>
      <c r="AX242" s="187"/>
      <c r="AY242" s="187"/>
      <c r="AZ242" s="187"/>
      <c r="BA242" s="187"/>
      <c r="BB242" s="187"/>
      <c r="BC242" s="187"/>
      <c r="BD242" s="187"/>
      <c r="BE242" s="187"/>
      <c r="BF242" s="187"/>
      <c r="BG242" s="187"/>
      <c r="BH242" s="187"/>
      <c r="BI242" s="187"/>
      <c r="BJ242" s="187"/>
      <c r="BK242" s="187"/>
      <c r="BL242" s="187"/>
      <c r="BM242" s="187"/>
      <c r="BN242" s="187"/>
      <c r="BO242" s="187"/>
      <c r="BP242" s="187"/>
      <c r="BQ242" s="187"/>
      <c r="BR242" s="187"/>
      <c r="BS242" s="187"/>
      <c r="BT242" s="187"/>
      <c r="BU242" s="187"/>
      <c r="BV242" s="187"/>
      <c r="BW242" s="187"/>
      <c r="BX242" s="187"/>
    </row>
    <row r="243" spans="1:88" s="190" customFormat="1">
      <c r="A243" s="198"/>
      <c r="B243" s="190">
        <v>239</v>
      </c>
      <c r="C243" s="200">
        <v>35</v>
      </c>
      <c r="D243" s="200">
        <v>105</v>
      </c>
      <c r="E243" s="210" t="str">
        <f>IFERROR(VLOOKUP($D243,#REF!,'Instore - Product Database'!D$3,FALSE),"")</f>
        <v/>
      </c>
      <c r="F243" s="305" t="str">
        <f>IFERROR(VLOOKUP($D243,#REF!,'Instore - Product Database'!E$3,FALSE),"")</f>
        <v/>
      </c>
      <c r="G243" s="305" t="str">
        <f>IFERROR(VLOOKUP($D243,#REF!,'Instore - Product Database'!F$3,FALSE),"")</f>
        <v/>
      </c>
      <c r="H243" s="305" t="str">
        <f>IFERROR(VLOOKUP($D243,#REF!,'Instore - Product Database'!G$3,FALSE),"")</f>
        <v/>
      </c>
      <c r="I243" s="305" t="str">
        <f>IFERROR(VLOOKUP($D243,#REF!,'Instore - Product Database'!H$3,FALSE),"")</f>
        <v/>
      </c>
      <c r="J243" s="207" t="s">
        <v>394</v>
      </c>
      <c r="K243" s="207" t="s">
        <v>395</v>
      </c>
      <c r="L243" s="92" t="s">
        <v>353</v>
      </c>
      <c r="M243" s="206" t="s">
        <v>19</v>
      </c>
      <c r="N243" s="304" t="s">
        <v>396</v>
      </c>
      <c r="O243" s="205">
        <v>10.02</v>
      </c>
      <c r="P243" s="204">
        <f t="shared" si="16"/>
        <v>10.02</v>
      </c>
      <c r="Q243" s="204">
        <f t="shared" si="17"/>
        <v>1.002</v>
      </c>
      <c r="R243" s="202">
        <v>1</v>
      </c>
      <c r="S243" s="203" t="s">
        <v>477</v>
      </c>
      <c r="T243" s="202">
        <v>10</v>
      </c>
      <c r="U243" s="202">
        <v>0</v>
      </c>
      <c r="V243" s="202"/>
      <c r="W243" s="189" t="s">
        <v>360</v>
      </c>
      <c r="X243" s="97">
        <v>1</v>
      </c>
      <c r="Y243" s="187"/>
      <c r="Z243" s="187"/>
      <c r="AA243" s="187"/>
      <c r="AB243" s="187"/>
      <c r="AC243" s="187"/>
      <c r="AD243" s="187"/>
      <c r="AE243" s="187"/>
      <c r="AF243" s="187"/>
      <c r="AG243" s="187"/>
      <c r="AH243" s="187"/>
      <c r="AI243" s="187"/>
      <c r="AJ243" s="187"/>
      <c r="AK243" s="187"/>
      <c r="AL243" s="187"/>
      <c r="AM243" s="187"/>
      <c r="AN243" s="187"/>
      <c r="AO243" s="187"/>
      <c r="AP243" s="187"/>
      <c r="AQ243" s="187"/>
      <c r="AR243" s="187"/>
      <c r="AS243" s="187"/>
      <c r="AT243" s="187"/>
      <c r="AU243" s="187"/>
      <c r="AV243" s="187"/>
      <c r="AW243" s="187"/>
      <c r="AX243" s="187"/>
      <c r="AY243" s="187"/>
      <c r="AZ243" s="187"/>
      <c r="BA243" s="187"/>
      <c r="BB243" s="187"/>
      <c r="BC243" s="187"/>
      <c r="BD243" s="187"/>
      <c r="BE243" s="187"/>
      <c r="BF243" s="187"/>
      <c r="BG243" s="187"/>
      <c r="BH243" s="187"/>
      <c r="BI243" s="187"/>
      <c r="BJ243" s="187"/>
      <c r="BK243" s="187"/>
      <c r="BL243" s="187"/>
      <c r="BM243" s="187"/>
      <c r="BN243" s="187"/>
      <c r="BO243" s="187"/>
      <c r="BP243" s="187"/>
      <c r="BQ243" s="187"/>
      <c r="BR243" s="187"/>
      <c r="BS243" s="187"/>
      <c r="BT243" s="187"/>
      <c r="BU243" s="187"/>
      <c r="BV243" s="187"/>
      <c r="BW243" s="187"/>
      <c r="BX243" s="187"/>
    </row>
    <row r="244" spans="1:88" s="190" customFormat="1">
      <c r="A244" s="198"/>
      <c r="B244" s="190">
        <v>240</v>
      </c>
      <c r="C244" s="200">
        <v>36</v>
      </c>
      <c r="D244" s="200">
        <v>106</v>
      </c>
      <c r="E244" s="210" t="str">
        <f>IFERROR(VLOOKUP($D244,#REF!,'Instore - Product Database'!D$3,FALSE),"")</f>
        <v/>
      </c>
      <c r="F244" s="305" t="str">
        <f>IFERROR(VLOOKUP($D244,#REF!,'Instore - Product Database'!E$3,FALSE),"")</f>
        <v/>
      </c>
      <c r="G244" s="305" t="str">
        <f>IFERROR(VLOOKUP($D244,#REF!,'Instore - Product Database'!F$3,FALSE),"")</f>
        <v/>
      </c>
      <c r="H244" s="305" t="str">
        <f>IFERROR(VLOOKUP($D244,#REF!,'Instore - Product Database'!G$3,FALSE),"")</f>
        <v/>
      </c>
      <c r="I244" s="305" t="str">
        <f>IFERROR(VLOOKUP($D244,#REF!,'Instore - Product Database'!H$3,FALSE),"")</f>
        <v/>
      </c>
      <c r="J244" s="188" t="s">
        <v>442</v>
      </c>
      <c r="K244" s="207" t="s">
        <v>447</v>
      </c>
      <c r="L244" s="92" t="s">
        <v>353</v>
      </c>
      <c r="M244" s="195" t="s">
        <v>19</v>
      </c>
      <c r="N244" s="231" t="s">
        <v>444</v>
      </c>
      <c r="O244" s="205">
        <v>10.99</v>
      </c>
      <c r="P244" s="204">
        <f t="shared" si="16"/>
        <v>10.99</v>
      </c>
      <c r="Q244" s="204">
        <f t="shared" si="17"/>
        <v>3.14</v>
      </c>
      <c r="R244" s="202">
        <v>1</v>
      </c>
      <c r="S244" s="203" t="str">
        <f>IF(R244="","",IF(R244=1,"Single canister",CONCATENATE(R244,"-pack")))</f>
        <v>Single canister</v>
      </c>
      <c r="T244" s="202">
        <v>3.5</v>
      </c>
      <c r="U244" s="202">
        <v>0</v>
      </c>
      <c r="V244" s="202"/>
      <c r="W244" s="189" t="s">
        <v>360</v>
      </c>
      <c r="X244" s="79">
        <v>0</v>
      </c>
      <c r="Y244" s="187"/>
      <c r="Z244" s="187"/>
      <c r="AA244" s="187"/>
      <c r="AB244" s="187"/>
      <c r="AC244" s="187"/>
      <c r="AD244" s="187"/>
      <c r="AE244" s="187"/>
      <c r="AF244" s="187"/>
      <c r="AG244" s="187"/>
      <c r="AH244" s="187"/>
      <c r="AI244" s="187"/>
      <c r="AJ244" s="187"/>
      <c r="AK244" s="187"/>
      <c r="AL244" s="187"/>
      <c r="AM244" s="187"/>
      <c r="AN244" s="187"/>
      <c r="AO244" s="187"/>
      <c r="AP244" s="187"/>
      <c r="AQ244" s="187"/>
      <c r="AR244" s="187"/>
      <c r="AS244" s="187"/>
      <c r="AT244" s="187"/>
      <c r="AU244" s="187"/>
      <c r="AV244" s="187"/>
      <c r="AW244" s="187"/>
      <c r="AX244" s="187"/>
      <c r="AY244" s="187"/>
      <c r="AZ244" s="187"/>
      <c r="BA244" s="187"/>
      <c r="BB244" s="187"/>
      <c r="BC244" s="187"/>
      <c r="BD244" s="187"/>
      <c r="BE244" s="187"/>
      <c r="BF244" s="187"/>
      <c r="BG244" s="187"/>
      <c r="BH244" s="187"/>
      <c r="BI244" s="187"/>
      <c r="BJ244" s="187"/>
      <c r="BK244" s="187"/>
      <c r="BL244" s="187"/>
      <c r="BM244" s="187"/>
      <c r="BN244" s="187"/>
      <c r="BO244" s="187"/>
      <c r="BP244" s="187"/>
      <c r="BQ244" s="187"/>
      <c r="BR244" s="187"/>
      <c r="BS244" s="187"/>
      <c r="BT244" s="187"/>
      <c r="BU244" s="187"/>
      <c r="BV244" s="187"/>
      <c r="BW244" s="187"/>
      <c r="BX244" s="187"/>
    </row>
    <row r="245" spans="1:88" s="190" customFormat="1">
      <c r="A245" s="198"/>
      <c r="B245" s="190">
        <v>241</v>
      </c>
      <c r="C245" s="200">
        <v>37</v>
      </c>
      <c r="D245" s="200">
        <v>107</v>
      </c>
      <c r="E245" s="210" t="str">
        <f>IFERROR(VLOOKUP($D245,#REF!,'Instore - Product Database'!D$3,FALSE),"")</f>
        <v/>
      </c>
      <c r="F245" s="305" t="str">
        <f>IFERROR(VLOOKUP($D245,#REF!,'Instore - Product Database'!E$3,FALSE),"")</f>
        <v/>
      </c>
      <c r="G245" s="305" t="str">
        <f>IFERROR(VLOOKUP($D245,#REF!,'Instore - Product Database'!F$3,FALSE),"")</f>
        <v/>
      </c>
      <c r="H245" s="305" t="str">
        <f>IFERROR(VLOOKUP($D245,#REF!,'Instore - Product Database'!G$3,FALSE),"")</f>
        <v/>
      </c>
      <c r="I245" s="305" t="str">
        <f>IFERROR(VLOOKUP($D245,#REF!,'Instore - Product Database'!H$3,FALSE),"")</f>
        <v/>
      </c>
      <c r="J245" s="207" t="s">
        <v>152</v>
      </c>
      <c r="K245" s="207" t="s">
        <v>424</v>
      </c>
      <c r="L245" s="92" t="s">
        <v>353</v>
      </c>
      <c r="M245" s="206" t="s">
        <v>19</v>
      </c>
      <c r="N245" s="304" t="s">
        <v>425</v>
      </c>
      <c r="O245" s="205">
        <v>10.99</v>
      </c>
      <c r="P245" s="204">
        <f t="shared" si="16"/>
        <v>10.99</v>
      </c>
      <c r="Q245" s="204">
        <f t="shared" si="17"/>
        <v>1.099</v>
      </c>
      <c r="R245" s="202">
        <v>1</v>
      </c>
      <c r="S245" s="203" t="str">
        <f>IF(R245="","",IF(R245=1,"Single canister",CONCATENATE(R245,"-pack")))</f>
        <v>Single canister</v>
      </c>
      <c r="T245" s="202">
        <v>10</v>
      </c>
      <c r="U245" s="202">
        <v>0</v>
      </c>
      <c r="V245" s="202"/>
      <c r="W245" s="189" t="s">
        <v>360</v>
      </c>
      <c r="X245" s="79">
        <v>1</v>
      </c>
      <c r="Y245" s="187"/>
      <c r="Z245" s="187"/>
      <c r="AA245" s="187"/>
      <c r="AB245" s="187"/>
      <c r="AC245" s="187"/>
      <c r="AD245" s="187"/>
      <c r="AE245" s="187"/>
      <c r="AF245" s="187"/>
      <c r="AG245" s="187"/>
      <c r="AH245" s="187"/>
      <c r="AI245" s="187"/>
      <c r="AJ245" s="187"/>
      <c r="AK245" s="187"/>
      <c r="AL245" s="187"/>
      <c r="AM245" s="187"/>
      <c r="AN245" s="187"/>
      <c r="AO245" s="187"/>
      <c r="AP245" s="187"/>
      <c r="AQ245" s="187"/>
      <c r="AR245" s="187"/>
      <c r="AS245" s="187"/>
      <c r="AT245" s="187"/>
      <c r="AU245" s="187"/>
      <c r="AV245" s="187"/>
      <c r="AW245" s="187"/>
      <c r="AX245" s="187"/>
      <c r="AY245" s="187"/>
      <c r="AZ245" s="187"/>
      <c r="BA245" s="187"/>
      <c r="BB245" s="187"/>
      <c r="BC245" s="187"/>
      <c r="BD245" s="187"/>
      <c r="BE245" s="187"/>
      <c r="BF245" s="187"/>
      <c r="BG245" s="187"/>
      <c r="BH245" s="187"/>
      <c r="BI245" s="187"/>
      <c r="BJ245" s="187"/>
      <c r="BK245" s="187"/>
      <c r="BL245" s="187"/>
      <c r="BM245" s="187"/>
      <c r="BN245" s="187"/>
      <c r="BO245" s="187"/>
      <c r="BP245" s="187"/>
      <c r="BQ245" s="187"/>
      <c r="BR245" s="187"/>
      <c r="BS245" s="187"/>
      <c r="BT245" s="187"/>
      <c r="BU245" s="187"/>
      <c r="BV245" s="187"/>
      <c r="BW245" s="187"/>
      <c r="BX245" s="187"/>
    </row>
    <row r="246" spans="1:88" s="190" customFormat="1">
      <c r="A246" s="198"/>
      <c r="B246" s="190">
        <v>242</v>
      </c>
      <c r="C246" s="190">
        <v>1</v>
      </c>
      <c r="E246" s="216">
        <v>44981</v>
      </c>
      <c r="F246" s="228" t="s">
        <v>376</v>
      </c>
      <c r="G246" s="229" t="s">
        <v>9</v>
      </c>
      <c r="H246" s="229" t="s">
        <v>1383</v>
      </c>
      <c r="I246" s="224" t="s">
        <v>1376</v>
      </c>
      <c r="J246" s="188" t="s">
        <v>374</v>
      </c>
      <c r="K246" s="208" t="s">
        <v>1385</v>
      </c>
      <c r="L246" s="28" t="s">
        <v>1384</v>
      </c>
      <c r="M246" s="195" t="s">
        <v>19</v>
      </c>
      <c r="N246" s="188" t="s">
        <v>376</v>
      </c>
      <c r="O246" s="228"/>
      <c r="P246" s="212">
        <v>9.99</v>
      </c>
      <c r="Q246" s="222">
        <v>2.8542857142857145</v>
      </c>
      <c r="R246" s="222"/>
      <c r="S246" s="222"/>
      <c r="T246" s="217">
        <v>3.5</v>
      </c>
      <c r="U246" s="217">
        <v>0</v>
      </c>
      <c r="V246" s="217">
        <v>0</v>
      </c>
      <c r="W246" s="189" t="s">
        <v>360</v>
      </c>
      <c r="X246" s="259"/>
      <c r="Y246" s="187"/>
      <c r="Z246" s="187"/>
      <c r="AA246" s="187"/>
      <c r="AB246" s="187"/>
      <c r="AC246" s="187"/>
      <c r="AD246" s="187"/>
      <c r="AE246" s="187"/>
      <c r="AF246" s="187"/>
      <c r="AG246" s="187"/>
      <c r="AH246" s="187"/>
      <c r="AI246" s="187"/>
      <c r="AJ246" s="187"/>
      <c r="AK246" s="187"/>
      <c r="AL246" s="187"/>
      <c r="AM246" s="187"/>
      <c r="AN246" s="187"/>
      <c r="AO246" s="187"/>
      <c r="AP246" s="187"/>
      <c r="AQ246" s="187"/>
      <c r="AR246" s="187"/>
      <c r="AS246" s="187"/>
      <c r="AT246" s="187"/>
      <c r="AU246" s="187"/>
      <c r="AV246" s="187"/>
      <c r="AW246" s="187"/>
      <c r="AX246" s="187"/>
      <c r="AY246" s="187"/>
      <c r="AZ246" s="187"/>
      <c r="BA246" s="187"/>
      <c r="BB246" s="187"/>
      <c r="BC246" s="187"/>
      <c r="BD246" s="187"/>
      <c r="BE246" s="187"/>
      <c r="BF246" s="187"/>
      <c r="BG246" s="187"/>
      <c r="BH246" s="187"/>
      <c r="BI246" s="187"/>
      <c r="BJ246" s="187"/>
      <c r="BK246" s="187"/>
      <c r="BL246" s="187"/>
      <c r="BM246" s="187"/>
      <c r="BN246" s="187"/>
      <c r="BO246" s="187"/>
      <c r="BP246" s="187"/>
      <c r="BQ246" s="187"/>
      <c r="BR246" s="187"/>
      <c r="BS246" s="187"/>
      <c r="BT246" s="187"/>
      <c r="BU246" s="187"/>
      <c r="BV246" s="187"/>
      <c r="BW246" s="187"/>
      <c r="BX246" s="187"/>
      <c r="BY246" s="257"/>
      <c r="BZ246" s="257"/>
      <c r="CA246" s="257"/>
      <c r="CB246" s="257"/>
      <c r="CC246" s="257"/>
      <c r="CD246" s="257"/>
      <c r="CE246" s="257"/>
      <c r="CF246" s="257"/>
      <c r="CG246" s="257"/>
      <c r="CH246" s="257"/>
      <c r="CI246" s="257"/>
      <c r="CJ246" s="257"/>
    </row>
    <row r="247" spans="1:88" s="190" customFormat="1">
      <c r="A247" s="198"/>
      <c r="B247" s="190">
        <v>243</v>
      </c>
      <c r="C247" s="190">
        <v>2</v>
      </c>
      <c r="E247" s="216">
        <v>44981</v>
      </c>
      <c r="F247" s="228" t="s">
        <v>376</v>
      </c>
      <c r="G247" s="229" t="s">
        <v>9</v>
      </c>
      <c r="H247" s="229" t="s">
        <v>1383</v>
      </c>
      <c r="I247" s="224" t="s">
        <v>1376</v>
      </c>
      <c r="J247" s="188" t="s">
        <v>374</v>
      </c>
      <c r="K247" s="208" t="s">
        <v>1390</v>
      </c>
      <c r="L247" s="28" t="s">
        <v>1384</v>
      </c>
      <c r="M247" s="195" t="s">
        <v>19</v>
      </c>
      <c r="N247" s="188" t="s">
        <v>376</v>
      </c>
      <c r="O247" s="228"/>
      <c r="P247" s="212">
        <v>14.99</v>
      </c>
      <c r="Q247" s="222">
        <v>2.1414285714285715</v>
      </c>
      <c r="R247" s="222"/>
      <c r="S247" s="222"/>
      <c r="T247" s="217">
        <v>7</v>
      </c>
      <c r="U247" s="217">
        <v>0</v>
      </c>
      <c r="V247" s="217">
        <v>0</v>
      </c>
      <c r="W247" s="189" t="s">
        <v>360</v>
      </c>
      <c r="X247" s="259"/>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7"/>
      <c r="AY247" s="187"/>
      <c r="AZ247" s="187"/>
      <c r="BA247" s="187"/>
      <c r="BB247" s="187"/>
      <c r="BC247" s="187"/>
      <c r="BD247" s="187"/>
      <c r="BE247" s="187"/>
      <c r="BF247" s="187"/>
      <c r="BG247" s="187"/>
      <c r="BH247" s="187"/>
      <c r="BI247" s="187"/>
      <c r="BJ247" s="187"/>
      <c r="BK247" s="187"/>
      <c r="BL247" s="187"/>
      <c r="BM247" s="187"/>
      <c r="BN247" s="187"/>
      <c r="BO247" s="187"/>
      <c r="BP247" s="187"/>
      <c r="BQ247" s="187"/>
      <c r="BR247" s="187"/>
      <c r="BS247" s="187"/>
      <c r="BT247" s="187"/>
      <c r="BU247" s="187"/>
      <c r="BV247" s="187"/>
      <c r="BW247" s="187"/>
      <c r="BX247" s="187"/>
      <c r="BY247" s="257"/>
      <c r="BZ247" s="257"/>
      <c r="CA247" s="257"/>
      <c r="CB247" s="257"/>
      <c r="CC247" s="257"/>
      <c r="CD247" s="257"/>
      <c r="CE247" s="257"/>
      <c r="CF247" s="257"/>
      <c r="CG247" s="257"/>
      <c r="CH247" s="257"/>
      <c r="CI247" s="257"/>
      <c r="CJ247" s="257"/>
    </row>
    <row r="248" spans="1:88" s="190" customFormat="1">
      <c r="A248" s="198"/>
      <c r="B248" s="190">
        <v>244</v>
      </c>
      <c r="C248" s="190">
        <v>3</v>
      </c>
      <c r="E248" s="216">
        <v>44981</v>
      </c>
      <c r="F248" s="228" t="s">
        <v>376</v>
      </c>
      <c r="G248" s="229" t="s">
        <v>9</v>
      </c>
      <c r="H248" s="229" t="s">
        <v>1383</v>
      </c>
      <c r="I248" s="224" t="s">
        <v>1376</v>
      </c>
      <c r="J248" s="188" t="s">
        <v>374</v>
      </c>
      <c r="K248" s="208" t="s">
        <v>1392</v>
      </c>
      <c r="L248" s="28" t="s">
        <v>1384</v>
      </c>
      <c r="M248" s="195" t="s">
        <v>19</v>
      </c>
      <c r="N248" s="188" t="s">
        <v>376</v>
      </c>
      <c r="O248" s="228"/>
      <c r="P248" s="212">
        <v>18.989999999999998</v>
      </c>
      <c r="Q248" s="222">
        <v>1.8989999999999998</v>
      </c>
      <c r="R248" s="222"/>
      <c r="S248" s="222"/>
      <c r="T248" s="217">
        <v>10</v>
      </c>
      <c r="U248" s="217">
        <v>0</v>
      </c>
      <c r="V248" s="217">
        <v>0</v>
      </c>
      <c r="W248" s="189" t="s">
        <v>360</v>
      </c>
      <c r="X248" s="259"/>
      <c r="Y248" s="187"/>
      <c r="Z248" s="187"/>
      <c r="AA248" s="187"/>
      <c r="AB248" s="187"/>
      <c r="AC248" s="187"/>
      <c r="AD248" s="187"/>
      <c r="AE248" s="187"/>
      <c r="AF248" s="187"/>
      <c r="AG248" s="187"/>
      <c r="AH248" s="187"/>
      <c r="AI248" s="187"/>
      <c r="AJ248" s="187"/>
      <c r="AK248" s="187"/>
      <c r="AL248" s="187"/>
      <c r="AM248" s="187"/>
      <c r="AN248" s="187"/>
      <c r="AO248" s="187"/>
      <c r="AP248" s="187"/>
      <c r="AQ248" s="187"/>
      <c r="AR248" s="187"/>
      <c r="AS248" s="187"/>
      <c r="AT248" s="187"/>
      <c r="AU248" s="187"/>
      <c r="AV248" s="187"/>
      <c r="AW248" s="187"/>
      <c r="AX248" s="187"/>
      <c r="AY248" s="187"/>
      <c r="AZ248" s="187"/>
      <c r="BA248" s="187"/>
      <c r="BB248" s="187"/>
      <c r="BC248" s="187"/>
      <c r="BD248" s="187"/>
      <c r="BE248" s="187"/>
      <c r="BF248" s="187"/>
      <c r="BG248" s="187"/>
      <c r="BH248" s="187"/>
      <c r="BI248" s="187"/>
      <c r="BJ248" s="187"/>
      <c r="BK248" s="187"/>
      <c r="BL248" s="187"/>
      <c r="BM248" s="187"/>
      <c r="BN248" s="187"/>
      <c r="BO248" s="187"/>
      <c r="BP248" s="187"/>
      <c r="BQ248" s="187"/>
      <c r="BR248" s="187"/>
      <c r="BS248" s="187"/>
      <c r="BT248" s="187"/>
      <c r="BU248" s="187"/>
      <c r="BV248" s="187"/>
      <c r="BW248" s="187"/>
      <c r="BX248" s="187"/>
      <c r="BY248" s="257"/>
      <c r="BZ248" s="257"/>
      <c r="CA248" s="257"/>
      <c r="CB248" s="257"/>
      <c r="CC248" s="257"/>
      <c r="CD248" s="257"/>
      <c r="CE248" s="257"/>
      <c r="CF248" s="257"/>
      <c r="CG248" s="257"/>
      <c r="CH248" s="257"/>
      <c r="CI248" s="257"/>
      <c r="CJ248" s="257"/>
    </row>
    <row r="249" spans="1:88" s="190" customFormat="1">
      <c r="A249" s="198"/>
      <c r="B249" s="190">
        <v>245</v>
      </c>
      <c r="C249" s="190">
        <v>4</v>
      </c>
      <c r="E249" s="216">
        <v>44981</v>
      </c>
      <c r="F249" s="228" t="s">
        <v>376</v>
      </c>
      <c r="G249" s="229" t="s">
        <v>9</v>
      </c>
      <c r="H249" s="229" t="s">
        <v>1383</v>
      </c>
      <c r="I249" s="224" t="s">
        <v>1376</v>
      </c>
      <c r="J249" s="188" t="s">
        <v>374</v>
      </c>
      <c r="K249" s="208" t="s">
        <v>1394</v>
      </c>
      <c r="L249" s="28" t="s">
        <v>1384</v>
      </c>
      <c r="M249" s="195" t="s">
        <v>19</v>
      </c>
      <c r="N249" s="188" t="s">
        <v>376</v>
      </c>
      <c r="O249" s="228"/>
      <c r="P249" s="212">
        <v>31.99</v>
      </c>
      <c r="Q249" s="222">
        <v>1.8817647058823528</v>
      </c>
      <c r="R249" s="222"/>
      <c r="S249" s="222"/>
      <c r="T249" s="217">
        <v>17</v>
      </c>
      <c r="U249" s="217">
        <v>0</v>
      </c>
      <c r="V249" s="217">
        <v>0</v>
      </c>
      <c r="W249" s="189" t="s">
        <v>360</v>
      </c>
      <c r="X249" s="259"/>
      <c r="Y249" s="187"/>
      <c r="Z249" s="187"/>
      <c r="AA249" s="187"/>
      <c r="AB249" s="187"/>
      <c r="AC249" s="187"/>
      <c r="AD249" s="187"/>
      <c r="AE249" s="187"/>
      <c r="AF249" s="187"/>
      <c r="AG249" s="187"/>
      <c r="AH249" s="187"/>
      <c r="AI249" s="187"/>
      <c r="AJ249" s="187"/>
      <c r="AK249" s="187"/>
      <c r="AL249" s="187"/>
      <c r="AM249" s="187"/>
      <c r="AN249" s="187"/>
      <c r="AO249" s="187"/>
      <c r="AP249" s="187"/>
      <c r="AQ249" s="187"/>
      <c r="AR249" s="187"/>
      <c r="AS249" s="187"/>
      <c r="AT249" s="187"/>
      <c r="AU249" s="187"/>
      <c r="AV249" s="187"/>
      <c r="AW249" s="187"/>
      <c r="AX249" s="187"/>
      <c r="AY249" s="187"/>
      <c r="AZ249" s="187"/>
      <c r="BA249" s="187"/>
      <c r="BB249" s="187"/>
      <c r="BC249" s="187"/>
      <c r="BD249" s="187"/>
      <c r="BE249" s="187"/>
      <c r="BF249" s="187"/>
      <c r="BG249" s="187"/>
      <c r="BH249" s="187"/>
      <c r="BI249" s="187"/>
      <c r="BJ249" s="187"/>
      <c r="BK249" s="187"/>
      <c r="BL249" s="187"/>
      <c r="BM249" s="187"/>
      <c r="BN249" s="187"/>
      <c r="BO249" s="187"/>
      <c r="BP249" s="187"/>
      <c r="BQ249" s="187"/>
      <c r="BR249" s="187"/>
      <c r="BS249" s="187"/>
      <c r="BT249" s="187"/>
      <c r="BU249" s="187"/>
      <c r="BV249" s="187"/>
      <c r="BW249" s="187"/>
      <c r="BX249" s="187"/>
      <c r="BY249" s="257"/>
      <c r="BZ249" s="257"/>
      <c r="CA249" s="257"/>
      <c r="CB249" s="257"/>
      <c r="CC249" s="257"/>
      <c r="CD249" s="257"/>
      <c r="CE249" s="257"/>
      <c r="CF249" s="257"/>
      <c r="CG249" s="257"/>
      <c r="CH249" s="257"/>
      <c r="CI249" s="257"/>
      <c r="CJ249" s="257"/>
    </row>
    <row r="250" spans="1:88" s="190" customFormat="1">
      <c r="A250" s="198"/>
      <c r="B250" s="190">
        <v>246</v>
      </c>
      <c r="C250" s="190">
        <v>5</v>
      </c>
      <c r="E250" s="216">
        <v>44981</v>
      </c>
      <c r="F250" s="228" t="s">
        <v>376</v>
      </c>
      <c r="G250" s="229" t="s">
        <v>9</v>
      </c>
      <c r="H250" s="229" t="s">
        <v>1383</v>
      </c>
      <c r="I250" s="224" t="s">
        <v>1376</v>
      </c>
      <c r="J250" s="188" t="s">
        <v>374</v>
      </c>
      <c r="K250" s="208" t="s">
        <v>1396</v>
      </c>
      <c r="L250" s="28" t="s">
        <v>1384</v>
      </c>
      <c r="M250" s="195" t="s">
        <v>19</v>
      </c>
      <c r="N250" s="188" t="s">
        <v>376</v>
      </c>
      <c r="O250" s="228"/>
      <c r="P250" s="212">
        <v>38.49</v>
      </c>
      <c r="Q250" s="222">
        <v>3.8490000000000002</v>
      </c>
      <c r="R250" s="222"/>
      <c r="S250" s="222"/>
      <c r="T250" s="217">
        <v>10</v>
      </c>
      <c r="U250" s="217">
        <v>0</v>
      </c>
      <c r="V250" s="217">
        <v>0</v>
      </c>
      <c r="W250" s="189" t="s">
        <v>600</v>
      </c>
      <c r="X250" s="259"/>
      <c r="Y250" s="187"/>
      <c r="Z250" s="187"/>
      <c r="AA250" s="187"/>
      <c r="AB250" s="187"/>
      <c r="AC250" s="187"/>
      <c r="AD250" s="187"/>
      <c r="AE250" s="187"/>
      <c r="AF250" s="187"/>
      <c r="AG250" s="187"/>
      <c r="AH250" s="187"/>
      <c r="AI250" s="187"/>
      <c r="AJ250" s="187"/>
      <c r="AK250" s="187"/>
      <c r="AL250" s="187"/>
      <c r="AM250" s="187"/>
      <c r="AN250" s="187"/>
      <c r="AO250" s="187"/>
      <c r="AP250" s="187"/>
      <c r="AQ250" s="187"/>
      <c r="AR250" s="187"/>
      <c r="AS250" s="187"/>
      <c r="AT250" s="187"/>
      <c r="AU250" s="187"/>
      <c r="AV250" s="187"/>
      <c r="AW250" s="187"/>
      <c r="AX250" s="187"/>
      <c r="AY250" s="187"/>
      <c r="AZ250" s="187"/>
      <c r="BA250" s="187"/>
      <c r="BB250" s="187"/>
      <c r="BC250" s="187"/>
      <c r="BD250" s="187"/>
      <c r="BE250" s="187"/>
      <c r="BF250" s="187"/>
      <c r="BG250" s="187"/>
      <c r="BH250" s="187"/>
      <c r="BI250" s="187"/>
      <c r="BJ250" s="187"/>
      <c r="BK250" s="187"/>
      <c r="BL250" s="187"/>
      <c r="BM250" s="187"/>
      <c r="BN250" s="187"/>
      <c r="BO250" s="187"/>
      <c r="BP250" s="187"/>
      <c r="BQ250" s="187"/>
      <c r="BR250" s="187"/>
      <c r="BS250" s="187"/>
      <c r="BT250" s="187"/>
      <c r="BU250" s="187"/>
      <c r="BV250" s="187"/>
      <c r="BW250" s="187"/>
      <c r="BX250" s="187"/>
      <c r="BY250" s="257"/>
      <c r="BZ250" s="257"/>
      <c r="CA250" s="257"/>
      <c r="CB250" s="257"/>
      <c r="CC250" s="257"/>
      <c r="CD250" s="257"/>
      <c r="CE250" s="257"/>
      <c r="CF250" s="257"/>
      <c r="CG250" s="257"/>
      <c r="CH250" s="257"/>
      <c r="CI250" s="257"/>
      <c r="CJ250" s="257"/>
    </row>
    <row r="251" spans="1:88" s="190" customFormat="1">
      <c r="A251" s="198"/>
      <c r="B251" s="190">
        <v>247</v>
      </c>
      <c r="C251" s="190">
        <v>6</v>
      </c>
      <c r="E251" s="216">
        <v>44981</v>
      </c>
      <c r="F251" s="228" t="s">
        <v>376</v>
      </c>
      <c r="G251" s="229" t="s">
        <v>9</v>
      </c>
      <c r="H251" s="229" t="s">
        <v>1383</v>
      </c>
      <c r="I251" s="224" t="s">
        <v>1376</v>
      </c>
      <c r="J251" s="188" t="s">
        <v>374</v>
      </c>
      <c r="K251" s="208" t="s">
        <v>1398</v>
      </c>
      <c r="L251" s="28" t="s">
        <v>1384</v>
      </c>
      <c r="M251" s="195" t="s">
        <v>19</v>
      </c>
      <c r="N251" s="188" t="s">
        <v>376</v>
      </c>
      <c r="O251" s="228"/>
      <c r="P251" s="212">
        <v>19.989999999999998</v>
      </c>
      <c r="Q251" s="222">
        <v>5.7114285714285709</v>
      </c>
      <c r="R251" s="222"/>
      <c r="S251" s="222"/>
      <c r="T251" s="217">
        <v>3.5</v>
      </c>
      <c r="U251" s="217">
        <v>0</v>
      </c>
      <c r="V251" s="217">
        <v>0</v>
      </c>
      <c r="W251" s="189" t="s">
        <v>600</v>
      </c>
      <c r="X251" s="259"/>
      <c r="Y251" s="187"/>
      <c r="Z251" s="187"/>
      <c r="AA251" s="187"/>
      <c r="AB251" s="187"/>
      <c r="AC251" s="187"/>
      <c r="AD251" s="187"/>
      <c r="AE251" s="187"/>
      <c r="AF251" s="187"/>
      <c r="AG251" s="187"/>
      <c r="AH251" s="187"/>
      <c r="AI251" s="187"/>
      <c r="AJ251" s="187"/>
      <c r="AK251" s="187"/>
      <c r="AL251" s="187"/>
      <c r="AM251" s="187"/>
      <c r="AN251" s="187"/>
      <c r="AO251" s="187"/>
      <c r="AP251" s="187"/>
      <c r="AQ251" s="187"/>
      <c r="AR251" s="187"/>
      <c r="AS251" s="187"/>
      <c r="AT251" s="187"/>
      <c r="AU251" s="187"/>
      <c r="AV251" s="187"/>
      <c r="AW251" s="187"/>
      <c r="AX251" s="187"/>
      <c r="AY251" s="187"/>
      <c r="AZ251" s="187"/>
      <c r="BA251" s="187"/>
      <c r="BB251" s="187"/>
      <c r="BC251" s="187"/>
      <c r="BD251" s="187"/>
      <c r="BE251" s="187"/>
      <c r="BF251" s="187"/>
      <c r="BG251" s="187"/>
      <c r="BH251" s="187"/>
      <c r="BI251" s="187"/>
      <c r="BJ251" s="187"/>
      <c r="BK251" s="187"/>
      <c r="BL251" s="187"/>
      <c r="BM251" s="187"/>
      <c r="BN251" s="187"/>
      <c r="BO251" s="187"/>
      <c r="BP251" s="187"/>
      <c r="BQ251" s="187"/>
      <c r="BR251" s="187"/>
      <c r="BS251" s="187"/>
      <c r="BT251" s="187"/>
      <c r="BU251" s="187"/>
      <c r="BV251" s="187"/>
      <c r="BW251" s="187"/>
      <c r="BX251" s="187"/>
      <c r="BY251" s="257"/>
      <c r="BZ251" s="257"/>
      <c r="CA251" s="257"/>
      <c r="CB251" s="257"/>
      <c r="CC251" s="257"/>
      <c r="CD251" s="257"/>
      <c r="CE251" s="257"/>
      <c r="CF251" s="257"/>
      <c r="CG251" s="257"/>
      <c r="CH251" s="257"/>
      <c r="CI251" s="257"/>
      <c r="CJ251" s="257"/>
    </row>
    <row r="252" spans="1:88" s="190" customFormat="1">
      <c r="A252" s="198"/>
      <c r="B252" s="190">
        <v>248</v>
      </c>
      <c r="C252" s="190">
        <v>7</v>
      </c>
      <c r="E252" s="216">
        <v>44981</v>
      </c>
      <c r="F252" s="228" t="s">
        <v>376</v>
      </c>
      <c r="G252" s="229" t="s">
        <v>9</v>
      </c>
      <c r="H252" s="229" t="s">
        <v>1383</v>
      </c>
      <c r="I252" s="224" t="s">
        <v>1376</v>
      </c>
      <c r="J252" s="188" t="s">
        <v>374</v>
      </c>
      <c r="K252" s="208" t="s">
        <v>1400</v>
      </c>
      <c r="L252" s="28" t="s">
        <v>1384</v>
      </c>
      <c r="M252" s="195" t="s">
        <v>19</v>
      </c>
      <c r="N252" s="188" t="s">
        <v>376</v>
      </c>
      <c r="O252" s="228"/>
      <c r="P252" s="212">
        <v>32.99</v>
      </c>
      <c r="Q252" s="222">
        <v>6.5980000000000008</v>
      </c>
      <c r="R252" s="222"/>
      <c r="S252" s="222"/>
      <c r="T252" s="217">
        <v>5</v>
      </c>
      <c r="U252" s="217">
        <v>0</v>
      </c>
      <c r="V252" s="217">
        <v>0</v>
      </c>
      <c r="W252" s="189" t="s">
        <v>440</v>
      </c>
      <c r="X252" s="259"/>
      <c r="Y252" s="187"/>
      <c r="Z252" s="187"/>
      <c r="AA252" s="187"/>
      <c r="AB252" s="187"/>
      <c r="AC252" s="187"/>
      <c r="AD252" s="187"/>
      <c r="AE252" s="187"/>
      <c r="AF252" s="187"/>
      <c r="AG252" s="187"/>
      <c r="AH252" s="187"/>
      <c r="AI252" s="187"/>
      <c r="AJ252" s="187"/>
      <c r="AK252" s="187"/>
      <c r="AL252" s="187"/>
      <c r="AM252" s="187"/>
      <c r="AN252" s="187"/>
      <c r="AO252" s="187"/>
      <c r="AP252" s="187"/>
      <c r="AQ252" s="187"/>
      <c r="AR252" s="187"/>
      <c r="AS252" s="187"/>
      <c r="AT252" s="187"/>
      <c r="AU252" s="187"/>
      <c r="AV252" s="187"/>
      <c r="AW252" s="187"/>
      <c r="AX252" s="187"/>
      <c r="AY252" s="187"/>
      <c r="AZ252" s="187"/>
      <c r="BA252" s="187"/>
      <c r="BB252" s="187"/>
      <c r="BC252" s="187"/>
      <c r="BD252" s="187"/>
      <c r="BE252" s="187"/>
      <c r="BF252" s="187"/>
      <c r="BG252" s="187"/>
      <c r="BH252" s="187"/>
      <c r="BI252" s="187"/>
      <c r="BJ252" s="187"/>
      <c r="BK252" s="187"/>
      <c r="BL252" s="187"/>
      <c r="BM252" s="187"/>
      <c r="BN252" s="187"/>
      <c r="BO252" s="187"/>
      <c r="BP252" s="187"/>
      <c r="BQ252" s="187"/>
      <c r="BR252" s="187"/>
      <c r="BS252" s="187"/>
      <c r="BT252" s="187"/>
      <c r="BU252" s="187"/>
      <c r="BV252" s="187"/>
      <c r="BW252" s="187"/>
      <c r="BX252" s="187"/>
      <c r="BY252" s="257"/>
      <c r="BZ252" s="257"/>
      <c r="CA252" s="257"/>
      <c r="CB252" s="257"/>
      <c r="CC252" s="257"/>
      <c r="CD252" s="257"/>
      <c r="CE252" s="257"/>
      <c r="CF252" s="257"/>
      <c r="CG252" s="257"/>
      <c r="CH252" s="257"/>
      <c r="CI252" s="257"/>
      <c r="CJ252" s="257"/>
    </row>
    <row r="253" spans="1:88" s="190" customFormat="1">
      <c r="A253" s="198"/>
      <c r="B253" s="190">
        <v>249</v>
      </c>
      <c r="C253" s="190">
        <v>8</v>
      </c>
      <c r="E253" s="216">
        <v>44981</v>
      </c>
      <c r="F253" s="228" t="s">
        <v>376</v>
      </c>
      <c r="G253" s="229" t="s">
        <v>9</v>
      </c>
      <c r="H253" s="229" t="s">
        <v>1383</v>
      </c>
      <c r="I253" s="224" t="s">
        <v>1376</v>
      </c>
      <c r="J253" s="188" t="s">
        <v>374</v>
      </c>
      <c r="K253" s="208" t="s">
        <v>1403</v>
      </c>
      <c r="L253" s="28" t="s">
        <v>1384</v>
      </c>
      <c r="M253" s="195" t="s">
        <v>19</v>
      </c>
      <c r="N253" s="188" t="s">
        <v>376</v>
      </c>
      <c r="O253" s="228"/>
      <c r="P253" s="212">
        <v>59.99</v>
      </c>
      <c r="Q253" s="222">
        <v>5.9990000000000006</v>
      </c>
      <c r="R253" s="222"/>
      <c r="S253" s="222"/>
      <c r="T253" s="217">
        <v>10</v>
      </c>
      <c r="U253" s="217">
        <v>0</v>
      </c>
      <c r="V253" s="217">
        <v>0</v>
      </c>
      <c r="W253" s="189" t="s">
        <v>360</v>
      </c>
      <c r="X253" s="259"/>
      <c r="Y253" s="187"/>
      <c r="Z253" s="187"/>
      <c r="AA253" s="187"/>
      <c r="AB253" s="187"/>
      <c r="AC253" s="187"/>
      <c r="AD253" s="187"/>
      <c r="AE253" s="187"/>
      <c r="AF253" s="187"/>
      <c r="AG253" s="187"/>
      <c r="AH253" s="187"/>
      <c r="AI253" s="187"/>
      <c r="AJ253" s="187"/>
      <c r="AK253" s="187"/>
      <c r="AL253" s="187"/>
      <c r="AM253" s="187"/>
      <c r="AN253" s="187"/>
      <c r="AO253" s="187"/>
      <c r="AP253" s="187"/>
      <c r="AQ253" s="187"/>
      <c r="AR253" s="187"/>
      <c r="AS253" s="187"/>
      <c r="AT253" s="187"/>
      <c r="AU253" s="187"/>
      <c r="AV253" s="187"/>
      <c r="AW253" s="187"/>
      <c r="AX253" s="187"/>
      <c r="AY253" s="187"/>
      <c r="AZ253" s="187"/>
      <c r="BA253" s="187"/>
      <c r="BB253" s="187"/>
      <c r="BC253" s="187"/>
      <c r="BD253" s="187"/>
      <c r="BE253" s="187"/>
      <c r="BF253" s="187"/>
      <c r="BG253" s="187"/>
      <c r="BH253" s="187"/>
      <c r="BI253" s="187"/>
      <c r="BJ253" s="187"/>
      <c r="BK253" s="187"/>
      <c r="BL253" s="187"/>
      <c r="BM253" s="187"/>
      <c r="BN253" s="187"/>
      <c r="BO253" s="187"/>
      <c r="BP253" s="187"/>
      <c r="BQ253" s="187"/>
      <c r="BR253" s="187"/>
      <c r="BS253" s="187"/>
      <c r="BT253" s="187"/>
      <c r="BU253" s="187"/>
      <c r="BV253" s="187"/>
      <c r="BW253" s="187"/>
      <c r="BX253" s="187"/>
      <c r="BY253" s="257"/>
      <c r="BZ253" s="257"/>
      <c r="CA253" s="257"/>
      <c r="CB253" s="257"/>
      <c r="CC253" s="257"/>
      <c r="CD253" s="257"/>
      <c r="CE253" s="257"/>
      <c r="CF253" s="257"/>
      <c r="CG253" s="257"/>
      <c r="CH253" s="257"/>
      <c r="CI253" s="257"/>
      <c r="CJ253" s="257"/>
    </row>
    <row r="254" spans="1:88" s="190" customFormat="1">
      <c r="A254" s="198"/>
      <c r="B254" s="190">
        <v>250</v>
      </c>
      <c r="C254" s="190">
        <v>9</v>
      </c>
      <c r="E254" s="216">
        <v>44981</v>
      </c>
      <c r="F254" s="228" t="s">
        <v>376</v>
      </c>
      <c r="G254" s="229" t="s">
        <v>9</v>
      </c>
      <c r="H254" s="229" t="s">
        <v>1383</v>
      </c>
      <c r="I254" s="224" t="s">
        <v>1376</v>
      </c>
      <c r="J254" s="188" t="s">
        <v>374</v>
      </c>
      <c r="K254" s="208" t="s">
        <v>1405</v>
      </c>
      <c r="L254" s="28" t="s">
        <v>1384</v>
      </c>
      <c r="M254" s="195" t="s">
        <v>19</v>
      </c>
      <c r="N254" s="188" t="s">
        <v>376</v>
      </c>
      <c r="O254" s="228"/>
      <c r="P254" s="212">
        <v>21.99</v>
      </c>
      <c r="Q254" s="222">
        <v>2.1989999999999998</v>
      </c>
      <c r="R254" s="222"/>
      <c r="S254" s="222"/>
      <c r="T254" s="217">
        <v>10</v>
      </c>
      <c r="U254" s="217">
        <v>0</v>
      </c>
      <c r="V254" s="217">
        <v>0</v>
      </c>
      <c r="W254" s="189" t="s">
        <v>360</v>
      </c>
      <c r="X254" s="259"/>
      <c r="Y254" s="187"/>
      <c r="Z254" s="187"/>
      <c r="AA254" s="187"/>
      <c r="AB254" s="187"/>
      <c r="AC254" s="187"/>
      <c r="AD254" s="187"/>
      <c r="AE254" s="187"/>
      <c r="AF254" s="187"/>
      <c r="AG254" s="187"/>
      <c r="AH254" s="187"/>
      <c r="AI254" s="187"/>
      <c r="AJ254" s="187"/>
      <c r="AK254" s="187"/>
      <c r="AL254" s="187"/>
      <c r="AM254" s="187"/>
      <c r="AN254" s="187"/>
      <c r="AO254" s="187"/>
      <c r="AP254" s="187"/>
      <c r="AQ254" s="187"/>
      <c r="AR254" s="187"/>
      <c r="AS254" s="187"/>
      <c r="AT254" s="187"/>
      <c r="AU254" s="187"/>
      <c r="AV254" s="187"/>
      <c r="AW254" s="187"/>
      <c r="AX254" s="187"/>
      <c r="AY254" s="187"/>
      <c r="AZ254" s="187"/>
      <c r="BA254" s="187"/>
      <c r="BB254" s="187"/>
      <c r="BC254" s="187"/>
      <c r="BD254" s="187"/>
      <c r="BE254" s="187"/>
      <c r="BF254" s="187"/>
      <c r="BG254" s="187"/>
      <c r="BH254" s="187"/>
      <c r="BI254" s="187"/>
      <c r="BJ254" s="187"/>
      <c r="BK254" s="187"/>
      <c r="BL254" s="187"/>
      <c r="BM254" s="187"/>
      <c r="BN254" s="187"/>
      <c r="BO254" s="187"/>
      <c r="BP254" s="187"/>
      <c r="BQ254" s="187"/>
      <c r="BR254" s="187"/>
      <c r="BS254" s="187"/>
      <c r="BT254" s="187"/>
      <c r="BU254" s="187"/>
      <c r="BV254" s="187"/>
      <c r="BW254" s="187"/>
      <c r="BX254" s="187"/>
      <c r="BY254" s="257"/>
      <c r="BZ254" s="257"/>
      <c r="CA254" s="257"/>
      <c r="CB254" s="257"/>
      <c r="CC254" s="257"/>
      <c r="CD254" s="257"/>
      <c r="CE254" s="257"/>
      <c r="CF254" s="257"/>
      <c r="CG254" s="257"/>
      <c r="CH254" s="257"/>
      <c r="CI254" s="257"/>
      <c r="CJ254" s="257"/>
    </row>
    <row r="255" spans="1:88" s="190" customFormat="1">
      <c r="A255" s="198"/>
      <c r="B255" s="190">
        <v>251</v>
      </c>
      <c r="C255" s="190">
        <v>10</v>
      </c>
      <c r="E255" s="216">
        <v>44981</v>
      </c>
      <c r="F255" s="228" t="s">
        <v>376</v>
      </c>
      <c r="G255" s="229" t="s">
        <v>9</v>
      </c>
      <c r="H255" s="229" t="s">
        <v>1383</v>
      </c>
      <c r="I255" s="224" t="s">
        <v>1376</v>
      </c>
      <c r="J255" s="188" t="s">
        <v>374</v>
      </c>
      <c r="K255" s="208" t="s">
        <v>1407</v>
      </c>
      <c r="L255" s="28" t="s">
        <v>1384</v>
      </c>
      <c r="M255" s="195" t="s">
        <v>19</v>
      </c>
      <c r="N255" s="188" t="s">
        <v>376</v>
      </c>
      <c r="O255" s="228"/>
      <c r="P255" s="212">
        <v>89.99</v>
      </c>
      <c r="Q255" s="222">
        <v>11.248749999999999</v>
      </c>
      <c r="R255" s="222"/>
      <c r="S255" s="222"/>
      <c r="T255" s="217">
        <v>8</v>
      </c>
      <c r="U255" s="217">
        <v>0</v>
      </c>
      <c r="V255" s="217">
        <v>0</v>
      </c>
      <c r="W255" s="189" t="s">
        <v>600</v>
      </c>
      <c r="X255" s="259"/>
      <c r="Y255" s="187"/>
      <c r="Z255" s="187"/>
      <c r="AA255" s="187"/>
      <c r="AB255" s="187"/>
      <c r="AC255" s="187"/>
      <c r="AD255" s="187"/>
      <c r="AE255" s="187"/>
      <c r="AF255" s="187"/>
      <c r="AG255" s="187"/>
      <c r="AH255" s="187"/>
      <c r="AI255" s="187"/>
      <c r="AJ255" s="187"/>
      <c r="AK255" s="187"/>
      <c r="AL255" s="187"/>
      <c r="AM255" s="187"/>
      <c r="AN255" s="187"/>
      <c r="AO255" s="187"/>
      <c r="AP255" s="187"/>
      <c r="AQ255" s="187"/>
      <c r="AR255" s="187"/>
      <c r="AS255" s="187"/>
      <c r="AT255" s="187"/>
      <c r="AU255" s="187"/>
      <c r="AV255" s="187"/>
      <c r="AW255" s="187"/>
      <c r="AX255" s="187"/>
      <c r="AY255" s="187"/>
      <c r="AZ255" s="187"/>
      <c r="BA255" s="187"/>
      <c r="BB255" s="187"/>
      <c r="BC255" s="187"/>
      <c r="BD255" s="187"/>
      <c r="BE255" s="187"/>
      <c r="BF255" s="187"/>
      <c r="BG255" s="187"/>
      <c r="BH255" s="187"/>
      <c r="BI255" s="187"/>
      <c r="BJ255" s="187"/>
      <c r="BK255" s="187"/>
      <c r="BL255" s="187"/>
      <c r="BM255" s="187"/>
      <c r="BN255" s="187"/>
      <c r="BO255" s="187"/>
      <c r="BP255" s="187"/>
      <c r="BQ255" s="187"/>
      <c r="BR255" s="187"/>
      <c r="BS255" s="187"/>
      <c r="BT255" s="187"/>
      <c r="BU255" s="187"/>
      <c r="BV255" s="187"/>
      <c r="BW255" s="187"/>
      <c r="BX255" s="187"/>
      <c r="BY255" s="257"/>
      <c r="BZ255" s="257"/>
      <c r="CA255" s="257"/>
      <c r="CB255" s="257"/>
      <c r="CC255" s="257"/>
      <c r="CD255" s="257"/>
      <c r="CE255" s="257"/>
      <c r="CF255" s="257"/>
      <c r="CG255" s="257"/>
      <c r="CH255" s="257"/>
      <c r="CI255" s="257"/>
      <c r="CJ255" s="257"/>
    </row>
    <row r="256" spans="1:88" s="190" customFormat="1">
      <c r="A256" s="198"/>
      <c r="B256" s="190">
        <v>252</v>
      </c>
      <c r="C256" s="190">
        <v>11</v>
      </c>
      <c r="E256" s="216">
        <v>44981</v>
      </c>
      <c r="F256" s="228" t="s">
        <v>376</v>
      </c>
      <c r="G256" s="229" t="s">
        <v>9</v>
      </c>
      <c r="H256" s="229" t="s">
        <v>1383</v>
      </c>
      <c r="I256" s="224" t="s">
        <v>1376</v>
      </c>
      <c r="J256" s="188" t="s">
        <v>374</v>
      </c>
      <c r="K256" s="208" t="s">
        <v>1409</v>
      </c>
      <c r="L256" s="28" t="s">
        <v>1384</v>
      </c>
      <c r="M256" s="195" t="s">
        <v>19</v>
      </c>
      <c r="N256" s="188" t="s">
        <v>376</v>
      </c>
      <c r="O256" s="228"/>
      <c r="P256" s="212">
        <v>59.99</v>
      </c>
      <c r="Q256" s="222">
        <v>5.9990000000000006</v>
      </c>
      <c r="R256" s="222"/>
      <c r="S256" s="222"/>
      <c r="T256" s="217">
        <v>10</v>
      </c>
      <c r="U256" s="217">
        <v>0</v>
      </c>
      <c r="V256" s="217">
        <v>0</v>
      </c>
      <c r="W256" s="189" t="s">
        <v>360</v>
      </c>
      <c r="X256" s="259"/>
      <c r="Y256" s="187"/>
      <c r="Z256" s="187"/>
      <c r="AA256" s="187"/>
      <c r="AB256" s="187"/>
      <c r="AC256" s="187"/>
      <c r="AD256" s="187"/>
      <c r="AE256" s="187"/>
      <c r="AF256" s="187"/>
      <c r="AG256" s="187"/>
      <c r="AH256" s="187"/>
      <c r="AI256" s="187"/>
      <c r="AJ256" s="187"/>
      <c r="AK256" s="187"/>
      <c r="AL256" s="187"/>
      <c r="AM256" s="187"/>
      <c r="AN256" s="187"/>
      <c r="AO256" s="187"/>
      <c r="AP256" s="187"/>
      <c r="AQ256" s="187"/>
      <c r="AR256" s="187"/>
      <c r="AS256" s="187"/>
      <c r="AT256" s="187"/>
      <c r="AU256" s="187"/>
      <c r="AV256" s="187"/>
      <c r="AW256" s="187"/>
      <c r="AX256" s="187"/>
      <c r="AY256" s="187"/>
      <c r="AZ256" s="187"/>
      <c r="BA256" s="187"/>
      <c r="BB256" s="187"/>
      <c r="BC256" s="187"/>
      <c r="BD256" s="187"/>
      <c r="BE256" s="187"/>
      <c r="BF256" s="187"/>
      <c r="BG256" s="187"/>
      <c r="BH256" s="187"/>
      <c r="BI256" s="187"/>
      <c r="BJ256" s="187"/>
      <c r="BK256" s="187"/>
      <c r="BL256" s="187"/>
      <c r="BM256" s="187"/>
      <c r="BN256" s="187"/>
      <c r="BO256" s="187"/>
      <c r="BP256" s="187"/>
      <c r="BQ256" s="187"/>
      <c r="BR256" s="187"/>
      <c r="BS256" s="187"/>
      <c r="BT256" s="187"/>
      <c r="BU256" s="187"/>
      <c r="BV256" s="187"/>
      <c r="BW256" s="187"/>
      <c r="BX256" s="187"/>
      <c r="BY256" s="257"/>
      <c r="BZ256" s="257"/>
      <c r="CA256" s="257"/>
      <c r="CB256" s="257"/>
      <c r="CC256" s="257"/>
      <c r="CD256" s="257"/>
      <c r="CE256" s="257"/>
      <c r="CF256" s="257"/>
      <c r="CG256" s="257"/>
      <c r="CH256" s="257"/>
      <c r="CI256" s="257"/>
      <c r="CJ256" s="257"/>
    </row>
    <row r="257" spans="1:88" s="190" customFormat="1">
      <c r="A257" s="198"/>
      <c r="B257" s="190">
        <v>253</v>
      </c>
      <c r="C257" s="190">
        <v>12</v>
      </c>
      <c r="E257" s="216">
        <v>44981</v>
      </c>
      <c r="F257" s="228" t="s">
        <v>376</v>
      </c>
      <c r="G257" s="229" t="s">
        <v>9</v>
      </c>
      <c r="H257" s="229" t="s">
        <v>1383</v>
      </c>
      <c r="I257" s="224" t="s">
        <v>1376</v>
      </c>
      <c r="J257" s="188" t="s">
        <v>374</v>
      </c>
      <c r="K257" s="208" t="s">
        <v>1411</v>
      </c>
      <c r="L257" s="28" t="s">
        <v>1384</v>
      </c>
      <c r="M257" s="195" t="s">
        <v>19</v>
      </c>
      <c r="N257" s="188" t="s">
        <v>376</v>
      </c>
      <c r="O257" s="228"/>
      <c r="P257" s="212">
        <v>39.99</v>
      </c>
      <c r="Q257" s="222">
        <v>4.9987500000000002</v>
      </c>
      <c r="R257" s="222"/>
      <c r="S257" s="222"/>
      <c r="T257" s="217">
        <v>8</v>
      </c>
      <c r="U257" s="217">
        <v>0</v>
      </c>
      <c r="V257" s="217">
        <v>0</v>
      </c>
      <c r="W257" s="189" t="s">
        <v>600</v>
      </c>
      <c r="X257" s="259"/>
      <c r="Y257" s="187"/>
      <c r="Z257" s="187"/>
      <c r="AA257" s="187"/>
      <c r="AB257" s="187"/>
      <c r="AC257" s="187"/>
      <c r="AD257" s="187"/>
      <c r="AE257" s="187"/>
      <c r="AF257" s="187"/>
      <c r="AG257" s="187"/>
      <c r="AH257" s="187"/>
      <c r="AI257" s="187"/>
      <c r="AJ257" s="187"/>
      <c r="AK257" s="187"/>
      <c r="AL257" s="187"/>
      <c r="AM257" s="187"/>
      <c r="AN257" s="187"/>
      <c r="AO257" s="187"/>
      <c r="AP257" s="187"/>
      <c r="AQ257" s="187"/>
      <c r="AR257" s="187"/>
      <c r="AS257" s="187"/>
      <c r="AT257" s="187"/>
      <c r="AU257" s="187"/>
      <c r="AV257" s="187"/>
      <c r="AW257" s="187"/>
      <c r="AX257" s="187"/>
      <c r="AY257" s="187"/>
      <c r="AZ257" s="187"/>
      <c r="BA257" s="187"/>
      <c r="BB257" s="187"/>
      <c r="BC257" s="187"/>
      <c r="BD257" s="187"/>
      <c r="BE257" s="187"/>
      <c r="BF257" s="187"/>
      <c r="BG257" s="187"/>
      <c r="BH257" s="187"/>
      <c r="BI257" s="187"/>
      <c r="BJ257" s="187"/>
      <c r="BK257" s="187"/>
      <c r="BL257" s="187"/>
      <c r="BM257" s="187"/>
      <c r="BN257" s="187"/>
      <c r="BO257" s="187"/>
      <c r="BP257" s="187"/>
      <c r="BQ257" s="187"/>
      <c r="BR257" s="187"/>
      <c r="BS257" s="187"/>
      <c r="BT257" s="187"/>
      <c r="BU257" s="187"/>
      <c r="BV257" s="187"/>
      <c r="BW257" s="187"/>
      <c r="BX257" s="187"/>
      <c r="BY257" s="257"/>
      <c r="BZ257" s="257"/>
      <c r="CA257" s="257"/>
      <c r="CB257" s="257"/>
      <c r="CC257" s="257"/>
      <c r="CD257" s="257"/>
      <c r="CE257" s="257"/>
      <c r="CF257" s="257"/>
      <c r="CG257" s="257"/>
      <c r="CH257" s="257"/>
      <c r="CI257" s="257"/>
      <c r="CJ257" s="257"/>
    </row>
    <row r="258" spans="1:88" s="190" customFormat="1">
      <c r="A258" s="198"/>
      <c r="B258" s="190">
        <v>254</v>
      </c>
      <c r="C258" s="190">
        <v>13</v>
      </c>
      <c r="E258" s="216">
        <v>44981</v>
      </c>
      <c r="F258" s="228" t="s">
        <v>376</v>
      </c>
      <c r="G258" s="229" t="s">
        <v>9</v>
      </c>
      <c r="H258" s="229" t="s">
        <v>1383</v>
      </c>
      <c r="I258" s="224" t="s">
        <v>1376</v>
      </c>
      <c r="J258" s="188" t="s">
        <v>374</v>
      </c>
      <c r="K258" s="208" t="s">
        <v>1413</v>
      </c>
      <c r="L258" s="28" t="s">
        <v>1384</v>
      </c>
      <c r="M258" s="195" t="s">
        <v>19</v>
      </c>
      <c r="N258" s="188" t="s">
        <v>376</v>
      </c>
      <c r="O258" s="228"/>
      <c r="P258" s="212">
        <v>21.99</v>
      </c>
      <c r="Q258" s="222">
        <v>2.1989999999999998</v>
      </c>
      <c r="R258" s="222"/>
      <c r="S258" s="222"/>
      <c r="T258" s="217">
        <v>10</v>
      </c>
      <c r="U258" s="217">
        <v>0</v>
      </c>
      <c r="V258" s="217">
        <v>0</v>
      </c>
      <c r="W258" s="189" t="s">
        <v>360</v>
      </c>
      <c r="X258" s="259"/>
      <c r="Y258" s="187"/>
      <c r="Z258" s="187"/>
      <c r="AA258" s="187"/>
      <c r="AB258" s="187"/>
      <c r="AC258" s="187"/>
      <c r="AD258" s="187"/>
      <c r="AE258" s="187"/>
      <c r="AF258" s="187"/>
      <c r="AG258" s="187"/>
      <c r="AH258" s="187"/>
      <c r="AI258" s="187"/>
      <c r="AJ258" s="187"/>
      <c r="AK258" s="187"/>
      <c r="AL258" s="187"/>
      <c r="AM258" s="187"/>
      <c r="AN258" s="187"/>
      <c r="AO258" s="187"/>
      <c r="AP258" s="187"/>
      <c r="AQ258" s="187"/>
      <c r="AR258" s="187"/>
      <c r="AS258" s="187"/>
      <c r="AT258" s="187"/>
      <c r="AU258" s="187"/>
      <c r="AV258" s="187"/>
      <c r="AW258" s="187"/>
      <c r="AX258" s="187"/>
      <c r="AY258" s="187"/>
      <c r="AZ258" s="187"/>
      <c r="BA258" s="187"/>
      <c r="BB258" s="187"/>
      <c r="BC258" s="187"/>
      <c r="BD258" s="187"/>
      <c r="BE258" s="187"/>
      <c r="BF258" s="187"/>
      <c r="BG258" s="187"/>
      <c r="BH258" s="187"/>
      <c r="BI258" s="187"/>
      <c r="BJ258" s="187"/>
      <c r="BK258" s="187"/>
      <c r="BL258" s="187"/>
      <c r="BM258" s="187"/>
      <c r="BN258" s="187"/>
      <c r="BO258" s="187"/>
      <c r="BP258" s="187"/>
      <c r="BQ258" s="187"/>
      <c r="BR258" s="187"/>
      <c r="BS258" s="187"/>
      <c r="BT258" s="187"/>
      <c r="BU258" s="187"/>
      <c r="BV258" s="187"/>
      <c r="BW258" s="187"/>
      <c r="BX258" s="187"/>
      <c r="BY258" s="257"/>
      <c r="BZ258" s="257"/>
      <c r="CA258" s="257"/>
      <c r="CB258" s="257"/>
      <c r="CC258" s="257"/>
      <c r="CD258" s="257"/>
      <c r="CE258" s="257"/>
      <c r="CF258" s="257"/>
      <c r="CG258" s="257"/>
      <c r="CH258" s="257"/>
      <c r="CI258" s="257"/>
      <c r="CJ258" s="257"/>
    </row>
    <row r="259" spans="1:88" s="190" customFormat="1">
      <c r="A259" s="198"/>
      <c r="B259" s="190">
        <v>255</v>
      </c>
      <c r="C259" s="190">
        <v>14</v>
      </c>
      <c r="E259" s="216">
        <v>44981</v>
      </c>
      <c r="F259" s="228" t="s">
        <v>416</v>
      </c>
      <c r="G259" s="229" t="s">
        <v>9</v>
      </c>
      <c r="H259" s="229" t="s">
        <v>1383</v>
      </c>
      <c r="I259" s="228" t="s">
        <v>1415</v>
      </c>
      <c r="J259" s="208" t="s">
        <v>414</v>
      </c>
      <c r="K259" s="188" t="s">
        <v>1422</v>
      </c>
      <c r="L259" s="28" t="s">
        <v>1384</v>
      </c>
      <c r="M259" s="225" t="s">
        <v>19</v>
      </c>
      <c r="N259" s="208" t="s">
        <v>416</v>
      </c>
      <c r="O259" s="228"/>
      <c r="P259" s="212"/>
      <c r="Q259" s="222" t="s">
        <v>486</v>
      </c>
      <c r="R259" s="222"/>
      <c r="S259" s="222"/>
      <c r="T259" s="217">
        <v>10</v>
      </c>
      <c r="U259" s="217">
        <v>0</v>
      </c>
      <c r="V259" s="217">
        <v>0</v>
      </c>
      <c r="W259" s="189" t="s">
        <v>963</v>
      </c>
      <c r="X259" s="259"/>
      <c r="Y259" s="187"/>
      <c r="Z259" s="187"/>
      <c r="AA259" s="187"/>
      <c r="AB259" s="187"/>
      <c r="AC259" s="187"/>
      <c r="AD259" s="187"/>
      <c r="AE259" s="187"/>
      <c r="AF259" s="187"/>
      <c r="AG259" s="187"/>
      <c r="AH259" s="187"/>
      <c r="AI259" s="187"/>
      <c r="AJ259" s="187"/>
      <c r="AK259" s="187"/>
      <c r="AL259" s="187"/>
      <c r="AM259" s="187"/>
      <c r="AN259" s="187"/>
      <c r="AO259" s="187"/>
      <c r="AP259" s="187"/>
      <c r="AQ259" s="187"/>
      <c r="AR259" s="187"/>
      <c r="AS259" s="187"/>
      <c r="AT259" s="187"/>
      <c r="AU259" s="187"/>
      <c r="AV259" s="187"/>
      <c r="AW259" s="187"/>
      <c r="AX259" s="187"/>
      <c r="AY259" s="187"/>
      <c r="AZ259" s="187"/>
      <c r="BA259" s="187"/>
      <c r="BB259" s="187"/>
      <c r="BC259" s="187"/>
      <c r="BD259" s="187"/>
      <c r="BE259" s="187"/>
      <c r="BF259" s="187"/>
      <c r="BG259" s="187"/>
      <c r="BH259" s="187"/>
      <c r="BI259" s="187"/>
      <c r="BJ259" s="187"/>
      <c r="BK259" s="187"/>
      <c r="BL259" s="187"/>
      <c r="BM259" s="187"/>
      <c r="BN259" s="187"/>
      <c r="BO259" s="187"/>
      <c r="BP259" s="187"/>
      <c r="BQ259" s="187"/>
      <c r="BR259" s="187"/>
      <c r="BS259" s="187"/>
      <c r="BT259" s="187"/>
      <c r="BU259" s="187"/>
      <c r="BV259" s="187"/>
      <c r="BW259" s="187"/>
      <c r="BX259" s="187"/>
      <c r="BY259" s="257"/>
      <c r="BZ259" s="257"/>
      <c r="CA259" s="257"/>
      <c r="CB259" s="257"/>
      <c r="CC259" s="257"/>
      <c r="CD259" s="257"/>
      <c r="CE259" s="257"/>
      <c r="CF259" s="257"/>
      <c r="CG259" s="257"/>
      <c r="CH259" s="257"/>
      <c r="CI259" s="257"/>
      <c r="CJ259" s="257"/>
    </row>
    <row r="260" spans="1:88" s="190" customFormat="1">
      <c r="A260" s="198"/>
      <c r="B260" s="190">
        <v>256</v>
      </c>
      <c r="C260" s="190">
        <v>15</v>
      </c>
      <c r="E260" s="216">
        <v>44981</v>
      </c>
      <c r="F260" s="228" t="s">
        <v>416</v>
      </c>
      <c r="G260" s="229" t="s">
        <v>9</v>
      </c>
      <c r="H260" s="229" t="s">
        <v>1383</v>
      </c>
      <c r="I260" s="228" t="s">
        <v>1415</v>
      </c>
      <c r="J260" s="208" t="s">
        <v>414</v>
      </c>
      <c r="K260" s="188" t="s">
        <v>1427</v>
      </c>
      <c r="L260" s="28" t="s">
        <v>1384</v>
      </c>
      <c r="M260" s="225" t="s">
        <v>19</v>
      </c>
      <c r="N260" s="208" t="s">
        <v>416</v>
      </c>
      <c r="O260" s="228"/>
      <c r="P260" s="212"/>
      <c r="Q260" s="222" t="s">
        <v>486</v>
      </c>
      <c r="R260" s="222"/>
      <c r="S260" s="222"/>
      <c r="T260" s="217">
        <v>10</v>
      </c>
      <c r="U260" s="217">
        <v>0</v>
      </c>
      <c r="V260" s="217">
        <v>0</v>
      </c>
      <c r="W260" s="189" t="s">
        <v>360</v>
      </c>
      <c r="X260" s="259"/>
      <c r="Y260" s="187"/>
      <c r="Z260" s="187"/>
      <c r="AA260" s="187"/>
      <c r="AB260" s="187"/>
      <c r="AC260" s="187"/>
      <c r="AD260" s="187"/>
      <c r="AE260" s="187"/>
      <c r="AF260" s="187"/>
      <c r="AG260" s="187"/>
      <c r="AH260" s="187"/>
      <c r="AI260" s="187"/>
      <c r="AJ260" s="187"/>
      <c r="AK260" s="187"/>
      <c r="AL260" s="187"/>
      <c r="AM260" s="187"/>
      <c r="AN260" s="187"/>
      <c r="AO260" s="187"/>
      <c r="AP260" s="187"/>
      <c r="AQ260" s="187"/>
      <c r="AR260" s="187"/>
      <c r="AS260" s="187"/>
      <c r="AT260" s="187"/>
      <c r="AU260" s="187"/>
      <c r="AV260" s="187"/>
      <c r="AW260" s="187"/>
      <c r="AX260" s="187"/>
      <c r="AY260" s="187"/>
      <c r="AZ260" s="187"/>
      <c r="BA260" s="187"/>
      <c r="BB260" s="187"/>
      <c r="BC260" s="187"/>
      <c r="BD260" s="187"/>
      <c r="BE260" s="187"/>
      <c r="BF260" s="187"/>
      <c r="BG260" s="187"/>
      <c r="BH260" s="187"/>
      <c r="BI260" s="187"/>
      <c r="BJ260" s="187"/>
      <c r="BK260" s="187"/>
      <c r="BL260" s="187"/>
      <c r="BM260" s="187"/>
      <c r="BN260" s="187"/>
      <c r="BO260" s="187"/>
      <c r="BP260" s="187"/>
      <c r="BQ260" s="187"/>
      <c r="BR260" s="187"/>
      <c r="BS260" s="187"/>
      <c r="BT260" s="187"/>
      <c r="BU260" s="187"/>
      <c r="BV260" s="187"/>
      <c r="BW260" s="187"/>
      <c r="BX260" s="187"/>
      <c r="BY260" s="257"/>
      <c r="BZ260" s="257"/>
      <c r="CA260" s="257"/>
      <c r="CB260" s="257"/>
      <c r="CC260" s="257"/>
      <c r="CD260" s="257"/>
      <c r="CE260" s="257"/>
      <c r="CF260" s="257"/>
      <c r="CG260" s="257"/>
      <c r="CH260" s="257"/>
      <c r="CI260" s="257"/>
      <c r="CJ260" s="257"/>
    </row>
    <row r="261" spans="1:88" s="190" customFormat="1">
      <c r="A261" s="198"/>
      <c r="B261" s="190">
        <v>257</v>
      </c>
      <c r="C261" s="190">
        <v>16</v>
      </c>
      <c r="E261" s="216">
        <v>44981</v>
      </c>
      <c r="F261" s="228" t="s">
        <v>416</v>
      </c>
      <c r="G261" s="229" t="s">
        <v>9</v>
      </c>
      <c r="H261" s="229" t="s">
        <v>1383</v>
      </c>
      <c r="I261" s="228" t="s">
        <v>1415</v>
      </c>
      <c r="J261" s="208" t="s">
        <v>414</v>
      </c>
      <c r="K261" s="188" t="s">
        <v>1422</v>
      </c>
      <c r="L261" s="28" t="s">
        <v>1384</v>
      </c>
      <c r="M261" s="225" t="s">
        <v>19</v>
      </c>
      <c r="N261" s="208" t="s">
        <v>416</v>
      </c>
      <c r="O261" s="228"/>
      <c r="P261" s="212"/>
      <c r="Q261" s="222" t="s">
        <v>486</v>
      </c>
      <c r="R261" s="222"/>
      <c r="S261" s="222"/>
      <c r="T261" s="217">
        <v>10</v>
      </c>
      <c r="U261" s="217">
        <v>0</v>
      </c>
      <c r="V261" s="217">
        <v>0</v>
      </c>
      <c r="W261" s="189" t="s">
        <v>963</v>
      </c>
      <c r="X261" s="259"/>
      <c r="Y261" s="187"/>
      <c r="Z261" s="187"/>
      <c r="AA261" s="187"/>
      <c r="AB261" s="187"/>
      <c r="AC261" s="187"/>
      <c r="AD261" s="187"/>
      <c r="AE261" s="187"/>
      <c r="AF261" s="187"/>
      <c r="AG261" s="187"/>
      <c r="AH261" s="187"/>
      <c r="AI261" s="187"/>
      <c r="AJ261" s="187"/>
      <c r="AK261" s="187"/>
      <c r="AL261" s="187"/>
      <c r="AM261" s="187"/>
      <c r="AN261" s="187"/>
      <c r="AO261" s="187"/>
      <c r="AP261" s="187"/>
      <c r="AQ261" s="187"/>
      <c r="AR261" s="187"/>
      <c r="AS261" s="187"/>
      <c r="AT261" s="187"/>
      <c r="AU261" s="187"/>
      <c r="AV261" s="187"/>
      <c r="AW261" s="187"/>
      <c r="AX261" s="187"/>
      <c r="AY261" s="187"/>
      <c r="AZ261" s="187"/>
      <c r="BA261" s="187"/>
      <c r="BB261" s="187"/>
      <c r="BC261" s="187"/>
      <c r="BD261" s="187"/>
      <c r="BE261" s="187"/>
      <c r="BF261" s="187"/>
      <c r="BG261" s="187"/>
      <c r="BH261" s="187"/>
      <c r="BI261" s="187"/>
      <c r="BJ261" s="187"/>
      <c r="BK261" s="187"/>
      <c r="BL261" s="187"/>
      <c r="BM261" s="187"/>
      <c r="BN261" s="187"/>
      <c r="BO261" s="187"/>
      <c r="BP261" s="187"/>
      <c r="BQ261" s="187"/>
      <c r="BR261" s="187"/>
      <c r="BS261" s="187"/>
      <c r="BT261" s="187"/>
      <c r="BU261" s="187"/>
      <c r="BV261" s="187"/>
      <c r="BW261" s="187"/>
      <c r="BX261" s="187"/>
      <c r="BY261" s="257"/>
      <c r="BZ261" s="257"/>
      <c r="CA261" s="257"/>
      <c r="CB261" s="257"/>
      <c r="CC261" s="257"/>
      <c r="CD261" s="257"/>
      <c r="CE261" s="257"/>
      <c r="CF261" s="257"/>
      <c r="CG261" s="257"/>
      <c r="CH261" s="257"/>
      <c r="CI261" s="257"/>
      <c r="CJ261" s="257"/>
    </row>
    <row r="262" spans="1:88" s="190" customFormat="1">
      <c r="A262" s="198"/>
      <c r="B262" s="190">
        <v>258</v>
      </c>
      <c r="C262" s="190">
        <v>17</v>
      </c>
      <c r="E262" s="216">
        <v>44981</v>
      </c>
      <c r="F262" s="228" t="s">
        <v>416</v>
      </c>
      <c r="G262" s="229" t="s">
        <v>9</v>
      </c>
      <c r="H262" s="229" t="s">
        <v>1383</v>
      </c>
      <c r="I262" s="228" t="s">
        <v>1415</v>
      </c>
      <c r="J262" s="208" t="s">
        <v>414</v>
      </c>
      <c r="K262" s="188" t="s">
        <v>1430</v>
      </c>
      <c r="L262" s="28" t="s">
        <v>1384</v>
      </c>
      <c r="M262" s="225" t="s">
        <v>19</v>
      </c>
      <c r="N262" s="208" t="s">
        <v>416</v>
      </c>
      <c r="O262" s="228"/>
      <c r="P262" s="212"/>
      <c r="Q262" s="222" t="s">
        <v>486</v>
      </c>
      <c r="R262" s="222"/>
      <c r="S262" s="222"/>
      <c r="T262" s="217">
        <v>10</v>
      </c>
      <c r="U262" s="217">
        <v>0</v>
      </c>
      <c r="V262" s="217">
        <v>0</v>
      </c>
      <c r="W262" s="189" t="s">
        <v>963</v>
      </c>
      <c r="X262" s="259"/>
      <c r="Y262" s="187"/>
      <c r="Z262" s="187"/>
      <c r="AA262" s="187"/>
      <c r="AB262" s="187"/>
      <c r="AC262" s="187"/>
      <c r="AD262" s="187"/>
      <c r="AE262" s="187"/>
      <c r="AF262" s="187"/>
      <c r="AG262" s="187"/>
      <c r="AH262" s="187"/>
      <c r="AI262" s="187"/>
      <c r="AJ262" s="187"/>
      <c r="AK262" s="187"/>
      <c r="AL262" s="187"/>
      <c r="AM262" s="187"/>
      <c r="AN262" s="187"/>
      <c r="AO262" s="187"/>
      <c r="AP262" s="187"/>
      <c r="AQ262" s="187"/>
      <c r="AR262" s="187"/>
      <c r="AS262" s="187"/>
      <c r="AT262" s="187"/>
      <c r="AU262" s="187"/>
      <c r="AV262" s="187"/>
      <c r="AW262" s="187"/>
      <c r="AX262" s="187"/>
      <c r="AY262" s="187"/>
      <c r="AZ262" s="187"/>
      <c r="BA262" s="187"/>
      <c r="BB262" s="187"/>
      <c r="BC262" s="187"/>
      <c r="BD262" s="187"/>
      <c r="BE262" s="187"/>
      <c r="BF262" s="187"/>
      <c r="BG262" s="187"/>
      <c r="BH262" s="187"/>
      <c r="BI262" s="187"/>
      <c r="BJ262" s="187"/>
      <c r="BK262" s="187"/>
      <c r="BL262" s="187"/>
      <c r="BM262" s="187"/>
      <c r="BN262" s="187"/>
      <c r="BO262" s="187"/>
      <c r="BP262" s="187"/>
      <c r="BQ262" s="187"/>
      <c r="BR262" s="187"/>
      <c r="BS262" s="187"/>
      <c r="BT262" s="187"/>
      <c r="BU262" s="187"/>
      <c r="BV262" s="187"/>
      <c r="BW262" s="187"/>
      <c r="BX262" s="187"/>
      <c r="BY262" s="257"/>
      <c r="BZ262" s="257"/>
      <c r="CA262" s="257"/>
      <c r="CB262" s="257"/>
      <c r="CC262" s="257"/>
      <c r="CD262" s="257"/>
      <c r="CE262" s="257"/>
      <c r="CF262" s="257"/>
      <c r="CG262" s="257"/>
      <c r="CH262" s="257"/>
      <c r="CI262" s="257"/>
      <c r="CJ262" s="257"/>
    </row>
    <row r="263" spans="1:88" s="190" customFormat="1">
      <c r="A263" s="198"/>
      <c r="B263" s="190">
        <v>259</v>
      </c>
      <c r="C263" s="190">
        <v>18</v>
      </c>
      <c r="E263" s="216">
        <v>44981</v>
      </c>
      <c r="F263" s="228" t="s">
        <v>416</v>
      </c>
      <c r="G263" s="229" t="s">
        <v>9</v>
      </c>
      <c r="H263" s="229" t="s">
        <v>1383</v>
      </c>
      <c r="I263" s="228" t="s">
        <v>1415</v>
      </c>
      <c r="J263" s="208" t="s">
        <v>414</v>
      </c>
      <c r="K263" s="188" t="s">
        <v>1432</v>
      </c>
      <c r="L263" s="28" t="s">
        <v>1384</v>
      </c>
      <c r="M263" s="225" t="s">
        <v>19</v>
      </c>
      <c r="N263" s="208" t="s">
        <v>416</v>
      </c>
      <c r="O263" s="228"/>
      <c r="P263" s="212"/>
      <c r="Q263" s="222" t="s">
        <v>486</v>
      </c>
      <c r="R263" s="222"/>
      <c r="S263" s="222"/>
      <c r="T263" s="217">
        <v>3.5</v>
      </c>
      <c r="U263" s="217">
        <v>0</v>
      </c>
      <c r="V263" s="217">
        <v>0</v>
      </c>
      <c r="W263" s="189" t="s">
        <v>963</v>
      </c>
      <c r="X263" s="259"/>
      <c r="Y263" s="187"/>
      <c r="Z263" s="187"/>
      <c r="AA263" s="187"/>
      <c r="AB263" s="187"/>
      <c r="AC263" s="187"/>
      <c r="AD263" s="187"/>
      <c r="AE263" s="187"/>
      <c r="AF263" s="187"/>
      <c r="AG263" s="187"/>
      <c r="AH263" s="187"/>
      <c r="AI263" s="187"/>
      <c r="AJ263" s="187"/>
      <c r="AK263" s="187"/>
      <c r="AL263" s="187"/>
      <c r="AM263" s="187"/>
      <c r="AN263" s="187"/>
      <c r="AO263" s="187"/>
      <c r="AP263" s="187"/>
      <c r="AQ263" s="187"/>
      <c r="AR263" s="187"/>
      <c r="AS263" s="187"/>
      <c r="AT263" s="187"/>
      <c r="AU263" s="187"/>
      <c r="AV263" s="187"/>
      <c r="AW263" s="187"/>
      <c r="AX263" s="187"/>
      <c r="AY263" s="187"/>
      <c r="AZ263" s="187"/>
      <c r="BA263" s="187"/>
      <c r="BB263" s="187"/>
      <c r="BC263" s="187"/>
      <c r="BD263" s="187"/>
      <c r="BE263" s="187"/>
      <c r="BF263" s="187"/>
      <c r="BG263" s="187"/>
      <c r="BH263" s="187"/>
      <c r="BI263" s="187"/>
      <c r="BJ263" s="187"/>
      <c r="BK263" s="187"/>
      <c r="BL263" s="187"/>
      <c r="BM263" s="187"/>
      <c r="BN263" s="187"/>
      <c r="BO263" s="187"/>
      <c r="BP263" s="187"/>
      <c r="BQ263" s="187"/>
      <c r="BR263" s="187"/>
      <c r="BS263" s="187"/>
      <c r="BT263" s="187"/>
      <c r="BU263" s="187"/>
      <c r="BV263" s="187"/>
      <c r="BW263" s="187"/>
      <c r="BX263" s="187"/>
      <c r="BY263" s="257"/>
      <c r="BZ263" s="257"/>
      <c r="CA263" s="257"/>
      <c r="CB263" s="257"/>
      <c r="CC263" s="257"/>
      <c r="CD263" s="257"/>
      <c r="CE263" s="257"/>
      <c r="CF263" s="257"/>
      <c r="CG263" s="257"/>
      <c r="CH263" s="257"/>
      <c r="CI263" s="257"/>
      <c r="CJ263" s="257"/>
    </row>
    <row r="264" spans="1:88" s="190" customFormat="1">
      <c r="A264" s="198"/>
      <c r="B264" s="190">
        <v>260</v>
      </c>
      <c r="C264" s="190">
        <v>19</v>
      </c>
      <c r="E264" s="216">
        <v>44986</v>
      </c>
      <c r="F264" s="228" t="s">
        <v>444</v>
      </c>
      <c r="G264" s="229" t="s">
        <v>9</v>
      </c>
      <c r="H264" s="229" t="s">
        <v>1383</v>
      </c>
      <c r="I264" s="228" t="s">
        <v>1434</v>
      </c>
      <c r="J264" s="188" t="s">
        <v>442</v>
      </c>
      <c r="K264" s="218" t="s">
        <v>1440</v>
      </c>
      <c r="L264" s="28" t="s">
        <v>1384</v>
      </c>
      <c r="M264" s="195" t="s">
        <v>19</v>
      </c>
      <c r="N264" s="188" t="s">
        <v>444</v>
      </c>
      <c r="O264" s="228"/>
      <c r="P264" s="212"/>
      <c r="Q264" s="222" t="s">
        <v>486</v>
      </c>
      <c r="R264" s="222"/>
      <c r="S264" s="222"/>
      <c r="T264" s="217">
        <v>10</v>
      </c>
      <c r="U264" s="217">
        <v>0</v>
      </c>
      <c r="V264" s="217">
        <v>1</v>
      </c>
      <c r="W264" s="189" t="s">
        <v>360</v>
      </c>
      <c r="X264" s="259"/>
      <c r="Y264" s="187"/>
      <c r="Z264" s="187"/>
      <c r="AA264" s="187"/>
      <c r="AB264" s="187"/>
      <c r="AC264" s="187"/>
      <c r="AD264" s="187"/>
      <c r="AE264" s="187"/>
      <c r="AF264" s="187"/>
      <c r="AG264" s="187"/>
      <c r="AH264" s="187"/>
      <c r="AI264" s="187"/>
      <c r="AJ264" s="187"/>
      <c r="AK264" s="187"/>
      <c r="AL264" s="187"/>
      <c r="AM264" s="187"/>
      <c r="AN264" s="187"/>
      <c r="AO264" s="187"/>
      <c r="AP264" s="187"/>
      <c r="AQ264" s="187"/>
      <c r="AR264" s="187"/>
      <c r="AS264" s="187"/>
      <c r="AT264" s="187"/>
      <c r="AU264" s="187"/>
      <c r="AV264" s="187"/>
      <c r="AW264" s="187"/>
      <c r="AX264" s="187"/>
      <c r="AY264" s="187"/>
      <c r="AZ264" s="187"/>
      <c r="BA264" s="187"/>
      <c r="BB264" s="187"/>
      <c r="BC264" s="187"/>
      <c r="BD264" s="187"/>
      <c r="BE264" s="187"/>
      <c r="BF264" s="187"/>
      <c r="BG264" s="187"/>
      <c r="BH264" s="187"/>
      <c r="BI264" s="187"/>
      <c r="BJ264" s="187"/>
      <c r="BK264" s="187"/>
      <c r="BL264" s="187"/>
      <c r="BM264" s="187"/>
      <c r="BN264" s="187"/>
      <c r="BO264" s="187"/>
      <c r="BP264" s="187"/>
      <c r="BQ264" s="187"/>
      <c r="BR264" s="187"/>
      <c r="BS264" s="187"/>
      <c r="BT264" s="187"/>
      <c r="BU264" s="187"/>
      <c r="BV264" s="187"/>
      <c r="BW264" s="187"/>
      <c r="BX264" s="187"/>
      <c r="BY264" s="257"/>
      <c r="BZ264" s="257"/>
      <c r="CA264" s="257"/>
      <c r="CB264" s="257"/>
      <c r="CC264" s="257"/>
      <c r="CD264" s="257"/>
      <c r="CE264" s="257"/>
      <c r="CF264" s="257"/>
      <c r="CG264" s="257"/>
      <c r="CH264" s="257"/>
      <c r="CI264" s="257"/>
      <c r="CJ264" s="257"/>
    </row>
    <row r="265" spans="1:88" s="190" customFormat="1">
      <c r="A265" s="198"/>
      <c r="B265" s="190">
        <v>261</v>
      </c>
      <c r="C265" s="190">
        <v>20</v>
      </c>
      <c r="E265" s="216">
        <v>44986</v>
      </c>
      <c r="F265" s="228" t="s">
        <v>444</v>
      </c>
      <c r="G265" s="229" t="s">
        <v>9</v>
      </c>
      <c r="H265" s="229" t="s">
        <v>1383</v>
      </c>
      <c r="I265" s="228" t="s">
        <v>1434</v>
      </c>
      <c r="J265" s="188" t="s">
        <v>442</v>
      </c>
      <c r="K265" s="218" t="s">
        <v>1444</v>
      </c>
      <c r="L265" s="28" t="s">
        <v>1384</v>
      </c>
      <c r="M265" s="195" t="s">
        <v>19</v>
      </c>
      <c r="N265" s="188" t="s">
        <v>444</v>
      </c>
      <c r="O265" s="228"/>
      <c r="P265" s="212"/>
      <c r="Q265" s="222" t="s">
        <v>486</v>
      </c>
      <c r="R265" s="222"/>
      <c r="S265" s="222"/>
      <c r="T265" s="217">
        <v>10</v>
      </c>
      <c r="U265" s="217">
        <v>0</v>
      </c>
      <c r="V265" s="217">
        <v>1</v>
      </c>
      <c r="W265" s="189" t="s">
        <v>360</v>
      </c>
      <c r="X265" s="259"/>
      <c r="Y265" s="187"/>
      <c r="Z265" s="187"/>
      <c r="AA265" s="187"/>
      <c r="AB265" s="187"/>
      <c r="AC265" s="187"/>
      <c r="AD265" s="187"/>
      <c r="AE265" s="187"/>
      <c r="AF265" s="187"/>
      <c r="AG265" s="187"/>
      <c r="AH265" s="187"/>
      <c r="AI265" s="187"/>
      <c r="AJ265" s="187"/>
      <c r="AK265" s="187"/>
      <c r="AL265" s="187"/>
      <c r="AM265" s="187"/>
      <c r="AN265" s="187"/>
      <c r="AO265" s="187"/>
      <c r="AP265" s="187"/>
      <c r="AQ265" s="187"/>
      <c r="AR265" s="187"/>
      <c r="AS265" s="187"/>
      <c r="AT265" s="187"/>
      <c r="AU265" s="187"/>
      <c r="AV265" s="187"/>
      <c r="AW265" s="187"/>
      <c r="AX265" s="187"/>
      <c r="AY265" s="187"/>
      <c r="AZ265" s="187"/>
      <c r="BA265" s="187"/>
      <c r="BB265" s="187"/>
      <c r="BC265" s="187"/>
      <c r="BD265" s="187"/>
      <c r="BE265" s="187"/>
      <c r="BF265" s="187"/>
      <c r="BG265" s="187"/>
      <c r="BH265" s="187"/>
      <c r="BI265" s="187"/>
      <c r="BJ265" s="187"/>
      <c r="BK265" s="187"/>
      <c r="BL265" s="187"/>
      <c r="BM265" s="187"/>
      <c r="BN265" s="187"/>
      <c r="BO265" s="187"/>
      <c r="BP265" s="187"/>
      <c r="BQ265" s="187"/>
      <c r="BR265" s="187"/>
      <c r="BS265" s="187"/>
      <c r="BT265" s="187"/>
      <c r="BU265" s="187"/>
      <c r="BV265" s="187"/>
      <c r="BW265" s="187"/>
      <c r="BX265" s="187"/>
      <c r="BY265" s="257"/>
      <c r="BZ265" s="257"/>
      <c r="CA265" s="257"/>
      <c r="CB265" s="257"/>
      <c r="CC265" s="257"/>
      <c r="CD265" s="257"/>
      <c r="CE265" s="257"/>
      <c r="CF265" s="257"/>
      <c r="CG265" s="257"/>
      <c r="CH265" s="257"/>
      <c r="CI265" s="257"/>
      <c r="CJ265" s="257"/>
    </row>
    <row r="266" spans="1:88" s="190" customFormat="1">
      <c r="A266" s="198"/>
      <c r="B266" s="190">
        <v>262</v>
      </c>
      <c r="C266" s="190">
        <v>21</v>
      </c>
      <c r="E266" s="216">
        <v>44986</v>
      </c>
      <c r="F266" s="228" t="s">
        <v>444</v>
      </c>
      <c r="G266" s="229" t="s">
        <v>9</v>
      </c>
      <c r="H266" s="229" t="s">
        <v>1383</v>
      </c>
      <c r="I266" s="228" t="s">
        <v>1434</v>
      </c>
      <c r="J266" s="188" t="s">
        <v>442</v>
      </c>
      <c r="K266" s="218" t="s">
        <v>1447</v>
      </c>
      <c r="L266" s="28" t="s">
        <v>1384</v>
      </c>
      <c r="M266" s="195" t="s">
        <v>19</v>
      </c>
      <c r="N266" s="188" t="s">
        <v>444</v>
      </c>
      <c r="O266" s="228"/>
      <c r="P266" s="212"/>
      <c r="Q266" s="222" t="s">
        <v>486</v>
      </c>
      <c r="R266" s="222"/>
      <c r="S266" s="222"/>
      <c r="T266" s="217">
        <v>3.5</v>
      </c>
      <c r="U266" s="217">
        <v>0</v>
      </c>
      <c r="V266" s="217">
        <v>1</v>
      </c>
      <c r="W266" s="189" t="s">
        <v>360</v>
      </c>
      <c r="X266" s="259"/>
      <c r="Y266" s="187"/>
      <c r="Z266" s="187"/>
      <c r="AA266" s="187"/>
      <c r="AB266" s="187"/>
      <c r="AC266" s="187"/>
      <c r="AD266" s="187"/>
      <c r="AE266" s="187"/>
      <c r="AF266" s="187"/>
      <c r="AG266" s="187"/>
      <c r="AH266" s="187"/>
      <c r="AI266" s="187"/>
      <c r="AJ266" s="187"/>
      <c r="AK266" s="187"/>
      <c r="AL266" s="187"/>
      <c r="AM266" s="187"/>
      <c r="AN266" s="187"/>
      <c r="AO266" s="187"/>
      <c r="AP266" s="187"/>
      <c r="AQ266" s="187"/>
      <c r="AR266" s="187"/>
      <c r="AS266" s="187"/>
      <c r="AT266" s="187"/>
      <c r="AU266" s="187"/>
      <c r="AV266" s="187"/>
      <c r="AW266" s="187"/>
      <c r="AX266" s="187"/>
      <c r="AY266" s="187"/>
      <c r="AZ266" s="187"/>
      <c r="BA266" s="187"/>
      <c r="BB266" s="187"/>
      <c r="BC266" s="187"/>
      <c r="BD266" s="187"/>
      <c r="BE266" s="187"/>
      <c r="BF266" s="187"/>
      <c r="BG266" s="187"/>
      <c r="BH266" s="187"/>
      <c r="BI266" s="187"/>
      <c r="BJ266" s="187"/>
      <c r="BK266" s="187"/>
      <c r="BL266" s="187"/>
      <c r="BM266" s="187"/>
      <c r="BN266" s="187"/>
      <c r="BO266" s="187"/>
      <c r="BP266" s="187"/>
      <c r="BQ266" s="187"/>
      <c r="BR266" s="187"/>
      <c r="BS266" s="187"/>
      <c r="BT266" s="187"/>
      <c r="BU266" s="187"/>
      <c r="BV266" s="187"/>
      <c r="BW266" s="187"/>
      <c r="BX266" s="187"/>
      <c r="BY266" s="257"/>
      <c r="BZ266" s="257"/>
      <c r="CA266" s="257"/>
      <c r="CB266" s="257"/>
      <c r="CC266" s="257"/>
      <c r="CD266" s="257"/>
      <c r="CE266" s="257"/>
      <c r="CF266" s="257"/>
      <c r="CG266" s="257"/>
      <c r="CH266" s="257"/>
      <c r="CI266" s="257"/>
      <c r="CJ266" s="257"/>
    </row>
    <row r="267" spans="1:88">
      <c r="B267" s="190">
        <v>263</v>
      </c>
      <c r="C267" s="190">
        <v>22</v>
      </c>
      <c r="D267" s="190"/>
      <c r="E267" s="216">
        <v>44986</v>
      </c>
      <c r="F267" s="228" t="s">
        <v>444</v>
      </c>
      <c r="G267" s="229" t="s">
        <v>9</v>
      </c>
      <c r="H267" s="229" t="s">
        <v>1383</v>
      </c>
      <c r="I267" s="228" t="s">
        <v>1434</v>
      </c>
      <c r="J267" s="188" t="s">
        <v>442</v>
      </c>
      <c r="K267" s="218" t="s">
        <v>1450</v>
      </c>
      <c r="L267" s="28" t="s">
        <v>1384</v>
      </c>
      <c r="M267" s="195" t="s">
        <v>19</v>
      </c>
      <c r="N267" s="188" t="s">
        <v>444</v>
      </c>
      <c r="O267" s="228"/>
      <c r="P267" s="212"/>
      <c r="Q267" s="222" t="s">
        <v>486</v>
      </c>
      <c r="R267" s="222"/>
      <c r="S267" s="222"/>
      <c r="T267" s="217">
        <v>8</v>
      </c>
      <c r="U267" s="217">
        <v>0</v>
      </c>
      <c r="V267" s="217">
        <v>1</v>
      </c>
      <c r="W267" s="189" t="s">
        <v>360</v>
      </c>
      <c r="X267" s="259"/>
      <c r="BY267" s="257"/>
      <c r="BZ267" s="257"/>
      <c r="CA267" s="257"/>
      <c r="CB267" s="257"/>
      <c r="CC267" s="257"/>
      <c r="CD267" s="257"/>
      <c r="CE267" s="257"/>
      <c r="CF267" s="257"/>
      <c r="CG267" s="257"/>
      <c r="CH267" s="257"/>
      <c r="CI267" s="257"/>
      <c r="CJ267" s="257"/>
    </row>
    <row r="268" spans="1:88">
      <c r="B268" s="190">
        <v>264</v>
      </c>
      <c r="C268" s="190">
        <v>23</v>
      </c>
      <c r="D268" s="190"/>
      <c r="E268" s="216">
        <v>44986</v>
      </c>
      <c r="F268" s="228" t="s">
        <v>444</v>
      </c>
      <c r="G268" s="229" t="s">
        <v>9</v>
      </c>
      <c r="H268" s="229" t="s">
        <v>1383</v>
      </c>
      <c r="I268" s="228" t="s">
        <v>1434</v>
      </c>
      <c r="J268" s="188" t="s">
        <v>442</v>
      </c>
      <c r="K268" s="218" t="s">
        <v>1453</v>
      </c>
      <c r="L268" s="28" t="s">
        <v>1384</v>
      </c>
      <c r="M268" s="195" t="s">
        <v>19</v>
      </c>
      <c r="N268" s="188" t="s">
        <v>444</v>
      </c>
      <c r="O268" s="228"/>
      <c r="P268" s="212"/>
      <c r="Q268" s="222" t="s">
        <v>486</v>
      </c>
      <c r="R268" s="222"/>
      <c r="S268" s="222"/>
      <c r="T268" s="217">
        <v>10</v>
      </c>
      <c r="U268" s="217">
        <v>0</v>
      </c>
      <c r="V268" s="217">
        <v>1</v>
      </c>
      <c r="W268" s="189" t="s">
        <v>360</v>
      </c>
      <c r="X268" s="259"/>
      <c r="BY268" s="257"/>
      <c r="BZ268" s="257"/>
      <c r="CA268" s="257"/>
      <c r="CB268" s="257"/>
      <c r="CC268" s="257"/>
      <c r="CD268" s="257"/>
      <c r="CE268" s="257"/>
      <c r="CF268" s="257"/>
      <c r="CG268" s="257"/>
      <c r="CH268" s="257"/>
      <c r="CI268" s="257"/>
      <c r="CJ268" s="257"/>
    </row>
    <row r="269" spans="1:88">
      <c r="B269" s="190">
        <v>265</v>
      </c>
      <c r="C269" s="190">
        <v>24</v>
      </c>
      <c r="D269" s="190"/>
      <c r="E269" s="216">
        <v>44986</v>
      </c>
      <c r="F269" s="228" t="s">
        <v>444</v>
      </c>
      <c r="G269" s="229" t="s">
        <v>9</v>
      </c>
      <c r="H269" s="229" t="s">
        <v>1383</v>
      </c>
      <c r="I269" s="228" t="s">
        <v>1434</v>
      </c>
      <c r="J269" s="188" t="s">
        <v>442</v>
      </c>
      <c r="K269" s="218" t="s">
        <v>1456</v>
      </c>
      <c r="L269" s="28" t="s">
        <v>1384</v>
      </c>
      <c r="M269" s="195" t="s">
        <v>19</v>
      </c>
      <c r="N269" s="188" t="s">
        <v>444</v>
      </c>
      <c r="O269" s="228"/>
      <c r="P269" s="212"/>
      <c r="Q269" s="222" t="s">
        <v>486</v>
      </c>
      <c r="R269" s="222"/>
      <c r="S269" s="222"/>
      <c r="T269" s="217">
        <v>10</v>
      </c>
      <c r="U269" s="217">
        <v>0</v>
      </c>
      <c r="V269" s="217">
        <v>1</v>
      </c>
      <c r="W269" s="189" t="s">
        <v>360</v>
      </c>
      <c r="X269" s="259"/>
      <c r="BY269" s="257"/>
      <c r="BZ269" s="257"/>
      <c r="CA269" s="257"/>
      <c r="CB269" s="257"/>
      <c r="CC269" s="257"/>
      <c r="CD269" s="257"/>
      <c r="CE269" s="257"/>
      <c r="CF269" s="257"/>
      <c r="CG269" s="257"/>
      <c r="CH269" s="257"/>
      <c r="CI269" s="257"/>
      <c r="CJ269" s="257"/>
    </row>
    <row r="270" spans="1:88">
      <c r="B270" s="190">
        <v>266</v>
      </c>
      <c r="C270" s="190">
        <v>25</v>
      </c>
      <c r="D270" s="190"/>
      <c r="E270" s="216">
        <v>44986</v>
      </c>
      <c r="F270" s="228" t="s">
        <v>444</v>
      </c>
      <c r="G270" s="229" t="s">
        <v>9</v>
      </c>
      <c r="H270" s="229" t="s">
        <v>1383</v>
      </c>
      <c r="I270" s="228" t="s">
        <v>1434</v>
      </c>
      <c r="J270" s="188" t="s">
        <v>442</v>
      </c>
      <c r="K270" s="218" t="s">
        <v>1440</v>
      </c>
      <c r="L270" s="28" t="s">
        <v>1384</v>
      </c>
      <c r="M270" s="195" t="s">
        <v>19</v>
      </c>
      <c r="N270" s="188" t="s">
        <v>444</v>
      </c>
      <c r="O270" s="228"/>
      <c r="P270" s="212"/>
      <c r="Q270" s="222" t="s">
        <v>486</v>
      </c>
      <c r="R270" s="222"/>
      <c r="S270" s="222"/>
      <c r="T270" s="217">
        <v>10</v>
      </c>
      <c r="U270" s="217">
        <v>0</v>
      </c>
      <c r="V270" s="217">
        <v>1</v>
      </c>
      <c r="W270" s="189" t="s">
        <v>360</v>
      </c>
      <c r="X270" s="259"/>
      <c r="BY270" s="257"/>
      <c r="BZ270" s="257"/>
      <c r="CA270" s="257"/>
      <c r="CB270" s="257"/>
      <c r="CC270" s="257"/>
      <c r="CD270" s="257"/>
      <c r="CE270" s="257"/>
      <c r="CF270" s="257"/>
      <c r="CG270" s="257"/>
      <c r="CH270" s="257"/>
      <c r="CI270" s="257"/>
      <c r="CJ270" s="257"/>
    </row>
    <row r="271" spans="1:88">
      <c r="B271" s="190">
        <v>267</v>
      </c>
      <c r="C271" s="190">
        <v>26</v>
      </c>
      <c r="D271" s="190"/>
      <c r="E271" s="216">
        <v>45049</v>
      </c>
      <c r="F271" s="228" t="s">
        <v>444</v>
      </c>
      <c r="G271" s="229" t="s">
        <v>9</v>
      </c>
      <c r="H271" s="229" t="s">
        <v>1383</v>
      </c>
      <c r="I271" s="228" t="s">
        <v>1434</v>
      </c>
      <c r="J271" s="188" t="s">
        <v>442</v>
      </c>
      <c r="K271" s="218" t="s">
        <v>1461</v>
      </c>
      <c r="L271" s="28" t="s">
        <v>1384</v>
      </c>
      <c r="M271" s="195" t="s">
        <v>19</v>
      </c>
      <c r="N271" s="188" t="s">
        <v>444</v>
      </c>
      <c r="O271" s="228"/>
      <c r="P271" s="212"/>
      <c r="Q271" s="222" t="s">
        <v>486</v>
      </c>
      <c r="R271" s="222"/>
      <c r="S271" s="222"/>
      <c r="T271" s="217">
        <v>10</v>
      </c>
      <c r="U271" s="217">
        <v>0</v>
      </c>
      <c r="V271" s="217">
        <v>0</v>
      </c>
      <c r="W271" s="189" t="s">
        <v>360</v>
      </c>
      <c r="X271" s="259"/>
      <c r="BY271" s="257"/>
      <c r="BZ271" s="257"/>
      <c r="CA271" s="257"/>
      <c r="CB271" s="257"/>
      <c r="CC271" s="257"/>
      <c r="CD271" s="257"/>
      <c r="CE271" s="257"/>
      <c r="CF271" s="257"/>
      <c r="CG271" s="257"/>
      <c r="CH271" s="257"/>
      <c r="CI271" s="257"/>
      <c r="CJ271" s="257"/>
    </row>
    <row r="272" spans="1:88">
      <c r="B272" s="190">
        <v>268</v>
      </c>
      <c r="C272" s="190">
        <v>27</v>
      </c>
      <c r="D272" s="190"/>
      <c r="E272" s="216">
        <v>44986</v>
      </c>
      <c r="F272" s="228" t="s">
        <v>635</v>
      </c>
      <c r="G272" s="229" t="s">
        <v>9</v>
      </c>
      <c r="H272" s="229" t="s">
        <v>1471</v>
      </c>
      <c r="I272" s="228" t="s">
        <v>1465</v>
      </c>
      <c r="J272" s="188" t="s">
        <v>630</v>
      </c>
      <c r="K272" s="218" t="s">
        <v>1473</v>
      </c>
      <c r="L272" s="53" t="s">
        <v>1472</v>
      </c>
      <c r="M272" s="225" t="s">
        <v>19</v>
      </c>
      <c r="N272" s="188" t="s">
        <v>635</v>
      </c>
      <c r="O272" s="228"/>
      <c r="P272" s="212">
        <v>11.31</v>
      </c>
      <c r="Q272" s="222">
        <v>1.131</v>
      </c>
      <c r="R272" s="222"/>
      <c r="S272" s="222"/>
      <c r="T272" s="217">
        <v>10</v>
      </c>
      <c r="U272" s="217">
        <v>0</v>
      </c>
      <c r="V272" s="217">
        <v>1</v>
      </c>
      <c r="W272" s="189" t="s">
        <v>360</v>
      </c>
      <c r="X272" s="259"/>
      <c r="Y272" s="257"/>
      <c r="Z272" s="257"/>
      <c r="AA272" s="257"/>
      <c r="AB272" s="257"/>
      <c r="AC272" s="257"/>
      <c r="AD272" s="257"/>
      <c r="AE272" s="257"/>
      <c r="AF272" s="257"/>
      <c r="AG272" s="257"/>
      <c r="AH272" s="257"/>
      <c r="AI272" s="257"/>
      <c r="AJ272" s="257"/>
      <c r="AK272" s="257"/>
      <c r="AL272" s="257"/>
      <c r="AM272" s="257"/>
      <c r="AN272" s="257"/>
      <c r="AO272" s="257"/>
      <c r="AP272" s="257"/>
      <c r="AQ272" s="257"/>
      <c r="AR272" s="257"/>
      <c r="AS272" s="257"/>
      <c r="AT272" s="257"/>
      <c r="AU272" s="257"/>
      <c r="AV272" s="257"/>
      <c r="AW272" s="257"/>
      <c r="AX272" s="257"/>
      <c r="AY272" s="257"/>
      <c r="AZ272" s="257"/>
      <c r="BA272" s="257"/>
      <c r="BB272" s="257"/>
      <c r="BC272" s="257"/>
      <c r="BD272" s="257"/>
      <c r="BE272" s="257"/>
      <c r="BF272" s="257"/>
      <c r="BG272" s="257"/>
      <c r="BH272" s="257"/>
      <c r="BI272" s="257"/>
      <c r="BJ272" s="257"/>
      <c r="BK272" s="257"/>
      <c r="BL272" s="257"/>
      <c r="BM272" s="257"/>
      <c r="BN272" s="257"/>
      <c r="BO272" s="257"/>
      <c r="BP272" s="257"/>
      <c r="BQ272" s="257"/>
      <c r="BR272" s="257"/>
      <c r="BS272" s="257"/>
      <c r="BT272" s="257"/>
      <c r="BU272" s="257"/>
      <c r="BV272" s="257"/>
      <c r="BW272" s="257"/>
      <c r="BX272" s="257"/>
      <c r="BY272" s="257"/>
      <c r="BZ272" s="257"/>
      <c r="CA272" s="257"/>
      <c r="CB272" s="257"/>
      <c r="CC272" s="257"/>
      <c r="CD272" s="257"/>
      <c r="CE272" s="257"/>
      <c r="CF272" s="257"/>
      <c r="CG272" s="257"/>
      <c r="CH272" s="257"/>
      <c r="CI272" s="257"/>
      <c r="CJ272" s="257"/>
    </row>
    <row r="273" spans="2:88">
      <c r="B273" s="190">
        <v>269</v>
      </c>
      <c r="C273" s="190">
        <v>28</v>
      </c>
      <c r="D273" s="190"/>
      <c r="E273" s="216">
        <v>44986</v>
      </c>
      <c r="F273" s="228" t="s">
        <v>635</v>
      </c>
      <c r="G273" s="229" t="s">
        <v>9</v>
      </c>
      <c r="H273" s="229" t="s">
        <v>1471</v>
      </c>
      <c r="I273" s="228" t="s">
        <v>1465</v>
      </c>
      <c r="J273" s="188" t="s">
        <v>630</v>
      </c>
      <c r="K273" s="218" t="s">
        <v>1477</v>
      </c>
      <c r="L273" s="53" t="s">
        <v>1472</v>
      </c>
      <c r="M273" s="225" t="s">
        <v>19</v>
      </c>
      <c r="N273" s="188" t="s">
        <v>635</v>
      </c>
      <c r="O273" s="228"/>
      <c r="P273" s="212">
        <v>15.590000000000002</v>
      </c>
      <c r="Q273" s="222">
        <v>1.5590000000000002</v>
      </c>
      <c r="R273" s="222"/>
      <c r="S273" s="222"/>
      <c r="T273" s="217">
        <v>10</v>
      </c>
      <c r="U273" s="217">
        <v>0</v>
      </c>
      <c r="V273" s="217">
        <v>1</v>
      </c>
      <c r="W273" s="189" t="s">
        <v>963</v>
      </c>
      <c r="X273" s="259"/>
      <c r="Y273" s="257"/>
      <c r="Z273" s="257"/>
      <c r="AA273" s="257"/>
      <c r="AB273" s="257"/>
      <c r="AC273" s="257"/>
      <c r="AD273" s="257"/>
      <c r="AE273" s="257"/>
      <c r="AF273" s="257"/>
      <c r="AG273" s="257"/>
      <c r="AH273" s="257"/>
      <c r="AI273" s="257"/>
      <c r="AJ273" s="257"/>
      <c r="AK273" s="257"/>
      <c r="AL273" s="257"/>
      <c r="AM273" s="257"/>
      <c r="AN273" s="257"/>
      <c r="AO273" s="257"/>
      <c r="AP273" s="257"/>
      <c r="AQ273" s="257"/>
      <c r="AR273" s="257"/>
      <c r="AS273" s="257"/>
      <c r="AT273" s="257"/>
      <c r="AU273" s="257"/>
      <c r="AV273" s="257"/>
      <c r="AW273" s="257"/>
      <c r="AX273" s="257"/>
      <c r="AY273" s="257"/>
      <c r="AZ273" s="257"/>
      <c r="BA273" s="257"/>
      <c r="BB273" s="257"/>
      <c r="BC273" s="257"/>
      <c r="BD273" s="257"/>
      <c r="BE273" s="257"/>
      <c r="BF273" s="257"/>
      <c r="BG273" s="257"/>
      <c r="BH273" s="257"/>
      <c r="BI273" s="257"/>
      <c r="BJ273" s="257"/>
      <c r="BK273" s="257"/>
      <c r="BL273" s="257"/>
      <c r="BM273" s="257"/>
      <c r="BN273" s="257"/>
      <c r="BO273" s="257"/>
      <c r="BP273" s="257"/>
      <c r="BQ273" s="257"/>
      <c r="BR273" s="257"/>
      <c r="BS273" s="257"/>
      <c r="BT273" s="257"/>
      <c r="BU273" s="257"/>
      <c r="BV273" s="257"/>
      <c r="BW273" s="257"/>
      <c r="BX273" s="257"/>
      <c r="BY273" s="257"/>
      <c r="BZ273" s="257"/>
      <c r="CA273" s="257"/>
      <c r="CB273" s="257"/>
      <c r="CC273" s="257"/>
      <c r="CD273" s="257"/>
      <c r="CE273" s="257"/>
      <c r="CF273" s="257"/>
      <c r="CG273" s="257"/>
      <c r="CH273" s="257"/>
      <c r="CI273" s="257"/>
      <c r="CJ273" s="257"/>
    </row>
    <row r="274" spans="2:88">
      <c r="B274" s="190">
        <v>270</v>
      </c>
      <c r="C274" s="190">
        <v>29</v>
      </c>
      <c r="D274" s="190"/>
      <c r="E274" s="216">
        <v>44986</v>
      </c>
      <c r="F274" s="228" t="s">
        <v>635</v>
      </c>
      <c r="G274" s="229" t="s">
        <v>9</v>
      </c>
      <c r="H274" s="229" t="s">
        <v>1471</v>
      </c>
      <c r="I274" s="228" t="s">
        <v>1465</v>
      </c>
      <c r="J274" s="188" t="s">
        <v>630</v>
      </c>
      <c r="K274" s="218" t="s">
        <v>1479</v>
      </c>
      <c r="L274" s="53" t="s">
        <v>1472</v>
      </c>
      <c r="M274" s="225" t="s">
        <v>19</v>
      </c>
      <c r="N274" s="188" t="s">
        <v>635</v>
      </c>
      <c r="O274" s="228"/>
      <c r="P274" s="212">
        <v>18</v>
      </c>
      <c r="Q274" s="222">
        <v>1.5</v>
      </c>
      <c r="R274" s="222"/>
      <c r="S274" s="222"/>
      <c r="T274" s="217">
        <v>12</v>
      </c>
      <c r="U274" s="217">
        <v>0</v>
      </c>
      <c r="V274" s="217">
        <v>1</v>
      </c>
      <c r="W274" s="189" t="s">
        <v>963</v>
      </c>
      <c r="X274" s="259"/>
      <c r="Y274" s="257"/>
      <c r="Z274" s="257"/>
      <c r="AA274" s="257"/>
      <c r="AB274" s="257"/>
      <c r="AC274" s="257"/>
      <c r="AD274" s="257"/>
      <c r="AE274" s="257"/>
      <c r="AF274" s="257"/>
      <c r="AG274" s="257"/>
      <c r="AH274" s="257"/>
      <c r="AI274" s="257"/>
      <c r="AJ274" s="257"/>
      <c r="AK274" s="257"/>
      <c r="AL274" s="257"/>
      <c r="AM274" s="257"/>
      <c r="AN274" s="257"/>
      <c r="AO274" s="257"/>
      <c r="AP274" s="257"/>
      <c r="AQ274" s="257"/>
      <c r="AR274" s="257"/>
      <c r="AS274" s="257"/>
      <c r="AT274" s="257"/>
      <c r="AU274" s="257"/>
      <c r="AV274" s="257"/>
      <c r="AW274" s="257"/>
      <c r="AX274" s="257"/>
      <c r="AY274" s="257"/>
      <c r="AZ274" s="257"/>
      <c r="BA274" s="257"/>
      <c r="BB274" s="257"/>
      <c r="BC274" s="257"/>
      <c r="BD274" s="257"/>
      <c r="BE274" s="257"/>
      <c r="BF274" s="257"/>
      <c r="BG274" s="257"/>
      <c r="BH274" s="257"/>
      <c r="BI274" s="257"/>
      <c r="BJ274" s="257"/>
      <c r="BK274" s="257"/>
      <c r="BL274" s="257"/>
      <c r="BM274" s="257"/>
      <c r="BN274" s="257"/>
      <c r="BO274" s="257"/>
      <c r="BP274" s="257"/>
      <c r="BQ274" s="257"/>
      <c r="BR274" s="257"/>
      <c r="BS274" s="257"/>
      <c r="BT274" s="257"/>
      <c r="BU274" s="257"/>
      <c r="BV274" s="257"/>
      <c r="BW274" s="257"/>
      <c r="BX274" s="257"/>
      <c r="BY274" s="257"/>
      <c r="BZ274" s="257"/>
      <c r="CA274" s="257"/>
      <c r="CB274" s="257"/>
      <c r="CC274" s="257"/>
      <c r="CD274" s="257"/>
      <c r="CE274" s="257"/>
      <c r="CF274" s="257"/>
      <c r="CG274" s="257"/>
      <c r="CH274" s="257"/>
      <c r="CI274" s="257"/>
      <c r="CJ274" s="257"/>
    </row>
    <row r="275" spans="2:88">
      <c r="B275" s="190">
        <v>271</v>
      </c>
      <c r="C275" s="190">
        <v>30</v>
      </c>
      <c r="D275" s="190"/>
      <c r="E275" s="216">
        <v>44986</v>
      </c>
      <c r="F275" s="228" t="s">
        <v>635</v>
      </c>
      <c r="G275" s="229" t="s">
        <v>9</v>
      </c>
      <c r="H275" s="229" t="s">
        <v>1471</v>
      </c>
      <c r="I275" s="228" t="s">
        <v>1465</v>
      </c>
      <c r="J275" s="188" t="s">
        <v>630</v>
      </c>
      <c r="K275" s="218" t="s">
        <v>1480</v>
      </c>
      <c r="L275" s="53" t="s">
        <v>1472</v>
      </c>
      <c r="M275" s="225" t="s">
        <v>19</v>
      </c>
      <c r="N275" s="188" t="s">
        <v>635</v>
      </c>
      <c r="O275" s="228"/>
      <c r="P275" s="212">
        <v>22.819999999999997</v>
      </c>
      <c r="Q275" s="222">
        <v>2.2819999999999996</v>
      </c>
      <c r="R275" s="222"/>
      <c r="S275" s="222"/>
      <c r="T275" s="217">
        <v>10</v>
      </c>
      <c r="U275" s="217">
        <v>0</v>
      </c>
      <c r="V275" s="217">
        <v>1</v>
      </c>
      <c r="W275" s="189" t="s">
        <v>440</v>
      </c>
      <c r="X275" s="259"/>
      <c r="Y275" s="257"/>
      <c r="Z275" s="257"/>
      <c r="AA275" s="257"/>
      <c r="AB275" s="257"/>
      <c r="AC275" s="257"/>
      <c r="AD275" s="257"/>
      <c r="AE275" s="257"/>
      <c r="AF275" s="257"/>
      <c r="AG275" s="257"/>
      <c r="AH275" s="257"/>
      <c r="AI275" s="257"/>
      <c r="AJ275" s="257"/>
      <c r="AK275" s="257"/>
      <c r="AL275" s="257"/>
      <c r="AM275" s="257"/>
      <c r="AN275" s="257"/>
      <c r="AO275" s="257"/>
      <c r="AP275" s="257"/>
      <c r="AQ275" s="257"/>
      <c r="AR275" s="257"/>
      <c r="AS275" s="257"/>
      <c r="AT275" s="257"/>
      <c r="AU275" s="257"/>
      <c r="AV275" s="257"/>
      <c r="AW275" s="257"/>
      <c r="AX275" s="257"/>
      <c r="AY275" s="257"/>
      <c r="AZ275" s="257"/>
      <c r="BA275" s="257"/>
      <c r="BB275" s="257"/>
      <c r="BC275" s="257"/>
      <c r="BD275" s="257"/>
      <c r="BE275" s="257"/>
      <c r="BF275" s="257"/>
      <c r="BG275" s="257"/>
      <c r="BH275" s="257"/>
      <c r="BI275" s="257"/>
      <c r="BJ275" s="257"/>
      <c r="BK275" s="257"/>
      <c r="BL275" s="257"/>
      <c r="BM275" s="257"/>
      <c r="BN275" s="257"/>
      <c r="BO275" s="257"/>
      <c r="BP275" s="257"/>
      <c r="BQ275" s="257"/>
      <c r="BR275" s="257"/>
      <c r="BS275" s="257"/>
      <c r="BT275" s="257"/>
      <c r="BU275" s="257"/>
      <c r="BV275" s="257"/>
      <c r="BW275" s="257"/>
      <c r="BX275" s="257"/>
      <c r="BY275" s="257"/>
      <c r="BZ275" s="257"/>
      <c r="CA275" s="257"/>
      <c r="CB275" s="257"/>
      <c r="CC275" s="257"/>
      <c r="CD275" s="257"/>
      <c r="CE275" s="257"/>
      <c r="CF275" s="257"/>
      <c r="CG275" s="257"/>
      <c r="CH275" s="257"/>
      <c r="CI275" s="257"/>
      <c r="CJ275" s="257"/>
    </row>
    <row r="276" spans="2:88">
      <c r="B276" s="190">
        <v>272</v>
      </c>
      <c r="C276" s="190">
        <v>31</v>
      </c>
      <c r="D276" s="190"/>
      <c r="E276" s="216">
        <v>44986</v>
      </c>
      <c r="F276" s="228" t="s">
        <v>635</v>
      </c>
      <c r="G276" s="229" t="s">
        <v>9</v>
      </c>
      <c r="H276" s="229" t="s">
        <v>1471</v>
      </c>
      <c r="I276" s="228" t="s">
        <v>1465</v>
      </c>
      <c r="J276" s="188" t="s">
        <v>630</v>
      </c>
      <c r="K276" s="218" t="s">
        <v>1482</v>
      </c>
      <c r="L276" s="53" t="s">
        <v>1472</v>
      </c>
      <c r="M276" s="225" t="s">
        <v>19</v>
      </c>
      <c r="N276" s="188" t="s">
        <v>635</v>
      </c>
      <c r="O276" s="228"/>
      <c r="P276" s="212">
        <v>22.37</v>
      </c>
      <c r="Q276" s="222">
        <v>2.2370000000000001</v>
      </c>
      <c r="R276" s="222"/>
      <c r="S276" s="222"/>
      <c r="T276" s="217">
        <v>10</v>
      </c>
      <c r="U276" s="217">
        <v>0</v>
      </c>
      <c r="V276" s="217">
        <v>1</v>
      </c>
      <c r="W276" s="189" t="s">
        <v>600</v>
      </c>
      <c r="X276" s="259"/>
      <c r="Y276" s="257"/>
      <c r="Z276" s="257"/>
      <c r="AA276" s="257"/>
      <c r="AB276" s="257"/>
      <c r="AC276" s="257"/>
      <c r="AD276" s="257"/>
      <c r="AE276" s="257"/>
      <c r="AF276" s="257"/>
      <c r="AG276" s="257"/>
      <c r="AH276" s="257"/>
      <c r="AI276" s="257"/>
      <c r="AJ276" s="257"/>
      <c r="AK276" s="257"/>
      <c r="AL276" s="257"/>
      <c r="AM276" s="257"/>
      <c r="AN276" s="257"/>
      <c r="AO276" s="257"/>
      <c r="AP276" s="257"/>
      <c r="AQ276" s="257"/>
      <c r="AR276" s="257"/>
      <c r="AS276" s="257"/>
      <c r="AT276" s="257"/>
      <c r="AU276" s="257"/>
      <c r="AV276" s="257"/>
      <c r="AW276" s="257"/>
      <c r="AX276" s="257"/>
      <c r="AY276" s="257"/>
      <c r="AZ276" s="257"/>
      <c r="BA276" s="257"/>
      <c r="BB276" s="257"/>
      <c r="BC276" s="257"/>
      <c r="BD276" s="257"/>
      <c r="BE276" s="257"/>
      <c r="BF276" s="257"/>
      <c r="BG276" s="257"/>
      <c r="BH276" s="257"/>
      <c r="BI276" s="257"/>
      <c r="BJ276" s="257"/>
      <c r="BK276" s="257"/>
      <c r="BL276" s="257"/>
      <c r="BM276" s="257"/>
      <c r="BN276" s="257"/>
      <c r="BO276" s="257"/>
      <c r="BP276" s="257"/>
      <c r="BQ276" s="257"/>
      <c r="BR276" s="257"/>
      <c r="BS276" s="257"/>
      <c r="BT276" s="257"/>
      <c r="BU276" s="257"/>
      <c r="BV276" s="257"/>
      <c r="BW276" s="257"/>
      <c r="BX276" s="257"/>
      <c r="BY276" s="257"/>
      <c r="BZ276" s="257"/>
      <c r="CA276" s="257"/>
      <c r="CB276" s="257"/>
      <c r="CC276" s="257"/>
      <c r="CD276" s="257"/>
      <c r="CE276" s="257"/>
      <c r="CF276" s="257"/>
      <c r="CG276" s="257"/>
      <c r="CH276" s="257"/>
      <c r="CI276" s="257"/>
      <c r="CJ276" s="257"/>
    </row>
    <row r="277" spans="2:88">
      <c r="B277" s="190">
        <v>273</v>
      </c>
      <c r="C277" s="190">
        <v>32</v>
      </c>
      <c r="D277" s="190"/>
      <c r="E277" s="216">
        <v>44986</v>
      </c>
      <c r="F277" s="228" t="s">
        <v>635</v>
      </c>
      <c r="G277" s="229" t="s">
        <v>9</v>
      </c>
      <c r="H277" s="229" t="s">
        <v>1471</v>
      </c>
      <c r="I277" s="228" t="s">
        <v>1465</v>
      </c>
      <c r="J277" s="188" t="s">
        <v>630</v>
      </c>
      <c r="K277" s="218" t="s">
        <v>1484</v>
      </c>
      <c r="L277" s="53" t="s">
        <v>1472</v>
      </c>
      <c r="M277" s="225" t="s">
        <v>19</v>
      </c>
      <c r="N277" s="188" t="s">
        <v>635</v>
      </c>
      <c r="O277" s="228"/>
      <c r="P277" s="212">
        <v>16.760000000000002</v>
      </c>
      <c r="Q277" s="222">
        <v>1.6760000000000002</v>
      </c>
      <c r="R277" s="222"/>
      <c r="S277" s="222"/>
      <c r="T277" s="217">
        <v>10</v>
      </c>
      <c r="U277" s="217">
        <v>0</v>
      </c>
      <c r="V277" s="217">
        <v>1</v>
      </c>
      <c r="W277" s="189" t="s">
        <v>600</v>
      </c>
      <c r="X277" s="259"/>
      <c r="Y277" s="257"/>
      <c r="Z277" s="257"/>
      <c r="AA277" s="257"/>
      <c r="AB277" s="257"/>
      <c r="AC277" s="257"/>
      <c r="AD277" s="257"/>
      <c r="AE277" s="257"/>
      <c r="AF277" s="257"/>
      <c r="AG277" s="257"/>
      <c r="AH277" s="257"/>
      <c r="AI277" s="257"/>
      <c r="AJ277" s="257"/>
      <c r="AK277" s="257"/>
      <c r="AL277" s="257"/>
      <c r="AM277" s="257"/>
      <c r="AN277" s="257"/>
      <c r="AO277" s="257"/>
      <c r="AP277" s="257"/>
      <c r="AQ277" s="257"/>
      <c r="AR277" s="257"/>
      <c r="AS277" s="257"/>
      <c r="AT277" s="257"/>
      <c r="AU277" s="257"/>
      <c r="AV277" s="257"/>
      <c r="AW277" s="257"/>
      <c r="AX277" s="257"/>
      <c r="AY277" s="257"/>
      <c r="AZ277" s="257"/>
      <c r="BA277" s="257"/>
      <c r="BB277" s="257"/>
      <c r="BC277" s="257"/>
      <c r="BD277" s="257"/>
      <c r="BE277" s="257"/>
      <c r="BF277" s="257"/>
      <c r="BG277" s="257"/>
      <c r="BH277" s="257"/>
      <c r="BI277" s="257"/>
      <c r="BJ277" s="257"/>
      <c r="BK277" s="257"/>
      <c r="BL277" s="257"/>
      <c r="BM277" s="257"/>
      <c r="BN277" s="257"/>
      <c r="BO277" s="257"/>
      <c r="BP277" s="257"/>
      <c r="BQ277" s="257"/>
      <c r="BR277" s="257"/>
      <c r="BS277" s="257"/>
      <c r="BT277" s="257"/>
      <c r="BU277" s="257"/>
      <c r="BV277" s="257"/>
      <c r="BW277" s="257"/>
      <c r="BX277" s="257"/>
      <c r="BY277" s="257"/>
      <c r="BZ277" s="257"/>
      <c r="CA277" s="257"/>
      <c r="CB277" s="257"/>
      <c r="CC277" s="257"/>
      <c r="CD277" s="257"/>
      <c r="CE277" s="257"/>
      <c r="CF277" s="257"/>
      <c r="CG277" s="257"/>
      <c r="CH277" s="257"/>
      <c r="CI277" s="257"/>
      <c r="CJ277" s="257"/>
    </row>
    <row r="278" spans="2:88">
      <c r="B278" s="190">
        <v>274</v>
      </c>
      <c r="C278" s="190">
        <v>33</v>
      </c>
      <c r="D278" s="190"/>
      <c r="E278" s="216">
        <v>44986</v>
      </c>
      <c r="F278" s="228" t="s">
        <v>635</v>
      </c>
      <c r="G278" s="229" t="s">
        <v>9</v>
      </c>
      <c r="H278" s="229" t="s">
        <v>1471</v>
      </c>
      <c r="I278" s="228" t="s">
        <v>1465</v>
      </c>
      <c r="J278" s="188" t="s">
        <v>630</v>
      </c>
      <c r="K278" s="218" t="s">
        <v>1486</v>
      </c>
      <c r="L278" s="53" t="s">
        <v>1472</v>
      </c>
      <c r="M278" s="225" t="s">
        <v>19</v>
      </c>
      <c r="N278" s="188" t="s">
        <v>635</v>
      </c>
      <c r="O278" s="228"/>
      <c r="P278" s="212">
        <v>19.07</v>
      </c>
      <c r="Q278" s="222">
        <v>2.38375</v>
      </c>
      <c r="R278" s="222"/>
      <c r="S278" s="222"/>
      <c r="T278" s="217">
        <v>8</v>
      </c>
      <c r="U278" s="217">
        <v>0</v>
      </c>
      <c r="V278" s="217">
        <v>1</v>
      </c>
      <c r="W278" s="189" t="s">
        <v>600</v>
      </c>
      <c r="X278" s="259"/>
      <c r="Y278" s="257"/>
      <c r="Z278" s="257"/>
      <c r="AA278" s="257"/>
      <c r="AB278" s="257"/>
      <c r="AC278" s="257"/>
      <c r="AD278" s="257"/>
      <c r="AE278" s="257"/>
      <c r="AF278" s="257"/>
      <c r="AG278" s="257"/>
      <c r="AH278" s="257"/>
      <c r="AI278" s="257"/>
      <c r="AJ278" s="257"/>
      <c r="AK278" s="257"/>
      <c r="AL278" s="257"/>
      <c r="AM278" s="257"/>
      <c r="AN278" s="257"/>
      <c r="AO278" s="257"/>
      <c r="AP278" s="257"/>
      <c r="AQ278" s="257"/>
      <c r="AR278" s="257"/>
      <c r="AS278" s="257"/>
      <c r="AT278" s="257"/>
      <c r="AU278" s="257"/>
      <c r="AV278" s="257"/>
      <c r="AW278" s="257"/>
      <c r="AX278" s="257"/>
      <c r="AY278" s="257"/>
      <c r="AZ278" s="257"/>
      <c r="BA278" s="257"/>
      <c r="BB278" s="257"/>
      <c r="BC278" s="257"/>
      <c r="BD278" s="257"/>
      <c r="BE278" s="257"/>
      <c r="BF278" s="257"/>
      <c r="BG278" s="257"/>
      <c r="BH278" s="257"/>
      <c r="BI278" s="257"/>
      <c r="BJ278" s="257"/>
      <c r="BK278" s="257"/>
      <c r="BL278" s="257"/>
      <c r="BM278" s="257"/>
      <c r="BN278" s="257"/>
      <c r="BO278" s="257"/>
      <c r="BP278" s="257"/>
      <c r="BQ278" s="257"/>
      <c r="BR278" s="257"/>
      <c r="BS278" s="257"/>
      <c r="BT278" s="257"/>
      <c r="BU278" s="257"/>
      <c r="BV278" s="257"/>
      <c r="BW278" s="257"/>
      <c r="BX278" s="257"/>
      <c r="BY278" s="257"/>
      <c r="BZ278" s="257"/>
      <c r="CA278" s="257"/>
      <c r="CB278" s="257"/>
      <c r="CC278" s="257"/>
      <c r="CD278" s="257"/>
      <c r="CE278" s="257"/>
      <c r="CF278" s="257"/>
      <c r="CG278" s="257"/>
      <c r="CH278" s="257"/>
      <c r="CI278" s="257"/>
      <c r="CJ278" s="257"/>
    </row>
    <row r="279" spans="2:88">
      <c r="B279" s="190">
        <v>275</v>
      </c>
      <c r="C279" s="190">
        <v>34</v>
      </c>
      <c r="D279" s="190"/>
      <c r="E279" s="216">
        <v>44986</v>
      </c>
      <c r="F279" s="228" t="s">
        <v>635</v>
      </c>
      <c r="G279" s="229" t="s">
        <v>9</v>
      </c>
      <c r="H279" s="229" t="s">
        <v>1471</v>
      </c>
      <c r="I279" s="228" t="s">
        <v>1465</v>
      </c>
      <c r="J279" s="188" t="s">
        <v>630</v>
      </c>
      <c r="K279" s="218" t="s">
        <v>1488</v>
      </c>
      <c r="L279" s="53" t="s">
        <v>1472</v>
      </c>
      <c r="M279" s="225" t="s">
        <v>19</v>
      </c>
      <c r="N279" s="188" t="s">
        <v>635</v>
      </c>
      <c r="O279" s="228"/>
      <c r="P279" s="212">
        <v>54.419999999999995</v>
      </c>
      <c r="Q279" s="222">
        <v>5.4419999999999993</v>
      </c>
      <c r="R279" s="222"/>
      <c r="S279" s="222"/>
      <c r="T279" s="217">
        <v>10</v>
      </c>
      <c r="U279" s="217">
        <v>0</v>
      </c>
      <c r="V279" s="217">
        <v>1</v>
      </c>
      <c r="W279" s="189" t="s">
        <v>600</v>
      </c>
      <c r="X279" s="259"/>
      <c r="Y279" s="257"/>
      <c r="Z279" s="257"/>
      <c r="AA279" s="257"/>
      <c r="AB279" s="257"/>
      <c r="AC279" s="257"/>
      <c r="AD279" s="257"/>
      <c r="AE279" s="257"/>
      <c r="AF279" s="257"/>
      <c r="AG279" s="257"/>
      <c r="AH279" s="257"/>
      <c r="AI279" s="257"/>
      <c r="AJ279" s="257"/>
      <c r="AK279" s="257"/>
      <c r="AL279" s="257"/>
      <c r="AM279" s="257"/>
      <c r="AN279" s="257"/>
      <c r="AO279" s="257"/>
      <c r="AP279" s="257"/>
      <c r="AQ279" s="257"/>
      <c r="AR279" s="257"/>
      <c r="AS279" s="257"/>
      <c r="AT279" s="257"/>
      <c r="AU279" s="257"/>
      <c r="AV279" s="257"/>
      <c r="AW279" s="257"/>
      <c r="AX279" s="257"/>
      <c r="AY279" s="257"/>
      <c r="AZ279" s="257"/>
      <c r="BA279" s="257"/>
      <c r="BB279" s="257"/>
      <c r="BC279" s="257"/>
      <c r="BD279" s="257"/>
      <c r="BE279" s="257"/>
      <c r="BF279" s="257"/>
      <c r="BG279" s="257"/>
      <c r="BH279" s="257"/>
      <c r="BI279" s="257"/>
      <c r="BJ279" s="257"/>
      <c r="BK279" s="257"/>
      <c r="BL279" s="257"/>
      <c r="BM279" s="257"/>
      <c r="BN279" s="257"/>
      <c r="BO279" s="257"/>
      <c r="BP279" s="257"/>
      <c r="BQ279" s="257"/>
      <c r="BR279" s="257"/>
      <c r="BS279" s="257"/>
      <c r="BT279" s="257"/>
      <c r="BU279" s="257"/>
      <c r="BV279" s="257"/>
      <c r="BW279" s="257"/>
      <c r="BX279" s="257"/>
      <c r="BY279" s="257"/>
      <c r="BZ279" s="257"/>
      <c r="CA279" s="257"/>
      <c r="CB279" s="257"/>
      <c r="CC279" s="257"/>
      <c r="CD279" s="257"/>
      <c r="CE279" s="257"/>
      <c r="CF279" s="257"/>
      <c r="CG279" s="257"/>
      <c r="CH279" s="257"/>
      <c r="CI279" s="257"/>
      <c r="CJ279" s="257"/>
    </row>
    <row r="280" spans="2:88">
      <c r="B280" s="190">
        <v>276</v>
      </c>
      <c r="C280" s="190">
        <v>35</v>
      </c>
      <c r="D280" s="190"/>
      <c r="E280" s="216">
        <v>44986</v>
      </c>
      <c r="F280" s="228" t="s">
        <v>635</v>
      </c>
      <c r="G280" s="229" t="s">
        <v>9</v>
      </c>
      <c r="H280" s="229" t="s">
        <v>1471</v>
      </c>
      <c r="I280" s="228" t="s">
        <v>1465</v>
      </c>
      <c r="J280" s="188" t="s">
        <v>630</v>
      </c>
      <c r="K280" s="218" t="s">
        <v>1490</v>
      </c>
      <c r="L280" s="53" t="s">
        <v>1472</v>
      </c>
      <c r="M280" s="225" t="s">
        <v>19</v>
      </c>
      <c r="N280" s="188" t="s">
        <v>635</v>
      </c>
      <c r="O280" s="228"/>
      <c r="P280" s="212">
        <v>19.96</v>
      </c>
      <c r="Q280" s="222">
        <v>1.996</v>
      </c>
      <c r="R280" s="222"/>
      <c r="S280" s="222"/>
      <c r="T280" s="217">
        <v>10</v>
      </c>
      <c r="U280" s="217">
        <v>0</v>
      </c>
      <c r="V280" s="217">
        <v>1</v>
      </c>
      <c r="W280" s="189" t="s">
        <v>600</v>
      </c>
      <c r="X280" s="259"/>
      <c r="Y280" s="257"/>
      <c r="Z280" s="257"/>
      <c r="AA280" s="257"/>
      <c r="AB280" s="257"/>
      <c r="AC280" s="257"/>
      <c r="AD280" s="257"/>
      <c r="AE280" s="257"/>
      <c r="AF280" s="257"/>
      <c r="AG280" s="257"/>
      <c r="AH280" s="257"/>
      <c r="AI280" s="257"/>
      <c r="AJ280" s="257"/>
      <c r="AK280" s="257"/>
      <c r="AL280" s="257"/>
      <c r="AM280" s="257"/>
      <c r="AN280" s="257"/>
      <c r="AO280" s="257"/>
      <c r="AP280" s="257"/>
      <c r="AQ280" s="257"/>
      <c r="AR280" s="257"/>
      <c r="AS280" s="257"/>
      <c r="AT280" s="257"/>
      <c r="AU280" s="257"/>
      <c r="AV280" s="257"/>
      <c r="AW280" s="257"/>
      <c r="AX280" s="257"/>
      <c r="AY280" s="257"/>
      <c r="AZ280" s="257"/>
      <c r="BA280" s="257"/>
      <c r="BB280" s="257"/>
      <c r="BC280" s="257"/>
      <c r="BD280" s="257"/>
      <c r="BE280" s="257"/>
      <c r="BF280" s="257"/>
      <c r="BG280" s="257"/>
      <c r="BH280" s="257"/>
      <c r="BI280" s="257"/>
      <c r="BJ280" s="257"/>
      <c r="BK280" s="257"/>
      <c r="BL280" s="257"/>
      <c r="BM280" s="257"/>
      <c r="BN280" s="257"/>
      <c r="BO280" s="257"/>
      <c r="BP280" s="257"/>
      <c r="BQ280" s="257"/>
      <c r="BR280" s="257"/>
      <c r="BS280" s="257"/>
      <c r="BT280" s="257"/>
      <c r="BU280" s="257"/>
      <c r="BV280" s="257"/>
      <c r="BW280" s="257"/>
      <c r="BX280" s="257"/>
      <c r="BY280" s="257"/>
      <c r="BZ280" s="257"/>
      <c r="CA280" s="257"/>
      <c r="CB280" s="257"/>
      <c r="CC280" s="257"/>
      <c r="CD280" s="257"/>
      <c r="CE280" s="257"/>
      <c r="CF280" s="257"/>
      <c r="CG280" s="257"/>
      <c r="CH280" s="257"/>
      <c r="CI280" s="257"/>
      <c r="CJ280" s="257"/>
    </row>
    <row r="281" spans="2:88">
      <c r="B281" s="190">
        <v>277</v>
      </c>
      <c r="C281" s="190">
        <v>36</v>
      </c>
      <c r="D281" s="190"/>
      <c r="E281" s="216">
        <v>44986</v>
      </c>
      <c r="F281" s="228" t="s">
        <v>635</v>
      </c>
      <c r="G281" s="229" t="s">
        <v>9</v>
      </c>
      <c r="H281" s="229" t="s">
        <v>1496</v>
      </c>
      <c r="I281" s="228" t="s">
        <v>1465</v>
      </c>
      <c r="J281" s="188" t="s">
        <v>630</v>
      </c>
      <c r="K281" s="218" t="s">
        <v>1497</v>
      </c>
      <c r="L281" s="53" t="s">
        <v>1472</v>
      </c>
      <c r="M281" s="225" t="s">
        <v>19</v>
      </c>
      <c r="N281" s="188" t="s">
        <v>635</v>
      </c>
      <c r="O281" s="228"/>
      <c r="P281" s="212">
        <v>15.6875</v>
      </c>
      <c r="Q281" s="222">
        <v>1.5687500000000001</v>
      </c>
      <c r="R281" s="222"/>
      <c r="S281" s="222"/>
      <c r="T281" s="217">
        <v>10</v>
      </c>
      <c r="U281" s="217">
        <v>0</v>
      </c>
      <c r="V281" s="217">
        <v>1</v>
      </c>
      <c r="W281" s="189" t="s">
        <v>600</v>
      </c>
      <c r="X281" s="259"/>
      <c r="Y281" s="257"/>
      <c r="Z281" s="257"/>
      <c r="AA281" s="257"/>
      <c r="AB281" s="257"/>
      <c r="AC281" s="257"/>
      <c r="AD281" s="257"/>
      <c r="AE281" s="257"/>
      <c r="AF281" s="257"/>
      <c r="AG281" s="257"/>
      <c r="AH281" s="257"/>
      <c r="AI281" s="257"/>
      <c r="AJ281" s="257"/>
      <c r="AK281" s="257"/>
      <c r="AL281" s="257"/>
      <c r="AM281" s="257"/>
      <c r="AN281" s="257"/>
      <c r="AO281" s="257"/>
      <c r="AP281" s="257"/>
      <c r="AQ281" s="257"/>
      <c r="AR281" s="257"/>
      <c r="AS281" s="257"/>
      <c r="AT281" s="257"/>
      <c r="AU281" s="257"/>
      <c r="AV281" s="257"/>
      <c r="AW281" s="257"/>
      <c r="AX281" s="257"/>
      <c r="AY281" s="257"/>
      <c r="AZ281" s="257"/>
      <c r="BA281" s="257"/>
      <c r="BB281" s="257"/>
      <c r="BC281" s="257"/>
      <c r="BD281" s="257"/>
      <c r="BE281" s="257"/>
      <c r="BF281" s="257"/>
      <c r="BG281" s="257"/>
      <c r="BH281" s="257"/>
      <c r="BI281" s="257"/>
      <c r="BJ281" s="257"/>
      <c r="BK281" s="257"/>
      <c r="BL281" s="257"/>
      <c r="BM281" s="257"/>
      <c r="BN281" s="257"/>
      <c r="BO281" s="257"/>
      <c r="BP281" s="257"/>
      <c r="BQ281" s="257"/>
      <c r="BR281" s="257"/>
      <c r="BS281" s="257"/>
      <c r="BT281" s="257"/>
      <c r="BU281" s="257"/>
      <c r="BV281" s="257"/>
      <c r="BW281" s="257"/>
      <c r="BX281" s="257"/>
      <c r="BY281" s="257"/>
      <c r="BZ281" s="257"/>
      <c r="CA281" s="257"/>
      <c r="CB281" s="257"/>
      <c r="CC281" s="257"/>
      <c r="CD281" s="257"/>
      <c r="CE281" s="257"/>
      <c r="CF281" s="257"/>
      <c r="CG281" s="257"/>
      <c r="CH281" s="257"/>
      <c r="CI281" s="257"/>
      <c r="CJ281" s="257"/>
    </row>
    <row r="282" spans="2:88">
      <c r="B282" s="190">
        <v>278</v>
      </c>
      <c r="C282" s="190">
        <v>37</v>
      </c>
      <c r="D282" s="190"/>
      <c r="E282" s="216">
        <v>44986</v>
      </c>
      <c r="F282" s="228" t="s">
        <v>635</v>
      </c>
      <c r="G282" s="229" t="s">
        <v>9</v>
      </c>
      <c r="H282" s="229" t="s">
        <v>1496</v>
      </c>
      <c r="I282" s="228" t="s">
        <v>1465</v>
      </c>
      <c r="J282" s="188" t="s">
        <v>630</v>
      </c>
      <c r="K282" s="218" t="s">
        <v>1500</v>
      </c>
      <c r="L282" s="53" t="s">
        <v>1472</v>
      </c>
      <c r="M282" s="225" t="s">
        <v>19</v>
      </c>
      <c r="N282" s="188" t="s">
        <v>635</v>
      </c>
      <c r="O282" s="228"/>
      <c r="P282" s="212">
        <v>23.212500000000002</v>
      </c>
      <c r="Q282" s="222">
        <v>1.5475000000000001</v>
      </c>
      <c r="R282" s="222"/>
      <c r="S282" s="222"/>
      <c r="T282" s="217">
        <v>15</v>
      </c>
      <c r="U282" s="217">
        <v>0</v>
      </c>
      <c r="V282" s="217">
        <v>1</v>
      </c>
      <c r="W282" s="189" t="s">
        <v>600</v>
      </c>
      <c r="X282" s="259"/>
      <c r="Y282" s="257"/>
      <c r="Z282" s="257"/>
      <c r="AA282" s="257"/>
      <c r="AB282" s="257"/>
      <c r="AC282" s="257"/>
      <c r="AD282" s="257"/>
      <c r="AE282" s="257"/>
      <c r="AF282" s="257"/>
      <c r="AG282" s="257"/>
      <c r="AH282" s="257"/>
      <c r="AI282" s="257"/>
      <c r="AJ282" s="257"/>
      <c r="AK282" s="257"/>
      <c r="AL282" s="257"/>
      <c r="AM282" s="257"/>
      <c r="AN282" s="257"/>
      <c r="AO282" s="257"/>
      <c r="AP282" s="257"/>
      <c r="AQ282" s="257"/>
      <c r="AR282" s="257"/>
      <c r="AS282" s="257"/>
      <c r="AT282" s="257"/>
      <c r="AU282" s="257"/>
      <c r="AV282" s="257"/>
      <c r="AW282" s="257"/>
      <c r="AX282" s="257"/>
      <c r="AY282" s="257"/>
      <c r="AZ282" s="257"/>
      <c r="BA282" s="257"/>
      <c r="BB282" s="257"/>
      <c r="BC282" s="257"/>
      <c r="BD282" s="257"/>
      <c r="BE282" s="257"/>
      <c r="BF282" s="257"/>
      <c r="BG282" s="257"/>
      <c r="BH282" s="257"/>
      <c r="BI282" s="257"/>
      <c r="BJ282" s="257"/>
      <c r="BK282" s="257"/>
      <c r="BL282" s="257"/>
      <c r="BM282" s="257"/>
      <c r="BN282" s="257"/>
      <c r="BO282" s="257"/>
      <c r="BP282" s="257"/>
      <c r="BQ282" s="257"/>
      <c r="BR282" s="257"/>
      <c r="BS282" s="257"/>
      <c r="BT282" s="257"/>
      <c r="BU282" s="257"/>
      <c r="BV282" s="257"/>
      <c r="BW282" s="257"/>
      <c r="BX282" s="257"/>
      <c r="BY282" s="257"/>
      <c r="BZ282" s="257"/>
      <c r="CA282" s="257"/>
      <c r="CB282" s="257"/>
      <c r="CC282" s="257"/>
      <c r="CD282" s="257"/>
      <c r="CE282" s="257"/>
      <c r="CF282" s="257"/>
      <c r="CG282" s="257"/>
      <c r="CH282" s="257"/>
      <c r="CI282" s="257"/>
      <c r="CJ282" s="257"/>
    </row>
    <row r="283" spans="2:88">
      <c r="B283" s="190">
        <v>279</v>
      </c>
      <c r="C283" s="190">
        <v>38</v>
      </c>
      <c r="D283" s="190"/>
      <c r="E283" s="216">
        <v>44986</v>
      </c>
      <c r="F283" s="228" t="s">
        <v>635</v>
      </c>
      <c r="G283" s="229" t="s">
        <v>9</v>
      </c>
      <c r="H283" s="229" t="s">
        <v>1496</v>
      </c>
      <c r="I283" s="228" t="s">
        <v>1465</v>
      </c>
      <c r="J283" s="188" t="s">
        <v>630</v>
      </c>
      <c r="K283" s="218" t="s">
        <v>1501</v>
      </c>
      <c r="L283" s="53" t="s">
        <v>1472</v>
      </c>
      <c r="M283" s="225" t="s">
        <v>19</v>
      </c>
      <c r="N283" s="188" t="s">
        <v>635</v>
      </c>
      <c r="O283" s="228"/>
      <c r="P283" s="212">
        <v>22.41</v>
      </c>
      <c r="Q283" s="222">
        <v>2.2410000000000001</v>
      </c>
      <c r="R283" s="222"/>
      <c r="S283" s="222"/>
      <c r="T283" s="217">
        <v>10</v>
      </c>
      <c r="U283" s="217">
        <v>0</v>
      </c>
      <c r="V283" s="217">
        <v>1</v>
      </c>
      <c r="W283" s="189" t="s">
        <v>440</v>
      </c>
      <c r="X283" s="259"/>
      <c r="Y283" s="257"/>
      <c r="Z283" s="257"/>
      <c r="AA283" s="257"/>
      <c r="AB283" s="257"/>
      <c r="AC283" s="257"/>
      <c r="AD283" s="257"/>
      <c r="AE283" s="257"/>
      <c r="AF283" s="257"/>
      <c r="AG283" s="257"/>
      <c r="AH283" s="257"/>
      <c r="AI283" s="257"/>
      <c r="AJ283" s="257"/>
      <c r="AK283" s="257"/>
      <c r="AL283" s="257"/>
      <c r="AM283" s="257"/>
      <c r="AN283" s="257"/>
      <c r="AO283" s="257"/>
      <c r="AP283" s="257"/>
      <c r="AQ283" s="257"/>
      <c r="AR283" s="257"/>
      <c r="AS283" s="257"/>
      <c r="AT283" s="257"/>
      <c r="AU283" s="257"/>
      <c r="AV283" s="257"/>
      <c r="AW283" s="257"/>
      <c r="AX283" s="257"/>
      <c r="AY283" s="257"/>
      <c r="AZ283" s="257"/>
      <c r="BA283" s="257"/>
      <c r="BB283" s="257"/>
      <c r="BC283" s="257"/>
      <c r="BD283" s="257"/>
      <c r="BE283" s="257"/>
      <c r="BF283" s="257"/>
      <c r="BG283" s="257"/>
      <c r="BH283" s="257"/>
      <c r="BI283" s="257"/>
      <c r="BJ283" s="257"/>
      <c r="BK283" s="257"/>
      <c r="BL283" s="257"/>
      <c r="BM283" s="257"/>
      <c r="BN283" s="257"/>
      <c r="BO283" s="257"/>
      <c r="BP283" s="257"/>
      <c r="BQ283" s="257"/>
      <c r="BR283" s="257"/>
      <c r="BS283" s="257"/>
      <c r="BT283" s="257"/>
      <c r="BU283" s="257"/>
      <c r="BV283" s="257"/>
      <c r="BW283" s="257"/>
      <c r="BX283" s="257"/>
      <c r="BY283" s="257"/>
      <c r="BZ283" s="257"/>
      <c r="CA283" s="257"/>
      <c r="CB283" s="257"/>
      <c r="CC283" s="257"/>
      <c r="CD283" s="257"/>
      <c r="CE283" s="257"/>
      <c r="CF283" s="257"/>
      <c r="CG283" s="257"/>
      <c r="CH283" s="257"/>
      <c r="CI283" s="257"/>
      <c r="CJ283" s="257"/>
    </row>
    <row r="284" spans="2:88">
      <c r="B284" s="190">
        <v>280</v>
      </c>
      <c r="C284" s="190">
        <v>39</v>
      </c>
      <c r="D284" s="190"/>
      <c r="E284" s="216">
        <v>44986</v>
      </c>
      <c r="F284" s="228" t="s">
        <v>635</v>
      </c>
      <c r="G284" s="229" t="s">
        <v>9</v>
      </c>
      <c r="H284" s="229" t="s">
        <v>1496</v>
      </c>
      <c r="I284" s="228" t="s">
        <v>1465</v>
      </c>
      <c r="J284" s="188" t="s">
        <v>630</v>
      </c>
      <c r="K284" s="218" t="s">
        <v>1503</v>
      </c>
      <c r="L284" s="53" t="s">
        <v>1472</v>
      </c>
      <c r="M284" s="225" t="s">
        <v>19</v>
      </c>
      <c r="N284" s="188" t="s">
        <v>635</v>
      </c>
      <c r="O284" s="228"/>
      <c r="P284" s="212">
        <v>8.4500000000000011</v>
      </c>
      <c r="Q284" s="222">
        <v>0.84500000000000008</v>
      </c>
      <c r="R284" s="222"/>
      <c r="S284" s="222"/>
      <c r="T284" s="217">
        <v>10</v>
      </c>
      <c r="U284" s="217">
        <v>0</v>
      </c>
      <c r="V284" s="217">
        <v>1</v>
      </c>
      <c r="W284" s="189" t="s">
        <v>360</v>
      </c>
      <c r="X284" s="259"/>
      <c r="Y284" s="257"/>
      <c r="Z284" s="257"/>
      <c r="AA284" s="257"/>
      <c r="AB284" s="257"/>
      <c r="AC284" s="257"/>
      <c r="AD284" s="257"/>
      <c r="AE284" s="257"/>
      <c r="AF284" s="257"/>
      <c r="AG284" s="257"/>
      <c r="AH284" s="257"/>
      <c r="AI284" s="257"/>
      <c r="AJ284" s="257"/>
      <c r="AK284" s="257"/>
      <c r="AL284" s="257"/>
      <c r="AM284" s="257"/>
      <c r="AN284" s="257"/>
      <c r="AO284" s="257"/>
      <c r="AP284" s="257"/>
      <c r="AQ284" s="257"/>
      <c r="AR284" s="257"/>
      <c r="AS284" s="257"/>
      <c r="AT284" s="257"/>
      <c r="AU284" s="257"/>
      <c r="AV284" s="257"/>
      <c r="AW284" s="257"/>
      <c r="AX284" s="257"/>
      <c r="AY284" s="257"/>
      <c r="AZ284" s="257"/>
      <c r="BA284" s="257"/>
      <c r="BB284" s="257"/>
      <c r="BC284" s="257"/>
      <c r="BD284" s="257"/>
      <c r="BE284" s="257"/>
      <c r="BF284" s="257"/>
      <c r="BG284" s="257"/>
      <c r="BH284" s="257"/>
      <c r="BI284" s="257"/>
      <c r="BJ284" s="257"/>
      <c r="BK284" s="257"/>
      <c r="BL284" s="257"/>
      <c r="BM284" s="257"/>
      <c r="BN284" s="257"/>
      <c r="BO284" s="257"/>
      <c r="BP284" s="257"/>
      <c r="BQ284" s="257"/>
      <c r="BR284" s="257"/>
      <c r="BS284" s="257"/>
      <c r="BT284" s="257"/>
      <c r="BU284" s="257"/>
      <c r="BV284" s="257"/>
      <c r="BW284" s="257"/>
      <c r="BX284" s="257"/>
      <c r="BY284" s="257"/>
      <c r="BZ284" s="257"/>
      <c r="CA284" s="257"/>
      <c r="CB284" s="257"/>
      <c r="CC284" s="257"/>
      <c r="CD284" s="257"/>
      <c r="CE284" s="257"/>
      <c r="CF284" s="257"/>
      <c r="CG284" s="257"/>
      <c r="CH284" s="257"/>
      <c r="CI284" s="257"/>
      <c r="CJ284" s="257"/>
    </row>
    <row r="285" spans="2:88">
      <c r="B285" s="190">
        <v>281</v>
      </c>
      <c r="C285" s="190">
        <v>40</v>
      </c>
      <c r="D285" s="190"/>
      <c r="E285" s="216">
        <v>44986</v>
      </c>
      <c r="F285" s="228" t="s">
        <v>635</v>
      </c>
      <c r="G285" s="229" t="s">
        <v>9</v>
      </c>
      <c r="H285" s="229" t="s">
        <v>1496</v>
      </c>
      <c r="I285" s="228" t="s">
        <v>1465</v>
      </c>
      <c r="J285" s="188" t="s">
        <v>630</v>
      </c>
      <c r="K285" s="218" t="s">
        <v>1505</v>
      </c>
      <c r="L285" s="53" t="s">
        <v>1472</v>
      </c>
      <c r="M285" s="225" t="s">
        <v>19</v>
      </c>
      <c r="N285" s="188" t="s">
        <v>635</v>
      </c>
      <c r="O285" s="228"/>
      <c r="P285" s="212">
        <v>18.38</v>
      </c>
      <c r="Q285" s="222">
        <v>2.2974999999999999</v>
      </c>
      <c r="R285" s="222"/>
      <c r="S285" s="222"/>
      <c r="T285" s="217">
        <v>8</v>
      </c>
      <c r="U285" s="217">
        <v>0</v>
      </c>
      <c r="V285" s="217">
        <v>1</v>
      </c>
      <c r="W285" s="189" t="s">
        <v>600</v>
      </c>
      <c r="X285" s="259"/>
      <c r="Y285" s="257"/>
      <c r="Z285" s="257"/>
      <c r="AA285" s="257"/>
      <c r="AB285" s="257"/>
      <c r="AC285" s="257"/>
      <c r="AD285" s="257"/>
      <c r="AE285" s="257"/>
      <c r="AF285" s="257"/>
      <c r="AG285" s="257"/>
      <c r="AH285" s="257"/>
      <c r="AI285" s="257"/>
      <c r="AJ285" s="257"/>
      <c r="AK285" s="257"/>
      <c r="AL285" s="257"/>
      <c r="AM285" s="257"/>
      <c r="AN285" s="257"/>
      <c r="AO285" s="257"/>
      <c r="AP285" s="257"/>
      <c r="AQ285" s="257"/>
      <c r="AR285" s="257"/>
      <c r="AS285" s="257"/>
      <c r="AT285" s="257"/>
      <c r="AU285" s="257"/>
      <c r="AV285" s="257"/>
      <c r="AW285" s="257"/>
      <c r="AX285" s="257"/>
      <c r="AY285" s="257"/>
      <c r="AZ285" s="257"/>
      <c r="BA285" s="257"/>
      <c r="BB285" s="257"/>
      <c r="BC285" s="257"/>
      <c r="BD285" s="257"/>
      <c r="BE285" s="257"/>
      <c r="BF285" s="257"/>
      <c r="BG285" s="257"/>
      <c r="BH285" s="257"/>
      <c r="BI285" s="257"/>
      <c r="BJ285" s="257"/>
      <c r="BK285" s="257"/>
      <c r="BL285" s="257"/>
      <c r="BM285" s="257"/>
      <c r="BN285" s="257"/>
      <c r="BO285" s="257"/>
      <c r="BP285" s="257"/>
      <c r="BQ285" s="257"/>
      <c r="BR285" s="257"/>
      <c r="BS285" s="257"/>
      <c r="BT285" s="257"/>
      <c r="BU285" s="257"/>
      <c r="BV285" s="257"/>
      <c r="BW285" s="257"/>
      <c r="BX285" s="257"/>
      <c r="BY285" s="257"/>
      <c r="BZ285" s="257"/>
      <c r="CA285" s="257"/>
      <c r="CB285" s="257"/>
      <c r="CC285" s="257"/>
      <c r="CD285" s="257"/>
      <c r="CE285" s="257"/>
      <c r="CF285" s="257"/>
      <c r="CG285" s="257"/>
      <c r="CH285" s="257"/>
      <c r="CI285" s="257"/>
      <c r="CJ285" s="257"/>
    </row>
    <row r="286" spans="2:88">
      <c r="B286" s="190">
        <v>282</v>
      </c>
      <c r="C286" s="190">
        <v>41</v>
      </c>
      <c r="D286" s="190"/>
      <c r="E286" s="216">
        <v>44986</v>
      </c>
      <c r="F286" s="228" t="s">
        <v>635</v>
      </c>
      <c r="G286" s="229" t="s">
        <v>9</v>
      </c>
      <c r="H286" s="229" t="s">
        <v>1496</v>
      </c>
      <c r="I286" s="228" t="s">
        <v>1465</v>
      </c>
      <c r="J286" s="188" t="s">
        <v>630</v>
      </c>
      <c r="K286" s="218" t="s">
        <v>1507</v>
      </c>
      <c r="L286" s="53" t="s">
        <v>1472</v>
      </c>
      <c r="M286" s="225" t="s">
        <v>19</v>
      </c>
      <c r="N286" s="188" t="s">
        <v>635</v>
      </c>
      <c r="O286" s="228"/>
      <c r="P286" s="212">
        <v>19.84</v>
      </c>
      <c r="Q286" s="222">
        <v>1.984</v>
      </c>
      <c r="R286" s="222"/>
      <c r="S286" s="222"/>
      <c r="T286" s="217">
        <v>10</v>
      </c>
      <c r="U286" s="217">
        <v>0</v>
      </c>
      <c r="V286" s="217">
        <v>1</v>
      </c>
      <c r="W286" s="189" t="s">
        <v>600</v>
      </c>
      <c r="X286" s="259"/>
      <c r="Y286" s="257"/>
      <c r="Z286" s="257"/>
      <c r="AA286" s="257"/>
      <c r="AB286" s="257"/>
      <c r="AC286" s="257"/>
      <c r="AD286" s="257"/>
      <c r="AE286" s="257"/>
      <c r="AF286" s="257"/>
      <c r="AG286" s="257"/>
      <c r="AH286" s="257"/>
      <c r="AI286" s="257"/>
      <c r="AJ286" s="257"/>
      <c r="AK286" s="257"/>
      <c r="AL286" s="257"/>
      <c r="AM286" s="257"/>
      <c r="AN286" s="257"/>
      <c r="AO286" s="257"/>
      <c r="AP286" s="257"/>
      <c r="AQ286" s="257"/>
      <c r="AR286" s="257"/>
      <c r="AS286" s="257"/>
      <c r="AT286" s="257"/>
      <c r="AU286" s="257"/>
      <c r="AV286" s="257"/>
      <c r="AW286" s="257"/>
      <c r="AX286" s="257"/>
      <c r="AY286" s="257"/>
      <c r="AZ286" s="257"/>
      <c r="BA286" s="257"/>
      <c r="BB286" s="257"/>
      <c r="BC286" s="257"/>
      <c r="BD286" s="257"/>
      <c r="BE286" s="257"/>
      <c r="BF286" s="257"/>
      <c r="BG286" s="257"/>
      <c r="BH286" s="257"/>
      <c r="BI286" s="257"/>
      <c r="BJ286" s="257"/>
      <c r="BK286" s="257"/>
      <c r="BL286" s="257"/>
      <c r="BM286" s="257"/>
      <c r="BN286" s="257"/>
      <c r="BO286" s="257"/>
      <c r="BP286" s="257"/>
      <c r="BQ286" s="257"/>
      <c r="BR286" s="257"/>
      <c r="BS286" s="257"/>
      <c r="BT286" s="257"/>
      <c r="BU286" s="257"/>
      <c r="BV286" s="257"/>
      <c r="BW286" s="257"/>
      <c r="BX286" s="257"/>
      <c r="BY286" s="257"/>
      <c r="BZ286" s="257"/>
      <c r="CA286" s="257"/>
      <c r="CB286" s="257"/>
      <c r="CC286" s="257"/>
      <c r="CD286" s="257"/>
      <c r="CE286" s="257"/>
      <c r="CF286" s="257"/>
      <c r="CG286" s="257"/>
      <c r="CH286" s="257"/>
      <c r="CI286" s="257"/>
      <c r="CJ286" s="257"/>
    </row>
    <row r="287" spans="2:88">
      <c r="B287" s="190">
        <v>283</v>
      </c>
      <c r="C287" s="190">
        <v>42</v>
      </c>
      <c r="D287" s="190"/>
      <c r="E287" s="216">
        <v>44987</v>
      </c>
      <c r="F287" s="228" t="s">
        <v>391</v>
      </c>
      <c r="G287" s="229" t="s">
        <v>9</v>
      </c>
      <c r="H287" s="229" t="s">
        <v>1496</v>
      </c>
      <c r="I287" s="228" t="s">
        <v>1508</v>
      </c>
      <c r="J287" s="207" t="s">
        <v>388</v>
      </c>
      <c r="K287" s="218" t="s">
        <v>1513</v>
      </c>
      <c r="L287" s="53" t="s">
        <v>1472</v>
      </c>
      <c r="M287" s="225" t="s">
        <v>19</v>
      </c>
      <c r="N287" s="188" t="s">
        <v>391</v>
      </c>
      <c r="O287" s="228"/>
      <c r="P287" s="212"/>
      <c r="Q287" s="222" t="s">
        <v>486</v>
      </c>
      <c r="R287" s="222"/>
      <c r="S287" s="222"/>
      <c r="T287" s="217">
        <v>8</v>
      </c>
      <c r="U287" s="217">
        <v>0</v>
      </c>
      <c r="V287" s="217">
        <v>0</v>
      </c>
      <c r="W287" s="189" t="s">
        <v>600</v>
      </c>
      <c r="X287" s="259"/>
      <c r="Y287" s="257"/>
      <c r="Z287" s="257"/>
      <c r="AA287" s="257"/>
      <c r="AB287" s="257"/>
      <c r="AC287" s="257"/>
      <c r="AD287" s="257"/>
      <c r="AE287" s="257"/>
      <c r="AF287" s="257"/>
      <c r="AG287" s="257"/>
      <c r="AH287" s="257"/>
      <c r="AI287" s="257"/>
      <c r="AJ287" s="257"/>
      <c r="AK287" s="257"/>
      <c r="AL287" s="257"/>
      <c r="AM287" s="257"/>
      <c r="AN287" s="257"/>
      <c r="AO287" s="257"/>
      <c r="AP287" s="257"/>
      <c r="AQ287" s="257"/>
      <c r="AR287" s="257"/>
      <c r="AS287" s="257"/>
      <c r="AT287" s="257"/>
      <c r="AU287" s="257"/>
      <c r="AV287" s="257"/>
      <c r="AW287" s="257"/>
      <c r="AX287" s="257"/>
      <c r="AY287" s="257"/>
      <c r="AZ287" s="257"/>
      <c r="BA287" s="257"/>
      <c r="BB287" s="257"/>
      <c r="BC287" s="257"/>
      <c r="BD287" s="257"/>
      <c r="BE287" s="257"/>
      <c r="BF287" s="257"/>
      <c r="BG287" s="257"/>
      <c r="BH287" s="257"/>
      <c r="BI287" s="257"/>
      <c r="BJ287" s="257"/>
      <c r="BK287" s="257"/>
      <c r="BL287" s="257"/>
      <c r="BM287" s="257"/>
      <c r="BN287" s="257"/>
      <c r="BO287" s="257"/>
      <c r="BP287" s="257"/>
      <c r="BQ287" s="257"/>
      <c r="BR287" s="257"/>
      <c r="BS287" s="257"/>
      <c r="BT287" s="257"/>
      <c r="BU287" s="257"/>
      <c r="BV287" s="257"/>
      <c r="BW287" s="257"/>
      <c r="BX287" s="257"/>
      <c r="BY287" s="257"/>
      <c r="BZ287" s="257"/>
      <c r="CA287" s="257"/>
      <c r="CB287" s="257"/>
      <c r="CC287" s="257"/>
      <c r="CD287" s="257"/>
      <c r="CE287" s="257"/>
      <c r="CF287" s="257"/>
      <c r="CG287" s="257"/>
      <c r="CH287" s="257"/>
      <c r="CI287" s="257"/>
      <c r="CJ287" s="257"/>
    </row>
    <row r="288" spans="2:88">
      <c r="B288" s="190">
        <v>284</v>
      </c>
      <c r="C288" s="190">
        <v>43</v>
      </c>
      <c r="D288" s="190"/>
      <c r="E288" s="216">
        <v>44987</v>
      </c>
      <c r="F288" s="228" t="s">
        <v>391</v>
      </c>
      <c r="G288" s="229" t="s">
        <v>9</v>
      </c>
      <c r="H288" s="229" t="s">
        <v>1496</v>
      </c>
      <c r="I288" s="228" t="s">
        <v>1508</v>
      </c>
      <c r="J288" s="207" t="s">
        <v>388</v>
      </c>
      <c r="K288" s="218" t="s">
        <v>1517</v>
      </c>
      <c r="L288" s="53" t="s">
        <v>1472</v>
      </c>
      <c r="M288" s="225" t="s">
        <v>19</v>
      </c>
      <c r="N288" s="188" t="s">
        <v>391</v>
      </c>
      <c r="O288" s="228"/>
      <c r="P288" s="212"/>
      <c r="Q288" s="222" t="s">
        <v>486</v>
      </c>
      <c r="R288" s="222"/>
      <c r="S288" s="222"/>
      <c r="T288" s="217">
        <v>10</v>
      </c>
      <c r="U288" s="217">
        <v>0</v>
      </c>
      <c r="V288" s="217">
        <v>0</v>
      </c>
      <c r="W288" s="189" t="s">
        <v>600</v>
      </c>
      <c r="X288" s="259"/>
      <c r="Y288" s="257"/>
      <c r="Z288" s="257"/>
      <c r="AA288" s="257"/>
      <c r="AB288" s="257"/>
      <c r="AC288" s="257"/>
      <c r="AD288" s="257"/>
      <c r="AE288" s="257"/>
      <c r="AF288" s="257"/>
      <c r="AG288" s="257"/>
      <c r="AH288" s="257"/>
      <c r="AI288" s="257"/>
      <c r="AJ288" s="257"/>
      <c r="AK288" s="257"/>
      <c r="AL288" s="257"/>
      <c r="AM288" s="257"/>
      <c r="AN288" s="257"/>
      <c r="AO288" s="257"/>
      <c r="AP288" s="257"/>
      <c r="AQ288" s="257"/>
      <c r="AR288" s="257"/>
      <c r="AS288" s="257"/>
      <c r="AT288" s="257"/>
      <c r="AU288" s="257"/>
      <c r="AV288" s="257"/>
      <c r="AW288" s="257"/>
      <c r="AX288" s="257"/>
      <c r="AY288" s="257"/>
      <c r="AZ288" s="257"/>
      <c r="BA288" s="257"/>
      <c r="BB288" s="257"/>
      <c r="BC288" s="257"/>
      <c r="BD288" s="257"/>
      <c r="BE288" s="257"/>
      <c r="BF288" s="257"/>
      <c r="BG288" s="257"/>
      <c r="BH288" s="257"/>
      <c r="BI288" s="257"/>
      <c r="BJ288" s="257"/>
      <c r="BK288" s="257"/>
      <c r="BL288" s="257"/>
      <c r="BM288" s="257"/>
      <c r="BN288" s="257"/>
      <c r="BO288" s="257"/>
      <c r="BP288" s="257"/>
      <c r="BQ288" s="257"/>
      <c r="BR288" s="257"/>
      <c r="BS288" s="257"/>
      <c r="BT288" s="257"/>
      <c r="BU288" s="257"/>
      <c r="BV288" s="257"/>
      <c r="BW288" s="257"/>
      <c r="BX288" s="257"/>
      <c r="BY288" s="257"/>
      <c r="BZ288" s="257"/>
      <c r="CA288" s="257"/>
      <c r="CB288" s="257"/>
      <c r="CC288" s="257"/>
      <c r="CD288" s="257"/>
      <c r="CE288" s="257"/>
      <c r="CF288" s="257"/>
      <c r="CG288" s="257"/>
      <c r="CH288" s="257"/>
      <c r="CI288" s="257"/>
      <c r="CJ288" s="257"/>
    </row>
    <row r="289" spans="2:88">
      <c r="B289" s="190">
        <v>285</v>
      </c>
      <c r="C289" s="190">
        <v>44</v>
      </c>
      <c r="D289" s="190"/>
      <c r="E289" s="216">
        <v>44987</v>
      </c>
      <c r="F289" s="228" t="s">
        <v>1519</v>
      </c>
      <c r="G289" s="229" t="s">
        <v>9</v>
      </c>
      <c r="H289" s="229" t="s">
        <v>1383</v>
      </c>
      <c r="I289" s="228" t="s">
        <v>1520</v>
      </c>
      <c r="J289" s="188" t="s">
        <v>1519</v>
      </c>
      <c r="K289" s="218" t="s">
        <v>1525</v>
      </c>
      <c r="L289" s="321" t="s">
        <v>1384</v>
      </c>
      <c r="M289" s="214"/>
      <c r="N289" s="188" t="s">
        <v>1519</v>
      </c>
      <c r="O289" s="228"/>
      <c r="P289" s="212"/>
      <c r="Q289" s="222" t="s">
        <v>486</v>
      </c>
      <c r="R289" s="222"/>
      <c r="S289" s="222"/>
      <c r="T289" s="217">
        <v>3.5</v>
      </c>
      <c r="U289" s="217">
        <v>0</v>
      </c>
      <c r="V289" s="217">
        <v>1</v>
      </c>
      <c r="W289" s="189" t="s">
        <v>600</v>
      </c>
      <c r="X289" s="259"/>
      <c r="Y289" s="257"/>
      <c r="Z289" s="257"/>
      <c r="AA289" s="257"/>
      <c r="AB289" s="257"/>
      <c r="AC289" s="257"/>
      <c r="AD289" s="257"/>
      <c r="AE289" s="257"/>
      <c r="AF289" s="257"/>
      <c r="AG289" s="257"/>
      <c r="AH289" s="257"/>
      <c r="AI289" s="257"/>
      <c r="AJ289" s="257"/>
      <c r="AK289" s="257"/>
      <c r="AL289" s="257"/>
      <c r="AM289" s="257"/>
      <c r="AN289" s="257"/>
      <c r="AO289" s="257"/>
      <c r="AP289" s="257"/>
      <c r="AQ289" s="257"/>
      <c r="AR289" s="257"/>
      <c r="AS289" s="257"/>
      <c r="AT289" s="257"/>
      <c r="AU289" s="257"/>
      <c r="AV289" s="257"/>
      <c r="AW289" s="257"/>
      <c r="AX289" s="257"/>
      <c r="AY289" s="257"/>
      <c r="AZ289" s="257"/>
      <c r="BA289" s="257"/>
      <c r="BB289" s="257"/>
      <c r="BC289" s="257"/>
      <c r="BD289" s="257"/>
      <c r="BE289" s="257"/>
      <c r="BF289" s="257"/>
      <c r="BG289" s="257"/>
      <c r="BH289" s="257"/>
      <c r="BI289" s="257"/>
      <c r="BJ289" s="257"/>
      <c r="BK289" s="257"/>
      <c r="BL289" s="257"/>
      <c r="BM289" s="257"/>
      <c r="BN289" s="257"/>
      <c r="BO289" s="257"/>
      <c r="BP289" s="257"/>
      <c r="BQ289" s="257"/>
      <c r="BR289" s="257"/>
      <c r="BS289" s="257"/>
      <c r="BT289" s="257"/>
      <c r="BU289" s="257"/>
      <c r="BV289" s="257"/>
      <c r="BW289" s="257"/>
      <c r="BX289" s="257"/>
      <c r="BY289" s="257"/>
      <c r="BZ289" s="257"/>
      <c r="CA289" s="257"/>
      <c r="CB289" s="257"/>
      <c r="CC289" s="257"/>
      <c r="CD289" s="257"/>
      <c r="CE289" s="257"/>
      <c r="CF289" s="257"/>
      <c r="CG289" s="257"/>
      <c r="CH289" s="257"/>
      <c r="CI289" s="257"/>
      <c r="CJ289" s="257"/>
    </row>
    <row r="290" spans="2:88">
      <c r="B290" s="190">
        <v>286</v>
      </c>
      <c r="C290" s="190">
        <v>45</v>
      </c>
      <c r="D290" s="190"/>
      <c r="E290" s="216">
        <v>44987</v>
      </c>
      <c r="F290" s="228" t="s">
        <v>1519</v>
      </c>
      <c r="G290" s="229" t="s">
        <v>9</v>
      </c>
      <c r="H290" s="229" t="s">
        <v>1383</v>
      </c>
      <c r="I290" s="228" t="s">
        <v>1520</v>
      </c>
      <c r="J290" s="188" t="s">
        <v>1519</v>
      </c>
      <c r="K290" s="218" t="s">
        <v>1525</v>
      </c>
      <c r="L290" s="321" t="s">
        <v>1384</v>
      </c>
      <c r="M290" s="214"/>
      <c r="N290" s="188" t="s">
        <v>1519</v>
      </c>
      <c r="O290" s="228"/>
      <c r="P290" s="212"/>
      <c r="Q290" s="222" t="s">
        <v>486</v>
      </c>
      <c r="R290" s="222"/>
      <c r="S290" s="222"/>
      <c r="T290" s="217">
        <v>8</v>
      </c>
      <c r="U290" s="217">
        <v>0</v>
      </c>
      <c r="V290" s="217">
        <v>1</v>
      </c>
      <c r="W290" s="189" t="s">
        <v>600</v>
      </c>
      <c r="X290" s="259"/>
      <c r="Y290" s="257"/>
      <c r="Z290" s="257"/>
      <c r="AA290" s="257"/>
      <c r="AB290" s="257"/>
      <c r="AC290" s="257"/>
      <c r="AD290" s="257"/>
      <c r="AE290" s="257"/>
      <c r="AF290" s="257"/>
      <c r="AG290" s="257"/>
      <c r="AH290" s="257"/>
      <c r="AI290" s="257"/>
      <c r="AJ290" s="257"/>
      <c r="AK290" s="257"/>
      <c r="AL290" s="257"/>
      <c r="AM290" s="257"/>
      <c r="AN290" s="257"/>
      <c r="AO290" s="257"/>
      <c r="AP290" s="257"/>
      <c r="AQ290" s="257"/>
      <c r="AR290" s="257"/>
      <c r="AS290" s="257"/>
      <c r="AT290" s="257"/>
      <c r="AU290" s="257"/>
      <c r="AV290" s="257"/>
      <c r="AW290" s="257"/>
      <c r="AX290" s="257"/>
      <c r="AY290" s="257"/>
      <c r="AZ290" s="257"/>
      <c r="BA290" s="257"/>
      <c r="BB290" s="257"/>
      <c r="BC290" s="257"/>
      <c r="BD290" s="257"/>
      <c r="BE290" s="257"/>
      <c r="BF290" s="257"/>
      <c r="BG290" s="257"/>
      <c r="BH290" s="257"/>
      <c r="BI290" s="257"/>
      <c r="BJ290" s="257"/>
      <c r="BK290" s="257"/>
      <c r="BL290" s="257"/>
      <c r="BM290" s="257"/>
      <c r="BN290" s="257"/>
      <c r="BO290" s="257"/>
      <c r="BP290" s="257"/>
      <c r="BQ290" s="257"/>
      <c r="BR290" s="257"/>
      <c r="BS290" s="257"/>
      <c r="BT290" s="257"/>
      <c r="BU290" s="257"/>
      <c r="BV290" s="257"/>
      <c r="BW290" s="257"/>
      <c r="BX290" s="257"/>
      <c r="BY290" s="257"/>
      <c r="BZ290" s="257"/>
      <c r="CA290" s="257"/>
      <c r="CB290" s="257"/>
      <c r="CC290" s="257"/>
      <c r="CD290" s="257"/>
      <c r="CE290" s="257"/>
      <c r="CF290" s="257"/>
      <c r="CG290" s="257"/>
      <c r="CH290" s="257"/>
      <c r="CI290" s="257"/>
      <c r="CJ290" s="257"/>
    </row>
    <row r="291" spans="2:88">
      <c r="B291" s="190">
        <v>287</v>
      </c>
      <c r="C291" s="190">
        <v>46</v>
      </c>
      <c r="D291" s="190"/>
      <c r="E291" s="216">
        <v>44987</v>
      </c>
      <c r="F291" s="228" t="s">
        <v>1519</v>
      </c>
      <c r="G291" s="229" t="s">
        <v>9</v>
      </c>
      <c r="H291" s="229" t="s">
        <v>1383</v>
      </c>
      <c r="I291" s="228" t="s">
        <v>1520</v>
      </c>
      <c r="J291" s="188" t="s">
        <v>1519</v>
      </c>
      <c r="K291" s="218" t="s">
        <v>1525</v>
      </c>
      <c r="L291" s="321" t="s">
        <v>1384</v>
      </c>
      <c r="M291" s="214"/>
      <c r="N291" s="188" t="s">
        <v>1519</v>
      </c>
      <c r="O291" s="228"/>
      <c r="P291" s="212">
        <v>17.29</v>
      </c>
      <c r="Q291" s="222">
        <v>1.7289999999999999</v>
      </c>
      <c r="R291" s="222"/>
      <c r="S291" s="222"/>
      <c r="T291" s="217">
        <v>10</v>
      </c>
      <c r="U291" s="217">
        <v>0</v>
      </c>
      <c r="V291" s="217">
        <v>1</v>
      </c>
      <c r="W291" s="189" t="s">
        <v>600</v>
      </c>
      <c r="X291" s="259"/>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c r="BT291" s="257"/>
      <c r="BU291" s="257"/>
      <c r="BV291" s="257"/>
      <c r="BW291" s="257"/>
      <c r="BX291" s="257"/>
      <c r="BY291" s="257"/>
      <c r="BZ291" s="257"/>
      <c r="CA291" s="257"/>
      <c r="CB291" s="257"/>
      <c r="CC291" s="257"/>
      <c r="CD291" s="257"/>
      <c r="CE291" s="257"/>
      <c r="CF291" s="257"/>
      <c r="CG291" s="257"/>
      <c r="CH291" s="257"/>
      <c r="CI291" s="257"/>
      <c r="CJ291" s="257"/>
    </row>
    <row r="292" spans="2:88">
      <c r="B292" s="190">
        <v>288</v>
      </c>
      <c r="C292" s="190">
        <v>47</v>
      </c>
      <c r="D292" s="190"/>
      <c r="E292" s="216">
        <v>44987</v>
      </c>
      <c r="F292" s="228" t="s">
        <v>1519</v>
      </c>
      <c r="G292" s="229" t="s">
        <v>9</v>
      </c>
      <c r="H292" s="229" t="s">
        <v>1383</v>
      </c>
      <c r="I292" s="228" t="s">
        <v>1520</v>
      </c>
      <c r="J292" s="188" t="s">
        <v>1519</v>
      </c>
      <c r="K292" s="218" t="s">
        <v>1530</v>
      </c>
      <c r="L292" s="321" t="s">
        <v>1384</v>
      </c>
      <c r="M292" s="214"/>
      <c r="N292" s="188" t="s">
        <v>1519</v>
      </c>
      <c r="O292" s="228"/>
      <c r="P292" s="212"/>
      <c r="Q292" s="222" t="s">
        <v>486</v>
      </c>
      <c r="R292" s="222"/>
      <c r="S292" s="222"/>
      <c r="T292" s="217">
        <v>10</v>
      </c>
      <c r="U292" s="217">
        <v>0</v>
      </c>
      <c r="V292" s="217">
        <v>1</v>
      </c>
      <c r="W292" s="189" t="s">
        <v>600</v>
      </c>
      <c r="X292" s="259"/>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c r="BT292" s="257"/>
      <c r="BU292" s="257"/>
      <c r="BV292" s="257"/>
      <c r="BW292" s="257"/>
      <c r="BX292" s="257"/>
      <c r="BY292" s="257"/>
      <c r="BZ292" s="257"/>
      <c r="CA292" s="257"/>
      <c r="CB292" s="257"/>
      <c r="CC292" s="257"/>
      <c r="CD292" s="257"/>
      <c r="CE292" s="257"/>
      <c r="CF292" s="257"/>
      <c r="CG292" s="257"/>
      <c r="CH292" s="257"/>
      <c r="CI292" s="257"/>
      <c r="CJ292" s="257"/>
    </row>
    <row r="293" spans="2:88">
      <c r="B293" s="190">
        <v>289</v>
      </c>
      <c r="C293" s="190">
        <v>48</v>
      </c>
      <c r="D293" s="190"/>
      <c r="E293" s="216">
        <v>44987</v>
      </c>
      <c r="F293" s="228" t="s">
        <v>1519</v>
      </c>
      <c r="G293" s="229" t="s">
        <v>9</v>
      </c>
      <c r="H293" s="229" t="s">
        <v>1383</v>
      </c>
      <c r="I293" s="228" t="s">
        <v>1520</v>
      </c>
      <c r="J293" s="188" t="s">
        <v>1519</v>
      </c>
      <c r="K293" s="218" t="s">
        <v>1525</v>
      </c>
      <c r="L293" s="321" t="s">
        <v>1384</v>
      </c>
      <c r="M293" s="214"/>
      <c r="N293" s="188" t="s">
        <v>1519</v>
      </c>
      <c r="O293" s="228"/>
      <c r="P293" s="212"/>
      <c r="Q293" s="222" t="s">
        <v>486</v>
      </c>
      <c r="R293" s="222"/>
      <c r="S293" s="222"/>
      <c r="T293" s="217">
        <v>12</v>
      </c>
      <c r="U293" s="217">
        <v>0</v>
      </c>
      <c r="V293" s="217">
        <v>1</v>
      </c>
      <c r="W293" s="189" t="s">
        <v>600</v>
      </c>
      <c r="X293" s="259"/>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c r="BT293" s="257"/>
      <c r="BU293" s="257"/>
      <c r="BV293" s="257"/>
      <c r="BW293" s="257"/>
      <c r="BX293" s="257"/>
      <c r="BY293" s="257"/>
      <c r="BZ293" s="257"/>
      <c r="CA293" s="257"/>
      <c r="CB293" s="257"/>
      <c r="CC293" s="257"/>
      <c r="CD293" s="257"/>
      <c r="CE293" s="257"/>
      <c r="CF293" s="257"/>
      <c r="CG293" s="257"/>
      <c r="CH293" s="257"/>
      <c r="CI293" s="257"/>
      <c r="CJ293" s="257"/>
    </row>
    <row r="294" spans="2:88">
      <c r="B294" s="190">
        <v>290</v>
      </c>
      <c r="C294" s="190">
        <v>49</v>
      </c>
      <c r="D294" s="190"/>
      <c r="E294" s="216">
        <v>44987</v>
      </c>
      <c r="F294" s="228" t="s">
        <v>1519</v>
      </c>
      <c r="G294" s="229" t="s">
        <v>9</v>
      </c>
      <c r="H294" s="229" t="s">
        <v>1383</v>
      </c>
      <c r="I294" s="228" t="s">
        <v>1520</v>
      </c>
      <c r="J294" s="188" t="s">
        <v>1519</v>
      </c>
      <c r="K294" s="218" t="s">
        <v>1531</v>
      </c>
      <c r="L294" s="321" t="s">
        <v>1384</v>
      </c>
      <c r="M294" s="214"/>
      <c r="N294" s="188" t="s">
        <v>1519</v>
      </c>
      <c r="O294" s="228"/>
      <c r="P294" s="212"/>
      <c r="Q294" s="222" t="s">
        <v>486</v>
      </c>
      <c r="R294" s="222"/>
      <c r="S294" s="222"/>
      <c r="T294" s="217">
        <v>8</v>
      </c>
      <c r="U294" s="217">
        <v>0</v>
      </c>
      <c r="V294" s="217">
        <v>1</v>
      </c>
      <c r="W294" s="189" t="s">
        <v>600</v>
      </c>
      <c r="X294" s="259"/>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c r="BT294" s="257"/>
      <c r="BU294" s="257"/>
      <c r="BV294" s="257"/>
      <c r="BW294" s="257"/>
      <c r="BX294" s="257"/>
      <c r="BY294" s="257"/>
      <c r="BZ294" s="257"/>
      <c r="CA294" s="257"/>
      <c r="CB294" s="257"/>
      <c r="CC294" s="257"/>
      <c r="CD294" s="257"/>
      <c r="CE294" s="257"/>
      <c r="CF294" s="257"/>
      <c r="CG294" s="257"/>
      <c r="CH294" s="257"/>
      <c r="CI294" s="257"/>
      <c r="CJ294" s="257"/>
    </row>
    <row r="295" spans="2:88">
      <c r="B295" s="190">
        <v>291</v>
      </c>
      <c r="C295" s="190">
        <v>50</v>
      </c>
      <c r="D295" s="190"/>
      <c r="E295" s="216">
        <v>44987</v>
      </c>
      <c r="F295" s="228" t="s">
        <v>1519</v>
      </c>
      <c r="G295" s="229" t="s">
        <v>9</v>
      </c>
      <c r="H295" s="229" t="s">
        <v>1383</v>
      </c>
      <c r="I295" s="228" t="s">
        <v>1520</v>
      </c>
      <c r="J295" s="188" t="s">
        <v>1519</v>
      </c>
      <c r="K295" s="218" t="s">
        <v>1532</v>
      </c>
      <c r="L295" s="321" t="s">
        <v>1384</v>
      </c>
      <c r="M295" s="214"/>
      <c r="N295" s="188" t="s">
        <v>1519</v>
      </c>
      <c r="O295" s="228"/>
      <c r="P295" s="212"/>
      <c r="Q295" s="222" t="s">
        <v>486</v>
      </c>
      <c r="R295" s="222"/>
      <c r="S295" s="222"/>
      <c r="T295" s="217">
        <v>8</v>
      </c>
      <c r="U295" s="217">
        <v>0</v>
      </c>
      <c r="V295" s="217">
        <v>1</v>
      </c>
      <c r="W295" s="189" t="s">
        <v>600</v>
      </c>
      <c r="X295" s="259"/>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c r="BT295" s="257"/>
      <c r="BU295" s="257"/>
      <c r="BV295" s="257"/>
      <c r="BW295" s="257"/>
      <c r="BX295" s="257"/>
      <c r="BY295" s="257"/>
      <c r="BZ295" s="257"/>
      <c r="CA295" s="257"/>
      <c r="CB295" s="257"/>
      <c r="CC295" s="257"/>
      <c r="CD295" s="257"/>
      <c r="CE295" s="257"/>
      <c r="CF295" s="257"/>
      <c r="CG295" s="257"/>
      <c r="CH295" s="257"/>
      <c r="CI295" s="257"/>
      <c r="CJ295" s="257"/>
    </row>
    <row r="296" spans="2:88">
      <c r="B296" s="190">
        <v>292</v>
      </c>
      <c r="C296" s="190">
        <v>51</v>
      </c>
      <c r="D296" s="190"/>
      <c r="E296" s="216">
        <v>44987</v>
      </c>
      <c r="F296" s="228" t="s">
        <v>1519</v>
      </c>
      <c r="G296" s="229" t="s">
        <v>9</v>
      </c>
      <c r="H296" s="229" t="s">
        <v>1383</v>
      </c>
      <c r="I296" s="228" t="s">
        <v>1520</v>
      </c>
      <c r="J296" s="188" t="s">
        <v>1519</v>
      </c>
      <c r="K296" s="218" t="s">
        <v>1533</v>
      </c>
      <c r="L296" s="321" t="s">
        <v>1384</v>
      </c>
      <c r="M296" s="214"/>
      <c r="N296" s="188" t="s">
        <v>1519</v>
      </c>
      <c r="O296" s="228"/>
      <c r="P296" s="212"/>
      <c r="Q296" s="222" t="s">
        <v>486</v>
      </c>
      <c r="R296" s="222"/>
      <c r="S296" s="222"/>
      <c r="T296" s="217">
        <v>8</v>
      </c>
      <c r="U296" s="217">
        <v>0</v>
      </c>
      <c r="V296" s="217">
        <v>1</v>
      </c>
      <c r="W296" s="189" t="s">
        <v>600</v>
      </c>
      <c r="X296" s="259"/>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c r="BT296" s="257"/>
      <c r="BU296" s="257"/>
      <c r="BV296" s="257"/>
      <c r="BW296" s="257"/>
      <c r="BX296" s="257"/>
      <c r="BY296" s="257"/>
      <c r="BZ296" s="257"/>
      <c r="CA296" s="257"/>
      <c r="CB296" s="257"/>
      <c r="CC296" s="257"/>
      <c r="CD296" s="257"/>
      <c r="CE296" s="257"/>
      <c r="CF296" s="257"/>
      <c r="CG296" s="257"/>
      <c r="CH296" s="257"/>
      <c r="CI296" s="257"/>
      <c r="CJ296" s="257"/>
    </row>
    <row r="297" spans="2:88">
      <c r="B297" s="190">
        <v>293</v>
      </c>
      <c r="C297" s="190">
        <v>52</v>
      </c>
      <c r="D297" s="190"/>
      <c r="E297" s="216">
        <v>44987</v>
      </c>
      <c r="F297" s="228" t="s">
        <v>1519</v>
      </c>
      <c r="G297" s="229" t="s">
        <v>9</v>
      </c>
      <c r="H297" s="229" t="s">
        <v>1383</v>
      </c>
      <c r="I297" s="228" t="s">
        <v>1520</v>
      </c>
      <c r="J297" s="188" t="s">
        <v>1519</v>
      </c>
      <c r="K297" s="218" t="s">
        <v>1534</v>
      </c>
      <c r="L297" s="321" t="s">
        <v>1384</v>
      </c>
      <c r="M297" s="214"/>
      <c r="N297" s="188" t="s">
        <v>1519</v>
      </c>
      <c r="O297" s="228"/>
      <c r="P297" s="212">
        <v>8.7899999999999991</v>
      </c>
      <c r="Q297" s="222">
        <v>0.87899999999999989</v>
      </c>
      <c r="R297" s="222"/>
      <c r="S297" s="222"/>
      <c r="T297" s="217">
        <v>10</v>
      </c>
      <c r="U297" s="217">
        <v>0</v>
      </c>
      <c r="V297" s="217">
        <v>1</v>
      </c>
      <c r="W297" s="189" t="s">
        <v>600</v>
      </c>
      <c r="X297" s="259"/>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c r="BT297" s="257"/>
      <c r="BU297" s="257"/>
      <c r="BV297" s="257"/>
      <c r="BW297" s="257"/>
      <c r="BX297" s="257"/>
      <c r="BY297" s="257"/>
      <c r="BZ297" s="257"/>
      <c r="CA297" s="257"/>
      <c r="CB297" s="257"/>
      <c r="CC297" s="257"/>
      <c r="CD297" s="257"/>
      <c r="CE297" s="257"/>
      <c r="CF297" s="257"/>
      <c r="CG297" s="257"/>
      <c r="CH297" s="257"/>
      <c r="CI297" s="257"/>
      <c r="CJ297" s="257"/>
    </row>
    <row r="298" spans="2:88">
      <c r="B298" s="190">
        <v>294</v>
      </c>
      <c r="C298" s="190">
        <v>53</v>
      </c>
      <c r="D298" s="190"/>
      <c r="E298" s="216">
        <v>44987</v>
      </c>
      <c r="F298" s="228" t="s">
        <v>1519</v>
      </c>
      <c r="G298" s="229" t="s">
        <v>9</v>
      </c>
      <c r="H298" s="229" t="s">
        <v>1383</v>
      </c>
      <c r="I298" s="228" t="s">
        <v>1520</v>
      </c>
      <c r="J298" s="188" t="s">
        <v>1519</v>
      </c>
      <c r="K298" s="218" t="s">
        <v>1536</v>
      </c>
      <c r="L298" s="321" t="s">
        <v>1384</v>
      </c>
      <c r="M298" s="214"/>
      <c r="N298" s="188" t="s">
        <v>1519</v>
      </c>
      <c r="O298" s="228"/>
      <c r="P298" s="212"/>
      <c r="Q298" s="222" t="s">
        <v>486</v>
      </c>
      <c r="R298" s="222"/>
      <c r="S298" s="222"/>
      <c r="T298" s="217">
        <v>10</v>
      </c>
      <c r="U298" s="217">
        <v>0</v>
      </c>
      <c r="V298" s="217">
        <v>1</v>
      </c>
      <c r="W298" s="189" t="s">
        <v>600</v>
      </c>
      <c r="X298" s="259"/>
      <c r="Y298" s="257"/>
      <c r="Z298" s="257"/>
      <c r="AA298" s="257"/>
      <c r="AB298" s="257"/>
      <c r="AC298" s="257"/>
      <c r="AD298" s="257"/>
      <c r="AE298" s="257"/>
      <c r="AF298" s="257"/>
      <c r="AG298" s="257"/>
      <c r="AH298" s="257"/>
      <c r="AI298" s="257"/>
      <c r="AJ298" s="257"/>
      <c r="AK298" s="257"/>
      <c r="AL298" s="257"/>
      <c r="AM298" s="257"/>
      <c r="AN298" s="257"/>
      <c r="AO298" s="257"/>
      <c r="AP298" s="257"/>
      <c r="AQ298" s="257"/>
      <c r="AR298" s="257"/>
      <c r="AS298" s="257"/>
      <c r="AT298" s="257"/>
      <c r="AU298" s="257"/>
      <c r="AV298" s="257"/>
      <c r="AW298" s="257"/>
      <c r="AX298" s="257"/>
      <c r="AY298" s="257"/>
      <c r="AZ298" s="257"/>
      <c r="BA298" s="257"/>
      <c r="BB298" s="257"/>
      <c r="BC298" s="257"/>
      <c r="BD298" s="257"/>
      <c r="BE298" s="257"/>
      <c r="BF298" s="257"/>
      <c r="BG298" s="257"/>
      <c r="BH298" s="257"/>
      <c r="BI298" s="257"/>
      <c r="BJ298" s="257"/>
      <c r="BK298" s="257"/>
      <c r="BL298" s="257"/>
      <c r="BM298" s="257"/>
      <c r="BN298" s="257"/>
      <c r="BO298" s="257"/>
      <c r="BP298" s="257"/>
      <c r="BQ298" s="257"/>
      <c r="BR298" s="257"/>
      <c r="BS298" s="257"/>
      <c r="BT298" s="257"/>
      <c r="BU298" s="257"/>
      <c r="BV298" s="257"/>
      <c r="BW298" s="257"/>
      <c r="BX298" s="257"/>
      <c r="BY298" s="257"/>
      <c r="BZ298" s="257"/>
      <c r="CA298" s="257"/>
      <c r="CB298" s="257"/>
      <c r="CC298" s="257"/>
      <c r="CD298" s="257"/>
      <c r="CE298" s="257"/>
      <c r="CF298" s="257"/>
      <c r="CG298" s="257"/>
      <c r="CH298" s="257"/>
      <c r="CI298" s="257"/>
      <c r="CJ298" s="257"/>
    </row>
    <row r="299" spans="2:88">
      <c r="B299" s="190">
        <v>295</v>
      </c>
      <c r="C299" s="190">
        <v>54</v>
      </c>
      <c r="D299" s="190"/>
      <c r="E299" s="216">
        <v>44987</v>
      </c>
      <c r="F299" s="228" t="s">
        <v>1519</v>
      </c>
      <c r="G299" s="229" t="s">
        <v>9</v>
      </c>
      <c r="H299" s="229" t="s">
        <v>1383</v>
      </c>
      <c r="I299" s="228" t="s">
        <v>1520</v>
      </c>
      <c r="J299" s="188" t="s">
        <v>1519</v>
      </c>
      <c r="K299" s="218" t="s">
        <v>1537</v>
      </c>
      <c r="L299" s="321" t="s">
        <v>1384</v>
      </c>
      <c r="M299" s="214"/>
      <c r="N299" s="188" t="s">
        <v>1519</v>
      </c>
      <c r="O299" s="228"/>
      <c r="P299" s="212"/>
      <c r="Q299" s="222" t="s">
        <v>486</v>
      </c>
      <c r="R299" s="222"/>
      <c r="S299" s="222"/>
      <c r="T299" s="217">
        <v>10</v>
      </c>
      <c r="U299" s="217">
        <v>0</v>
      </c>
      <c r="V299" s="217">
        <v>1</v>
      </c>
      <c r="W299" s="189" t="s">
        <v>600</v>
      </c>
      <c r="X299" s="259"/>
      <c r="Y299" s="257"/>
      <c r="Z299" s="257"/>
      <c r="AA299" s="257"/>
      <c r="AB299" s="257"/>
      <c r="AC299" s="257"/>
      <c r="AD299" s="257"/>
      <c r="AE299" s="257"/>
      <c r="AF299" s="257"/>
      <c r="AG299" s="257"/>
      <c r="AH299" s="257"/>
      <c r="AI299" s="257"/>
      <c r="AJ299" s="257"/>
      <c r="AK299" s="257"/>
      <c r="AL299" s="257"/>
      <c r="AM299" s="257"/>
      <c r="AN299" s="257"/>
      <c r="AO299" s="257"/>
      <c r="AP299" s="257"/>
      <c r="AQ299" s="257"/>
      <c r="AR299" s="257"/>
      <c r="AS299" s="257"/>
      <c r="AT299" s="257"/>
      <c r="AU299" s="257"/>
      <c r="AV299" s="257"/>
      <c r="AW299" s="257"/>
      <c r="AX299" s="257"/>
      <c r="AY299" s="257"/>
      <c r="AZ299" s="257"/>
      <c r="BA299" s="257"/>
      <c r="BB299" s="257"/>
      <c r="BC299" s="257"/>
      <c r="BD299" s="257"/>
      <c r="BE299" s="257"/>
      <c r="BF299" s="257"/>
      <c r="BG299" s="257"/>
      <c r="BH299" s="257"/>
      <c r="BI299" s="257"/>
      <c r="BJ299" s="257"/>
      <c r="BK299" s="257"/>
      <c r="BL299" s="257"/>
      <c r="BM299" s="257"/>
      <c r="BN299" s="257"/>
      <c r="BO299" s="257"/>
      <c r="BP299" s="257"/>
      <c r="BQ299" s="257"/>
      <c r="BR299" s="257"/>
      <c r="BS299" s="257"/>
      <c r="BT299" s="257"/>
      <c r="BU299" s="257"/>
      <c r="BV299" s="257"/>
      <c r="BW299" s="257"/>
      <c r="BX299" s="257"/>
      <c r="BY299" s="257"/>
      <c r="BZ299" s="257"/>
      <c r="CA299" s="257"/>
      <c r="CB299" s="257"/>
      <c r="CC299" s="257"/>
      <c r="CD299" s="257"/>
      <c r="CE299" s="257"/>
      <c r="CF299" s="257"/>
      <c r="CG299" s="257"/>
      <c r="CH299" s="257"/>
      <c r="CI299" s="257"/>
      <c r="CJ299" s="257"/>
    </row>
    <row r="300" spans="2:88">
      <c r="B300" s="190">
        <v>296</v>
      </c>
      <c r="C300" s="190">
        <v>55</v>
      </c>
      <c r="D300" s="190"/>
      <c r="E300" s="216">
        <v>44987</v>
      </c>
      <c r="F300" s="228" t="s">
        <v>1538</v>
      </c>
      <c r="G300" s="229" t="s">
        <v>9</v>
      </c>
      <c r="H300" s="229" t="s">
        <v>1544</v>
      </c>
      <c r="I300" s="228" t="s">
        <v>1539</v>
      </c>
      <c r="J300" s="188" t="s">
        <v>1538</v>
      </c>
      <c r="K300" s="218" t="s">
        <v>1545</v>
      </c>
      <c r="L300" s="321" t="s">
        <v>1384</v>
      </c>
      <c r="M300" s="214"/>
      <c r="N300" s="188" t="s">
        <v>1538</v>
      </c>
      <c r="O300" s="228"/>
      <c r="P300" s="212"/>
      <c r="Q300" s="222" t="s">
        <v>486</v>
      </c>
      <c r="R300" s="222"/>
      <c r="S300" s="222"/>
      <c r="T300" s="217">
        <v>10</v>
      </c>
      <c r="U300" s="217">
        <v>0</v>
      </c>
      <c r="V300" s="217">
        <v>0</v>
      </c>
      <c r="W300" s="189"/>
      <c r="X300" s="259"/>
      <c r="Y300" s="257"/>
      <c r="Z300" s="257"/>
      <c r="AA300" s="257"/>
      <c r="AB300" s="257"/>
      <c r="AC300" s="257"/>
      <c r="AD300" s="257"/>
      <c r="AE300" s="257"/>
      <c r="AF300" s="257"/>
      <c r="AG300" s="257"/>
      <c r="AH300" s="257"/>
      <c r="AI300" s="257"/>
      <c r="AJ300" s="257"/>
      <c r="AK300" s="257"/>
      <c r="AL300" s="257"/>
      <c r="AM300" s="257"/>
      <c r="AN300" s="257"/>
      <c r="AO300" s="257"/>
      <c r="AP300" s="257"/>
      <c r="AQ300" s="257"/>
      <c r="AR300" s="257"/>
      <c r="AS300" s="257"/>
      <c r="AT300" s="257"/>
      <c r="AU300" s="257"/>
      <c r="AV300" s="257"/>
      <c r="AW300" s="257"/>
      <c r="AX300" s="257"/>
      <c r="AY300" s="257"/>
      <c r="AZ300" s="257"/>
      <c r="BA300" s="257"/>
      <c r="BB300" s="257"/>
      <c r="BC300" s="257"/>
      <c r="BD300" s="257"/>
      <c r="BE300" s="257"/>
      <c r="BF300" s="257"/>
      <c r="BG300" s="257"/>
      <c r="BH300" s="257"/>
      <c r="BI300" s="257"/>
      <c r="BJ300" s="257"/>
      <c r="BK300" s="257"/>
      <c r="BL300" s="257"/>
      <c r="BM300" s="257"/>
      <c r="BN300" s="257"/>
      <c r="BO300" s="257"/>
      <c r="BP300" s="257"/>
      <c r="BQ300" s="257"/>
      <c r="BR300" s="257"/>
      <c r="BS300" s="257"/>
      <c r="BT300" s="257"/>
      <c r="BU300" s="257"/>
      <c r="BV300" s="257"/>
      <c r="BW300" s="257"/>
      <c r="BX300" s="257"/>
      <c r="BY300" s="257"/>
      <c r="BZ300" s="257"/>
      <c r="CA300" s="257"/>
      <c r="CB300" s="257"/>
      <c r="CC300" s="257"/>
      <c r="CD300" s="257"/>
      <c r="CE300" s="257"/>
      <c r="CF300" s="257"/>
      <c r="CG300" s="257"/>
      <c r="CH300" s="257"/>
      <c r="CI300" s="257"/>
      <c r="CJ300" s="257"/>
    </row>
    <row r="301" spans="2:88">
      <c r="B301" s="190">
        <v>297</v>
      </c>
      <c r="C301" s="190">
        <v>56</v>
      </c>
      <c r="D301" s="190"/>
      <c r="E301" s="216">
        <v>45049</v>
      </c>
      <c r="F301" s="228" t="s">
        <v>1538</v>
      </c>
      <c r="G301" s="229" t="s">
        <v>9</v>
      </c>
      <c r="H301" s="229" t="s">
        <v>1544</v>
      </c>
      <c r="I301" s="228" t="s">
        <v>1539</v>
      </c>
      <c r="J301" s="188" t="s">
        <v>1538</v>
      </c>
      <c r="K301" s="218" t="s">
        <v>1547</v>
      </c>
      <c r="L301" s="321" t="s">
        <v>1384</v>
      </c>
      <c r="M301" s="214"/>
      <c r="N301" s="188" t="s">
        <v>1538</v>
      </c>
      <c r="O301" s="228"/>
      <c r="P301" s="212"/>
      <c r="Q301" s="222" t="s">
        <v>486</v>
      </c>
      <c r="R301" s="222"/>
      <c r="S301" s="222"/>
      <c r="T301" s="217">
        <v>10</v>
      </c>
      <c r="U301" s="217">
        <v>0</v>
      </c>
      <c r="V301" s="217">
        <v>0</v>
      </c>
      <c r="W301" s="189"/>
      <c r="X301" s="259"/>
      <c r="Y301" s="257"/>
      <c r="Z301" s="257"/>
      <c r="AA301" s="257"/>
      <c r="AB301" s="257"/>
      <c r="AC301" s="257"/>
      <c r="AD301" s="257"/>
      <c r="AE301" s="257"/>
      <c r="AF301" s="257"/>
      <c r="AG301" s="257"/>
      <c r="AH301" s="257"/>
      <c r="AI301" s="257"/>
      <c r="AJ301" s="257"/>
      <c r="AK301" s="257"/>
      <c r="AL301" s="257"/>
      <c r="AM301" s="257"/>
      <c r="AN301" s="257"/>
      <c r="AO301" s="257"/>
      <c r="AP301" s="257"/>
      <c r="AQ301" s="257"/>
      <c r="AR301" s="257"/>
      <c r="AS301" s="257"/>
      <c r="AT301" s="257"/>
      <c r="AU301" s="257"/>
      <c r="AV301" s="257"/>
      <c r="AW301" s="257"/>
      <c r="AX301" s="257"/>
      <c r="AY301" s="257"/>
      <c r="AZ301" s="257"/>
      <c r="BA301" s="257"/>
      <c r="BB301" s="257"/>
      <c r="BC301" s="257"/>
      <c r="BD301" s="257"/>
      <c r="BE301" s="257"/>
      <c r="BF301" s="257"/>
      <c r="BG301" s="257"/>
      <c r="BH301" s="257"/>
      <c r="BI301" s="257"/>
      <c r="BJ301" s="257"/>
      <c r="BK301" s="257"/>
      <c r="BL301" s="257"/>
      <c r="BM301" s="257"/>
      <c r="BN301" s="257"/>
      <c r="BO301" s="257"/>
      <c r="BP301" s="257"/>
      <c r="BQ301" s="257"/>
      <c r="BR301" s="257"/>
      <c r="BS301" s="257"/>
      <c r="BT301" s="257"/>
      <c r="BU301" s="257"/>
      <c r="BV301" s="257"/>
      <c r="BW301" s="257"/>
      <c r="BX301" s="257"/>
      <c r="BY301" s="257"/>
      <c r="BZ301" s="257"/>
      <c r="CA301" s="257"/>
      <c r="CB301" s="257"/>
      <c r="CC301" s="257"/>
      <c r="CD301" s="257"/>
      <c r="CE301" s="257"/>
      <c r="CF301" s="257"/>
      <c r="CG301" s="257"/>
      <c r="CH301" s="257"/>
      <c r="CI301" s="257"/>
      <c r="CJ301" s="257"/>
    </row>
    <row r="302" spans="2:88">
      <c r="B302" s="190">
        <v>298</v>
      </c>
      <c r="C302" s="190">
        <v>57</v>
      </c>
      <c r="D302" s="190"/>
      <c r="E302" s="216">
        <v>45049</v>
      </c>
      <c r="F302" s="228" t="s">
        <v>1538</v>
      </c>
      <c r="G302" s="229" t="s">
        <v>9</v>
      </c>
      <c r="H302" s="229" t="s">
        <v>1544</v>
      </c>
      <c r="I302" s="228" t="s">
        <v>1539</v>
      </c>
      <c r="J302" s="188" t="s">
        <v>1538</v>
      </c>
      <c r="K302" s="218" t="s">
        <v>1548</v>
      </c>
      <c r="L302" s="321" t="s">
        <v>1384</v>
      </c>
      <c r="M302" s="214"/>
      <c r="N302" s="188" t="s">
        <v>1538</v>
      </c>
      <c r="O302" s="228"/>
      <c r="P302" s="212"/>
      <c r="Q302" s="222" t="s">
        <v>486</v>
      </c>
      <c r="R302" s="222"/>
      <c r="S302" s="222"/>
      <c r="T302" s="217">
        <v>10</v>
      </c>
      <c r="U302" s="217">
        <v>0</v>
      </c>
      <c r="V302" s="217">
        <v>0</v>
      </c>
      <c r="W302" s="189"/>
      <c r="X302" s="259"/>
      <c r="Y302" s="257"/>
      <c r="Z302" s="257"/>
      <c r="AA302" s="257"/>
      <c r="AB302" s="257"/>
      <c r="AC302" s="257"/>
      <c r="AD302" s="257"/>
      <c r="AE302" s="257"/>
      <c r="AF302" s="257"/>
      <c r="AG302" s="257"/>
      <c r="AH302" s="257"/>
      <c r="AI302" s="257"/>
      <c r="AJ302" s="257"/>
      <c r="AK302" s="257"/>
      <c r="AL302" s="257"/>
      <c r="AM302" s="257"/>
      <c r="AN302" s="257"/>
      <c r="AO302" s="257"/>
      <c r="AP302" s="257"/>
      <c r="AQ302" s="257"/>
      <c r="AR302" s="257"/>
      <c r="AS302" s="257"/>
      <c r="AT302" s="257"/>
      <c r="AU302" s="257"/>
      <c r="AV302" s="257"/>
      <c r="AW302" s="257"/>
      <c r="AX302" s="257"/>
      <c r="AY302" s="257"/>
      <c r="AZ302" s="257"/>
      <c r="BA302" s="257"/>
      <c r="BB302" s="257"/>
      <c r="BC302" s="257"/>
      <c r="BD302" s="257"/>
      <c r="BE302" s="257"/>
      <c r="BF302" s="257"/>
      <c r="BG302" s="257"/>
      <c r="BH302" s="257"/>
      <c r="BI302" s="257"/>
      <c r="BJ302" s="257"/>
      <c r="BK302" s="257"/>
      <c r="BL302" s="257"/>
      <c r="BM302" s="257"/>
      <c r="BN302" s="257"/>
      <c r="BO302" s="257"/>
      <c r="BP302" s="257"/>
      <c r="BQ302" s="257"/>
      <c r="BR302" s="257"/>
      <c r="BS302" s="257"/>
      <c r="BT302" s="257"/>
      <c r="BU302" s="257"/>
      <c r="BV302" s="257"/>
      <c r="BW302" s="257"/>
      <c r="BX302" s="257"/>
      <c r="BY302" s="257"/>
      <c r="BZ302" s="257"/>
      <c r="CA302" s="257"/>
      <c r="CB302" s="257"/>
      <c r="CC302" s="257"/>
      <c r="CD302" s="257"/>
      <c r="CE302" s="257"/>
      <c r="CF302" s="257"/>
      <c r="CG302" s="257"/>
      <c r="CH302" s="257"/>
      <c r="CI302" s="257"/>
      <c r="CJ302" s="257"/>
    </row>
    <row r="303" spans="2:88">
      <c r="B303" s="190">
        <v>299</v>
      </c>
      <c r="C303" s="190">
        <v>58</v>
      </c>
      <c r="D303" s="190"/>
      <c r="E303" s="216">
        <v>45049</v>
      </c>
      <c r="F303" s="228" t="s">
        <v>1538</v>
      </c>
      <c r="G303" s="229" t="s">
        <v>9</v>
      </c>
      <c r="H303" s="229" t="s">
        <v>1544</v>
      </c>
      <c r="I303" s="228" t="s">
        <v>1539</v>
      </c>
      <c r="J303" s="188" t="s">
        <v>1538</v>
      </c>
      <c r="K303" s="218" t="s">
        <v>1549</v>
      </c>
      <c r="L303" s="321" t="s">
        <v>1384</v>
      </c>
      <c r="M303" s="214"/>
      <c r="N303" s="188" t="s">
        <v>1538</v>
      </c>
      <c r="O303" s="228"/>
      <c r="P303" s="212"/>
      <c r="Q303" s="222" t="s">
        <v>486</v>
      </c>
      <c r="R303" s="222"/>
      <c r="S303" s="222"/>
      <c r="T303" s="217">
        <v>10</v>
      </c>
      <c r="U303" s="217">
        <v>0</v>
      </c>
      <c r="V303" s="217">
        <v>0</v>
      </c>
      <c r="W303" s="189"/>
      <c r="X303" s="259"/>
      <c r="Y303" s="257"/>
      <c r="Z303" s="257"/>
      <c r="AA303" s="257"/>
      <c r="AB303" s="257"/>
      <c r="AC303" s="257"/>
      <c r="AD303" s="257"/>
      <c r="AE303" s="257"/>
      <c r="AF303" s="257"/>
      <c r="AG303" s="257"/>
      <c r="AH303" s="257"/>
      <c r="AI303" s="257"/>
      <c r="AJ303" s="257"/>
      <c r="AK303" s="257"/>
      <c r="AL303" s="257"/>
      <c r="AM303" s="257"/>
      <c r="AN303" s="257"/>
      <c r="AO303" s="257"/>
      <c r="AP303" s="257"/>
      <c r="AQ303" s="257"/>
      <c r="AR303" s="257"/>
      <c r="AS303" s="257"/>
      <c r="AT303" s="257"/>
      <c r="AU303" s="257"/>
      <c r="AV303" s="257"/>
      <c r="AW303" s="257"/>
      <c r="AX303" s="257"/>
      <c r="AY303" s="257"/>
      <c r="AZ303" s="257"/>
      <c r="BA303" s="257"/>
      <c r="BB303" s="257"/>
      <c r="BC303" s="257"/>
      <c r="BD303" s="257"/>
      <c r="BE303" s="257"/>
      <c r="BF303" s="257"/>
      <c r="BG303" s="257"/>
      <c r="BH303" s="257"/>
      <c r="BI303" s="257"/>
      <c r="BJ303" s="257"/>
      <c r="BK303" s="257"/>
      <c r="BL303" s="257"/>
      <c r="BM303" s="257"/>
      <c r="BN303" s="257"/>
      <c r="BO303" s="257"/>
      <c r="BP303" s="257"/>
      <c r="BQ303" s="257"/>
      <c r="BR303" s="257"/>
      <c r="BS303" s="257"/>
      <c r="BT303" s="257"/>
      <c r="BU303" s="257"/>
      <c r="BV303" s="257"/>
      <c r="BW303" s="257"/>
      <c r="BX303" s="257"/>
      <c r="BY303" s="257"/>
      <c r="BZ303" s="257"/>
      <c r="CA303" s="257"/>
      <c r="CB303" s="257"/>
      <c r="CC303" s="257"/>
      <c r="CD303" s="257"/>
      <c r="CE303" s="257"/>
      <c r="CF303" s="257"/>
      <c r="CG303" s="257"/>
      <c r="CH303" s="257"/>
      <c r="CI303" s="257"/>
      <c r="CJ303" s="257"/>
    </row>
    <row r="304" spans="2:88">
      <c r="B304" s="190">
        <v>300</v>
      </c>
      <c r="C304" s="190">
        <v>59</v>
      </c>
      <c r="D304" s="190"/>
      <c r="E304" s="216">
        <v>44987</v>
      </c>
      <c r="F304" s="228" t="s">
        <v>555</v>
      </c>
      <c r="G304" s="229" t="s">
        <v>9</v>
      </c>
      <c r="H304" s="229" t="s">
        <v>1383</v>
      </c>
      <c r="I304" s="228" t="s">
        <v>1552</v>
      </c>
      <c r="J304" s="188" t="s">
        <v>550</v>
      </c>
      <c r="K304" s="218" t="s">
        <v>1557</v>
      </c>
      <c r="L304" s="321" t="s">
        <v>1384</v>
      </c>
      <c r="M304" s="214"/>
      <c r="N304" s="188" t="s">
        <v>555</v>
      </c>
      <c r="O304" s="228"/>
      <c r="P304" s="212"/>
      <c r="Q304" s="222" t="s">
        <v>486</v>
      </c>
      <c r="R304" s="222"/>
      <c r="S304" s="222"/>
      <c r="T304" s="217">
        <v>3.5</v>
      </c>
      <c r="U304" s="217">
        <v>1</v>
      </c>
      <c r="V304" s="217">
        <v>0</v>
      </c>
      <c r="W304" s="189" t="s">
        <v>360</v>
      </c>
      <c r="X304" s="259"/>
      <c r="Y304" s="257"/>
      <c r="Z304" s="257"/>
      <c r="AA304" s="257"/>
      <c r="AB304" s="257"/>
      <c r="AC304" s="257"/>
      <c r="AD304" s="257"/>
      <c r="AE304" s="257"/>
      <c r="AF304" s="257"/>
      <c r="AG304" s="257"/>
      <c r="AH304" s="257"/>
      <c r="AI304" s="257"/>
      <c r="AJ304" s="257"/>
      <c r="AK304" s="257"/>
      <c r="AL304" s="257"/>
      <c r="AM304" s="257"/>
      <c r="AN304" s="257"/>
      <c r="AO304" s="257"/>
      <c r="AP304" s="257"/>
      <c r="AQ304" s="257"/>
      <c r="AR304" s="257"/>
      <c r="AS304" s="257"/>
      <c r="AT304" s="257"/>
      <c r="AU304" s="257"/>
      <c r="AV304" s="257"/>
      <c r="AW304" s="257"/>
      <c r="AX304" s="257"/>
      <c r="AY304" s="257"/>
      <c r="AZ304" s="257"/>
      <c r="BA304" s="257"/>
      <c r="BB304" s="257"/>
      <c r="BC304" s="257"/>
      <c r="BD304" s="257"/>
      <c r="BE304" s="257"/>
      <c r="BF304" s="257"/>
      <c r="BG304" s="257"/>
      <c r="BH304" s="257"/>
      <c r="BI304" s="257"/>
      <c r="BJ304" s="257"/>
      <c r="BK304" s="257"/>
      <c r="BL304" s="257"/>
      <c r="BM304" s="257"/>
      <c r="BN304" s="257"/>
      <c r="BO304" s="257"/>
      <c r="BP304" s="257"/>
      <c r="BQ304" s="257"/>
      <c r="BR304" s="257"/>
      <c r="BS304" s="257"/>
      <c r="BT304" s="257"/>
      <c r="BU304" s="257"/>
      <c r="BV304" s="257"/>
      <c r="BW304" s="257"/>
      <c r="BX304" s="257"/>
      <c r="BY304" s="257"/>
      <c r="BZ304" s="257"/>
      <c r="CA304" s="257"/>
      <c r="CB304" s="257"/>
      <c r="CC304" s="257"/>
      <c r="CD304" s="257"/>
      <c r="CE304" s="257"/>
      <c r="CF304" s="257"/>
      <c r="CG304" s="257"/>
      <c r="CH304" s="257"/>
      <c r="CI304" s="257"/>
      <c r="CJ304" s="257"/>
    </row>
    <row r="305" spans="2:88">
      <c r="B305" s="190">
        <v>301</v>
      </c>
      <c r="C305" s="190">
        <v>60</v>
      </c>
      <c r="D305" s="190"/>
      <c r="E305" s="216">
        <v>44987</v>
      </c>
      <c r="F305" s="228" t="s">
        <v>555</v>
      </c>
      <c r="G305" s="229" t="s">
        <v>9</v>
      </c>
      <c r="H305" s="229" t="s">
        <v>1383</v>
      </c>
      <c r="I305" s="228" t="s">
        <v>1552</v>
      </c>
      <c r="J305" s="188" t="s">
        <v>550</v>
      </c>
      <c r="K305" s="218" t="s">
        <v>1559</v>
      </c>
      <c r="L305" s="321" t="s">
        <v>1384</v>
      </c>
      <c r="M305" s="214"/>
      <c r="N305" s="188" t="s">
        <v>555</v>
      </c>
      <c r="O305" s="228"/>
      <c r="P305" s="212"/>
      <c r="Q305" s="222" t="s">
        <v>486</v>
      </c>
      <c r="R305" s="222"/>
      <c r="S305" s="222"/>
      <c r="T305" s="217">
        <v>10</v>
      </c>
      <c r="U305" s="217">
        <v>1</v>
      </c>
      <c r="V305" s="217">
        <v>0</v>
      </c>
      <c r="W305" s="189" t="s">
        <v>360</v>
      </c>
      <c r="X305" s="259"/>
      <c r="Y305" s="257"/>
      <c r="Z305" s="257"/>
      <c r="AA305" s="257"/>
      <c r="AB305" s="257"/>
      <c r="AC305" s="257"/>
      <c r="AD305" s="257"/>
      <c r="AE305" s="257"/>
      <c r="AF305" s="257"/>
      <c r="AG305" s="257"/>
      <c r="AH305" s="257"/>
      <c r="AI305" s="257"/>
      <c r="AJ305" s="257"/>
      <c r="AK305" s="257"/>
      <c r="AL305" s="257"/>
      <c r="AM305" s="257"/>
      <c r="AN305" s="257"/>
      <c r="AO305" s="257"/>
      <c r="AP305" s="257"/>
      <c r="AQ305" s="257"/>
      <c r="AR305" s="257"/>
      <c r="AS305" s="257"/>
      <c r="AT305" s="257"/>
      <c r="AU305" s="257"/>
      <c r="AV305" s="257"/>
      <c r="AW305" s="257"/>
      <c r="AX305" s="257"/>
      <c r="AY305" s="257"/>
      <c r="AZ305" s="257"/>
      <c r="BA305" s="257"/>
      <c r="BB305" s="257"/>
      <c r="BC305" s="257"/>
      <c r="BD305" s="257"/>
      <c r="BE305" s="257"/>
      <c r="BF305" s="257"/>
      <c r="BG305" s="257"/>
      <c r="BH305" s="257"/>
      <c r="BI305" s="257"/>
      <c r="BJ305" s="257"/>
      <c r="BK305" s="257"/>
      <c r="BL305" s="257"/>
      <c r="BM305" s="257"/>
      <c r="BN305" s="257"/>
      <c r="BO305" s="257"/>
      <c r="BP305" s="257"/>
      <c r="BQ305" s="257"/>
      <c r="BR305" s="257"/>
      <c r="BS305" s="257"/>
      <c r="BT305" s="257"/>
      <c r="BU305" s="257"/>
      <c r="BV305" s="257"/>
      <c r="BW305" s="257"/>
      <c r="BX305" s="257"/>
      <c r="BY305" s="257"/>
      <c r="BZ305" s="257"/>
      <c r="CA305" s="257"/>
      <c r="CB305" s="257"/>
      <c r="CC305" s="257"/>
      <c r="CD305" s="257"/>
      <c r="CE305" s="257"/>
      <c r="CF305" s="257"/>
      <c r="CG305" s="257"/>
      <c r="CH305" s="257"/>
      <c r="CI305" s="257"/>
      <c r="CJ305" s="257"/>
    </row>
    <row r="306" spans="2:88">
      <c r="B306" s="190">
        <v>302</v>
      </c>
      <c r="C306" s="190">
        <v>61</v>
      </c>
      <c r="D306" s="190"/>
      <c r="E306" s="216">
        <v>44987</v>
      </c>
      <c r="F306" s="228" t="s">
        <v>1560</v>
      </c>
      <c r="G306" s="229" t="s">
        <v>9</v>
      </c>
      <c r="H306" s="229" t="s">
        <v>1566</v>
      </c>
      <c r="I306" s="228" t="s">
        <v>1561</v>
      </c>
      <c r="J306" s="188" t="s">
        <v>851</v>
      </c>
      <c r="K306" s="218" t="s">
        <v>852</v>
      </c>
      <c r="L306" s="321" t="s">
        <v>1384</v>
      </c>
      <c r="M306" s="214" t="s">
        <v>19</v>
      </c>
      <c r="N306" s="188" t="s">
        <v>1560</v>
      </c>
      <c r="O306" s="228"/>
      <c r="P306" s="212"/>
      <c r="Q306" s="222" t="s">
        <v>486</v>
      </c>
      <c r="R306" s="222"/>
      <c r="S306" s="222"/>
      <c r="T306" s="217">
        <v>10</v>
      </c>
      <c r="U306" s="217">
        <v>0</v>
      </c>
      <c r="V306" s="217">
        <v>0</v>
      </c>
      <c r="W306" s="189" t="s">
        <v>600</v>
      </c>
      <c r="X306" s="259"/>
      <c r="Y306" s="257"/>
      <c r="Z306" s="257"/>
      <c r="AA306" s="257"/>
      <c r="AB306" s="257"/>
      <c r="AC306" s="257"/>
      <c r="AD306" s="257"/>
      <c r="AE306" s="257"/>
      <c r="AF306" s="257"/>
      <c r="AG306" s="257"/>
      <c r="AH306" s="257"/>
      <c r="AI306" s="257"/>
      <c r="AJ306" s="257"/>
      <c r="AK306" s="257"/>
      <c r="AL306" s="257"/>
      <c r="AM306" s="257"/>
      <c r="AN306" s="257"/>
      <c r="AO306" s="257"/>
      <c r="AP306" s="257"/>
      <c r="AQ306" s="257"/>
      <c r="AR306" s="257"/>
      <c r="AS306" s="257"/>
      <c r="AT306" s="257"/>
      <c r="AU306" s="257"/>
      <c r="AV306" s="257"/>
      <c r="AW306" s="257"/>
      <c r="AX306" s="257"/>
      <c r="AY306" s="257"/>
      <c r="AZ306" s="257"/>
      <c r="BA306" s="257"/>
      <c r="BB306" s="257"/>
      <c r="BC306" s="257"/>
      <c r="BD306" s="257"/>
      <c r="BE306" s="257"/>
      <c r="BF306" s="257"/>
      <c r="BG306" s="257"/>
      <c r="BH306" s="257"/>
      <c r="BI306" s="257"/>
      <c r="BJ306" s="257"/>
      <c r="BK306" s="257"/>
      <c r="BL306" s="257"/>
      <c r="BM306" s="257"/>
      <c r="BN306" s="257"/>
      <c r="BO306" s="257"/>
      <c r="BP306" s="257"/>
      <c r="BQ306" s="257"/>
      <c r="BR306" s="257"/>
      <c r="BS306" s="257"/>
      <c r="BT306" s="257"/>
      <c r="BU306" s="257"/>
      <c r="BV306" s="257"/>
      <c r="BW306" s="257"/>
      <c r="BX306" s="257"/>
      <c r="BY306" s="257"/>
      <c r="BZ306" s="257"/>
      <c r="CA306" s="257"/>
      <c r="CB306" s="257"/>
      <c r="CC306" s="257"/>
      <c r="CD306" s="257"/>
      <c r="CE306" s="257"/>
      <c r="CF306" s="257"/>
      <c r="CG306" s="257"/>
      <c r="CH306" s="257"/>
      <c r="CI306" s="257"/>
      <c r="CJ306" s="257"/>
    </row>
    <row r="307" spans="2:88">
      <c r="B307" s="190">
        <v>303</v>
      </c>
      <c r="C307" s="190">
        <v>62</v>
      </c>
      <c r="D307" s="190"/>
      <c r="E307" s="216">
        <v>44987</v>
      </c>
      <c r="F307" s="228" t="s">
        <v>1571</v>
      </c>
      <c r="G307" s="229" t="s">
        <v>9</v>
      </c>
      <c r="H307" s="229" t="s">
        <v>1566</v>
      </c>
      <c r="I307" s="228" t="s">
        <v>1572</v>
      </c>
      <c r="J307" s="188" t="s">
        <v>1571</v>
      </c>
      <c r="K307" s="218" t="s">
        <v>1577</v>
      </c>
      <c r="L307" s="321" t="s">
        <v>1384</v>
      </c>
      <c r="M307" s="214"/>
      <c r="N307" s="188" t="s">
        <v>1571</v>
      </c>
      <c r="O307" s="228"/>
      <c r="P307" s="212"/>
      <c r="Q307" s="222" t="s">
        <v>486</v>
      </c>
      <c r="R307" s="222"/>
      <c r="S307" s="222"/>
      <c r="T307" s="217">
        <v>10</v>
      </c>
      <c r="U307" s="217">
        <v>1</v>
      </c>
      <c r="V307" s="217">
        <v>1</v>
      </c>
      <c r="W307" s="189" t="s">
        <v>600</v>
      </c>
      <c r="X307" s="259"/>
      <c r="Y307" s="257"/>
      <c r="Z307" s="257"/>
      <c r="AA307" s="257"/>
      <c r="AB307" s="257"/>
      <c r="AC307" s="257"/>
      <c r="AD307" s="257"/>
      <c r="AE307" s="257"/>
      <c r="AF307" s="257"/>
      <c r="AG307" s="257"/>
      <c r="AH307" s="257"/>
      <c r="AI307" s="257"/>
      <c r="AJ307" s="257"/>
      <c r="AK307" s="257"/>
      <c r="AL307" s="257"/>
      <c r="AM307" s="257"/>
      <c r="AN307" s="257"/>
      <c r="AO307" s="257"/>
      <c r="AP307" s="257"/>
      <c r="AQ307" s="257"/>
      <c r="AR307" s="257"/>
      <c r="AS307" s="257"/>
      <c r="AT307" s="257"/>
      <c r="AU307" s="257"/>
      <c r="AV307" s="257"/>
      <c r="AW307" s="257"/>
      <c r="AX307" s="257"/>
      <c r="AY307" s="257"/>
      <c r="AZ307" s="257"/>
      <c r="BA307" s="257"/>
      <c r="BB307" s="257"/>
      <c r="BC307" s="257"/>
      <c r="BD307" s="257"/>
      <c r="BE307" s="257"/>
      <c r="BF307" s="257"/>
      <c r="BG307" s="257"/>
      <c r="BH307" s="257"/>
      <c r="BI307" s="257"/>
      <c r="BJ307" s="257"/>
      <c r="BK307" s="257"/>
      <c r="BL307" s="257"/>
      <c r="BM307" s="257"/>
      <c r="BN307" s="257"/>
      <c r="BO307" s="257"/>
      <c r="BP307" s="257"/>
      <c r="BQ307" s="257"/>
      <c r="BR307" s="257"/>
      <c r="BS307" s="257"/>
      <c r="BT307" s="257"/>
      <c r="BU307" s="257"/>
      <c r="BV307" s="257"/>
      <c r="BW307" s="257"/>
      <c r="BX307" s="257"/>
      <c r="BY307" s="257"/>
      <c r="BZ307" s="257"/>
      <c r="CA307" s="257"/>
      <c r="CB307" s="257"/>
      <c r="CC307" s="257"/>
      <c r="CD307" s="257"/>
      <c r="CE307" s="257"/>
      <c r="CF307" s="257"/>
      <c r="CG307" s="257"/>
      <c r="CH307" s="257"/>
      <c r="CI307" s="257"/>
      <c r="CJ307" s="257"/>
    </row>
    <row r="308" spans="2:88">
      <c r="B308" s="190">
        <v>304</v>
      </c>
      <c r="C308" s="190">
        <v>63</v>
      </c>
      <c r="D308" s="190"/>
      <c r="E308" s="216">
        <v>44987</v>
      </c>
      <c r="F308" s="228" t="s">
        <v>1579</v>
      </c>
      <c r="G308" s="229" t="s">
        <v>9</v>
      </c>
      <c r="H308" s="229" t="s">
        <v>1585</v>
      </c>
      <c r="I308" s="228" t="s">
        <v>1580</v>
      </c>
      <c r="J308" s="188" t="s">
        <v>1579</v>
      </c>
      <c r="K308" s="188" t="s">
        <v>1586</v>
      </c>
      <c r="L308" s="15" t="s">
        <v>1472</v>
      </c>
      <c r="M308" s="214"/>
      <c r="N308" s="188" t="s">
        <v>1579</v>
      </c>
      <c r="O308" s="228"/>
      <c r="P308" s="212"/>
      <c r="Q308" s="212" t="s">
        <v>486</v>
      </c>
      <c r="R308" s="212"/>
      <c r="S308" s="212"/>
      <c r="T308" s="190">
        <v>10</v>
      </c>
      <c r="U308" s="190">
        <v>0</v>
      </c>
      <c r="V308" s="190">
        <v>1</v>
      </c>
      <c r="W308" s="189" t="s">
        <v>600</v>
      </c>
      <c r="X308" s="259"/>
      <c r="Y308" s="257"/>
      <c r="Z308" s="257"/>
      <c r="AA308" s="257"/>
      <c r="AB308" s="257"/>
      <c r="AC308" s="257"/>
      <c r="AD308" s="257"/>
      <c r="AE308" s="257"/>
      <c r="AF308" s="257"/>
      <c r="AG308" s="257"/>
      <c r="AH308" s="257"/>
      <c r="AI308" s="257"/>
      <c r="AJ308" s="257"/>
      <c r="AK308" s="257"/>
      <c r="AL308" s="257"/>
      <c r="AM308" s="257"/>
      <c r="AN308" s="257"/>
      <c r="AO308" s="257"/>
      <c r="AP308" s="257"/>
      <c r="AQ308" s="257"/>
      <c r="AR308" s="257"/>
      <c r="AS308" s="257"/>
      <c r="AT308" s="257"/>
      <c r="AU308" s="257"/>
      <c r="AV308" s="257"/>
      <c r="AW308" s="257"/>
      <c r="AX308" s="257"/>
      <c r="AY308" s="257"/>
      <c r="AZ308" s="257"/>
      <c r="BA308" s="257"/>
      <c r="BB308" s="257"/>
      <c r="BC308" s="257"/>
      <c r="BD308" s="257"/>
      <c r="BE308" s="257"/>
      <c r="BF308" s="257"/>
      <c r="BG308" s="257"/>
      <c r="BH308" s="257"/>
      <c r="BI308" s="257"/>
      <c r="BJ308" s="257"/>
      <c r="BK308" s="257"/>
      <c r="BL308" s="257"/>
      <c r="BM308" s="257"/>
      <c r="BN308" s="257"/>
      <c r="BO308" s="257"/>
      <c r="BP308" s="257"/>
      <c r="BQ308" s="257"/>
      <c r="BR308" s="257"/>
      <c r="BS308" s="257"/>
      <c r="BT308" s="257"/>
      <c r="BU308" s="257"/>
      <c r="BV308" s="257"/>
      <c r="BW308" s="257"/>
      <c r="BX308" s="257"/>
      <c r="BY308" s="257"/>
      <c r="BZ308" s="257"/>
      <c r="CA308" s="257"/>
      <c r="CB308" s="257"/>
      <c r="CC308" s="257"/>
      <c r="CD308" s="257"/>
      <c r="CE308" s="257"/>
      <c r="CF308" s="257"/>
      <c r="CG308" s="257"/>
      <c r="CH308" s="257"/>
      <c r="CI308" s="257"/>
      <c r="CJ308" s="257"/>
    </row>
    <row r="309" spans="2:88">
      <c r="B309" s="190">
        <v>305</v>
      </c>
      <c r="C309" s="190">
        <v>64</v>
      </c>
      <c r="D309" s="190"/>
      <c r="E309" s="216">
        <v>44987</v>
      </c>
      <c r="F309" s="228" t="s">
        <v>1579</v>
      </c>
      <c r="G309" s="229" t="s">
        <v>9</v>
      </c>
      <c r="H309" s="229" t="s">
        <v>1585</v>
      </c>
      <c r="I309" s="228" t="s">
        <v>1580</v>
      </c>
      <c r="J309" s="188" t="s">
        <v>1579</v>
      </c>
      <c r="K309" s="188" t="s">
        <v>1586</v>
      </c>
      <c r="L309" s="15" t="s">
        <v>1472</v>
      </c>
      <c r="M309" s="214"/>
      <c r="N309" s="188" t="s">
        <v>1579</v>
      </c>
      <c r="O309" s="228"/>
      <c r="P309" s="212"/>
      <c r="Q309" s="212" t="s">
        <v>486</v>
      </c>
      <c r="R309" s="212"/>
      <c r="S309" s="212"/>
      <c r="T309" s="190">
        <v>14</v>
      </c>
      <c r="U309" s="190">
        <v>0</v>
      </c>
      <c r="V309" s="190">
        <v>1</v>
      </c>
      <c r="W309" s="189" t="s">
        <v>600</v>
      </c>
      <c r="X309" s="259"/>
      <c r="Y309" s="257"/>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7"/>
      <c r="AY309" s="257"/>
      <c r="AZ309" s="257"/>
      <c r="BA309" s="257"/>
      <c r="BB309" s="257"/>
      <c r="BC309" s="257"/>
      <c r="BD309" s="257"/>
      <c r="BE309" s="257"/>
      <c r="BF309" s="257"/>
      <c r="BG309" s="257"/>
      <c r="BH309" s="257"/>
      <c r="BI309" s="257"/>
      <c r="BJ309" s="257"/>
      <c r="BK309" s="257"/>
      <c r="BL309" s="257"/>
      <c r="BM309" s="257"/>
      <c r="BN309" s="257"/>
      <c r="BO309" s="257"/>
      <c r="BP309" s="257"/>
      <c r="BQ309" s="257"/>
      <c r="BR309" s="257"/>
      <c r="BS309" s="257"/>
      <c r="BT309" s="257"/>
      <c r="BU309" s="257"/>
      <c r="BV309" s="257"/>
      <c r="BW309" s="257"/>
      <c r="BX309" s="257"/>
      <c r="BY309" s="257"/>
      <c r="BZ309" s="257"/>
      <c r="CA309" s="257"/>
      <c r="CB309" s="257"/>
      <c r="CC309" s="257"/>
      <c r="CD309" s="257"/>
      <c r="CE309" s="257"/>
      <c r="CF309" s="257"/>
      <c r="CG309" s="257"/>
      <c r="CH309" s="257"/>
      <c r="CI309" s="257"/>
      <c r="CJ309" s="257"/>
    </row>
    <row r="310" spans="2:88">
      <c r="B310" s="190">
        <v>306</v>
      </c>
      <c r="C310" s="190">
        <v>65</v>
      </c>
      <c r="D310" s="190"/>
      <c r="E310" s="216">
        <v>44987</v>
      </c>
      <c r="F310" s="228" t="s">
        <v>1579</v>
      </c>
      <c r="G310" s="229" t="s">
        <v>9</v>
      </c>
      <c r="H310" s="229" t="s">
        <v>1585</v>
      </c>
      <c r="I310" s="228" t="s">
        <v>1580</v>
      </c>
      <c r="J310" s="188" t="s">
        <v>1579</v>
      </c>
      <c r="K310" s="188" t="s">
        <v>1589</v>
      </c>
      <c r="L310" s="15" t="s">
        <v>1472</v>
      </c>
      <c r="M310" s="214"/>
      <c r="N310" s="188" t="s">
        <v>1579</v>
      </c>
      <c r="O310" s="228"/>
      <c r="P310" s="212"/>
      <c r="Q310" s="212" t="s">
        <v>486</v>
      </c>
      <c r="R310" s="212"/>
      <c r="S310" s="212"/>
      <c r="T310" s="190">
        <v>10</v>
      </c>
      <c r="U310" s="190">
        <v>0</v>
      </c>
      <c r="V310" s="190">
        <v>1</v>
      </c>
      <c r="W310" s="189" t="s">
        <v>600</v>
      </c>
      <c r="X310" s="259"/>
      <c r="Y310" s="257"/>
      <c r="Z310" s="257"/>
      <c r="AA310" s="257"/>
      <c r="AB310" s="257"/>
      <c r="AC310" s="257"/>
      <c r="AD310" s="257"/>
      <c r="AE310" s="257"/>
      <c r="AF310" s="257"/>
      <c r="AG310" s="257"/>
      <c r="AH310" s="257"/>
      <c r="AI310" s="257"/>
      <c r="AJ310" s="257"/>
      <c r="AK310" s="257"/>
      <c r="AL310" s="257"/>
      <c r="AM310" s="257"/>
      <c r="AN310" s="257"/>
      <c r="AO310" s="257"/>
      <c r="AP310" s="257"/>
      <c r="AQ310" s="257"/>
      <c r="AR310" s="257"/>
      <c r="AS310" s="257"/>
      <c r="AT310" s="257"/>
      <c r="AU310" s="257"/>
      <c r="AV310" s="257"/>
      <c r="AW310" s="257"/>
      <c r="AX310" s="257"/>
      <c r="AY310" s="257"/>
      <c r="AZ310" s="257"/>
      <c r="BA310" s="257"/>
      <c r="BB310" s="257"/>
      <c r="BC310" s="257"/>
      <c r="BD310" s="257"/>
      <c r="BE310" s="257"/>
      <c r="BF310" s="257"/>
      <c r="BG310" s="257"/>
      <c r="BH310" s="257"/>
      <c r="BI310" s="257"/>
      <c r="BJ310" s="257"/>
      <c r="BK310" s="257"/>
      <c r="BL310" s="257"/>
      <c r="BM310" s="257"/>
      <c r="BN310" s="257"/>
      <c r="BO310" s="257"/>
      <c r="BP310" s="257"/>
      <c r="BQ310" s="257"/>
      <c r="BR310" s="257"/>
      <c r="BS310" s="257"/>
      <c r="BT310" s="257"/>
      <c r="BU310" s="257"/>
      <c r="BV310" s="257"/>
      <c r="BW310" s="257"/>
      <c r="BX310" s="257"/>
      <c r="BY310" s="257"/>
      <c r="BZ310" s="257"/>
      <c r="CA310" s="257"/>
      <c r="CB310" s="257"/>
      <c r="CC310" s="257"/>
      <c r="CD310" s="257"/>
      <c r="CE310" s="257"/>
      <c r="CF310" s="257"/>
      <c r="CG310" s="257"/>
      <c r="CH310" s="257"/>
      <c r="CI310" s="257"/>
      <c r="CJ310" s="257"/>
    </row>
    <row r="311" spans="2:88">
      <c r="B311" s="190">
        <v>307</v>
      </c>
      <c r="C311" s="190">
        <v>66</v>
      </c>
      <c r="D311" s="190"/>
      <c r="E311" s="216">
        <v>44987</v>
      </c>
      <c r="F311" s="228" t="s">
        <v>1579</v>
      </c>
      <c r="G311" s="229" t="s">
        <v>9</v>
      </c>
      <c r="H311" s="229" t="s">
        <v>1585</v>
      </c>
      <c r="I311" s="228" t="s">
        <v>1580</v>
      </c>
      <c r="J311" s="188" t="s">
        <v>1579</v>
      </c>
      <c r="K311" s="188" t="s">
        <v>1589</v>
      </c>
      <c r="L311" s="15" t="s">
        <v>1472</v>
      </c>
      <c r="M311" s="214"/>
      <c r="N311" s="188" t="s">
        <v>1579</v>
      </c>
      <c r="O311" s="228"/>
      <c r="P311" s="212"/>
      <c r="Q311" s="212" t="s">
        <v>486</v>
      </c>
      <c r="R311" s="212"/>
      <c r="S311" s="212"/>
      <c r="T311" s="190">
        <v>14</v>
      </c>
      <c r="U311" s="190">
        <v>0</v>
      </c>
      <c r="V311" s="190">
        <v>1</v>
      </c>
      <c r="W311" s="189" t="s">
        <v>600</v>
      </c>
      <c r="X311" s="259"/>
      <c r="Y311" s="257"/>
      <c r="Z311" s="257"/>
      <c r="AA311" s="257"/>
      <c r="AB311" s="257"/>
      <c r="AC311" s="257"/>
      <c r="AD311" s="257"/>
      <c r="AE311" s="257"/>
      <c r="AF311" s="257"/>
      <c r="AG311" s="257"/>
      <c r="AH311" s="257"/>
      <c r="AI311" s="257"/>
      <c r="AJ311" s="257"/>
      <c r="AK311" s="257"/>
      <c r="AL311" s="257"/>
      <c r="AM311" s="257"/>
      <c r="AN311" s="257"/>
      <c r="AO311" s="257"/>
      <c r="AP311" s="257"/>
      <c r="AQ311" s="257"/>
      <c r="AR311" s="257"/>
      <c r="AS311" s="257"/>
      <c r="AT311" s="257"/>
      <c r="AU311" s="257"/>
      <c r="AV311" s="257"/>
      <c r="AW311" s="257"/>
      <c r="AX311" s="257"/>
      <c r="AY311" s="257"/>
      <c r="AZ311" s="257"/>
      <c r="BA311" s="257"/>
      <c r="BB311" s="257"/>
      <c r="BC311" s="257"/>
      <c r="BD311" s="257"/>
      <c r="BE311" s="257"/>
      <c r="BF311" s="257"/>
      <c r="BG311" s="257"/>
      <c r="BH311" s="257"/>
      <c r="BI311" s="257"/>
      <c r="BJ311" s="257"/>
      <c r="BK311" s="257"/>
      <c r="BL311" s="257"/>
      <c r="BM311" s="257"/>
      <c r="BN311" s="257"/>
      <c r="BO311" s="257"/>
      <c r="BP311" s="257"/>
      <c r="BQ311" s="257"/>
      <c r="BR311" s="257"/>
      <c r="BS311" s="257"/>
      <c r="BT311" s="257"/>
      <c r="BU311" s="257"/>
      <c r="BV311" s="257"/>
      <c r="BW311" s="257"/>
      <c r="BX311" s="257"/>
      <c r="BY311" s="257"/>
      <c r="BZ311" s="257"/>
      <c r="CA311" s="257"/>
      <c r="CB311" s="257"/>
      <c r="CC311" s="257"/>
      <c r="CD311" s="257"/>
      <c r="CE311" s="257"/>
      <c r="CF311" s="257"/>
      <c r="CG311" s="257"/>
      <c r="CH311" s="257"/>
      <c r="CI311" s="257"/>
      <c r="CJ311" s="257"/>
    </row>
    <row r="312" spans="2:88">
      <c r="B312" s="190">
        <v>308</v>
      </c>
      <c r="C312" s="190">
        <v>67</v>
      </c>
      <c r="D312" s="190"/>
      <c r="E312" s="216">
        <v>44987</v>
      </c>
      <c r="F312" s="228" t="s">
        <v>1579</v>
      </c>
      <c r="G312" s="229" t="s">
        <v>9</v>
      </c>
      <c r="H312" s="229" t="s">
        <v>1585</v>
      </c>
      <c r="I312" s="228" t="s">
        <v>1580</v>
      </c>
      <c r="J312" s="188" t="s">
        <v>1579</v>
      </c>
      <c r="K312" s="188" t="s">
        <v>1590</v>
      </c>
      <c r="L312" s="15" t="s">
        <v>1472</v>
      </c>
      <c r="M312" s="214"/>
      <c r="N312" s="188" t="s">
        <v>1579</v>
      </c>
      <c r="O312" s="228"/>
      <c r="P312" s="212"/>
      <c r="Q312" s="212" t="s">
        <v>486</v>
      </c>
      <c r="R312" s="212"/>
      <c r="S312" s="212"/>
      <c r="T312" s="190">
        <v>8</v>
      </c>
      <c r="U312" s="190">
        <v>0</v>
      </c>
      <c r="V312" s="190">
        <v>1</v>
      </c>
      <c r="W312" s="189" t="s">
        <v>600</v>
      </c>
      <c r="X312" s="259"/>
      <c r="Y312" s="257"/>
      <c r="Z312" s="257"/>
      <c r="AA312" s="257"/>
      <c r="AB312" s="257"/>
      <c r="AC312" s="257"/>
      <c r="AD312" s="257"/>
      <c r="AE312" s="257"/>
      <c r="AF312" s="257"/>
      <c r="AG312" s="257"/>
      <c r="AH312" s="257"/>
      <c r="AI312" s="257"/>
      <c r="AJ312" s="257"/>
      <c r="AK312" s="257"/>
      <c r="AL312" s="257"/>
      <c r="AM312" s="257"/>
      <c r="AN312" s="257"/>
      <c r="AO312" s="257"/>
      <c r="AP312" s="257"/>
      <c r="AQ312" s="257"/>
      <c r="AR312" s="257"/>
      <c r="AS312" s="257"/>
      <c r="AT312" s="257"/>
      <c r="AU312" s="257"/>
      <c r="AV312" s="257"/>
      <c r="AW312" s="257"/>
      <c r="AX312" s="257"/>
      <c r="AY312" s="257"/>
      <c r="AZ312" s="257"/>
      <c r="BA312" s="257"/>
      <c r="BB312" s="257"/>
      <c r="BC312" s="257"/>
      <c r="BD312" s="257"/>
      <c r="BE312" s="257"/>
      <c r="BF312" s="257"/>
      <c r="BG312" s="257"/>
      <c r="BH312" s="257"/>
      <c r="BI312" s="257"/>
      <c r="BJ312" s="257"/>
      <c r="BK312" s="257"/>
      <c r="BL312" s="257"/>
      <c r="BM312" s="257"/>
      <c r="BN312" s="257"/>
      <c r="BO312" s="257"/>
      <c r="BP312" s="257"/>
      <c r="BQ312" s="257"/>
      <c r="BR312" s="257"/>
      <c r="BS312" s="257"/>
      <c r="BT312" s="257"/>
      <c r="BU312" s="257"/>
      <c r="BV312" s="257"/>
      <c r="BW312" s="257"/>
      <c r="BX312" s="257"/>
      <c r="BY312" s="257"/>
      <c r="BZ312" s="257"/>
      <c r="CA312" s="257"/>
      <c r="CB312" s="257"/>
      <c r="CC312" s="257"/>
      <c r="CD312" s="257"/>
      <c r="CE312" s="257"/>
      <c r="CF312" s="257"/>
      <c r="CG312" s="257"/>
      <c r="CH312" s="257"/>
      <c r="CI312" s="257"/>
      <c r="CJ312" s="257"/>
    </row>
    <row r="313" spans="2:88">
      <c r="B313" s="190">
        <v>309</v>
      </c>
      <c r="C313" s="190">
        <v>68</v>
      </c>
      <c r="D313" s="190"/>
      <c r="E313" s="216">
        <v>44987</v>
      </c>
      <c r="F313" s="228" t="s">
        <v>439</v>
      </c>
      <c r="G313" s="229" t="s">
        <v>9</v>
      </c>
      <c r="H313" s="229" t="s">
        <v>1585</v>
      </c>
      <c r="I313" s="228" t="s">
        <v>1591</v>
      </c>
      <c r="J313" s="207" t="s">
        <v>437</v>
      </c>
      <c r="K313" s="188" t="s">
        <v>1596</v>
      </c>
      <c r="L313" s="15" t="s">
        <v>1472</v>
      </c>
      <c r="M313" s="206" t="s">
        <v>19</v>
      </c>
      <c r="N313" s="304" t="s">
        <v>439</v>
      </c>
      <c r="O313" s="228"/>
      <c r="P313" s="212"/>
      <c r="Q313" s="212" t="s">
        <v>486</v>
      </c>
      <c r="R313" s="212"/>
      <c r="S313" s="212"/>
      <c r="T313" s="190">
        <v>10</v>
      </c>
      <c r="U313" s="190">
        <v>0</v>
      </c>
      <c r="V313" s="190">
        <v>0</v>
      </c>
      <c r="W313" s="189" t="s">
        <v>440</v>
      </c>
      <c r="X313" s="259"/>
      <c r="Y313" s="257"/>
      <c r="Z313" s="257"/>
      <c r="AA313" s="257"/>
      <c r="AB313" s="257"/>
      <c r="AC313" s="257"/>
      <c r="AD313" s="257"/>
      <c r="AE313" s="257"/>
      <c r="AF313" s="257"/>
      <c r="AG313" s="257"/>
      <c r="AH313" s="257"/>
      <c r="AI313" s="257"/>
      <c r="AJ313" s="257"/>
      <c r="AK313" s="257"/>
      <c r="AL313" s="257"/>
      <c r="AM313" s="257"/>
      <c r="AN313" s="257"/>
      <c r="AO313" s="257"/>
      <c r="AP313" s="257"/>
      <c r="AQ313" s="257"/>
      <c r="AR313" s="257"/>
      <c r="AS313" s="257"/>
      <c r="AT313" s="257"/>
      <c r="AU313" s="257"/>
      <c r="AV313" s="257"/>
      <c r="AW313" s="257"/>
      <c r="AX313" s="257"/>
      <c r="AY313" s="257"/>
      <c r="AZ313" s="257"/>
      <c r="BA313" s="257"/>
      <c r="BB313" s="257"/>
      <c r="BC313" s="257"/>
      <c r="BD313" s="257"/>
      <c r="BE313" s="257"/>
      <c r="BF313" s="257"/>
      <c r="BG313" s="257"/>
      <c r="BH313" s="257"/>
      <c r="BI313" s="257"/>
      <c r="BJ313" s="257"/>
      <c r="BK313" s="257"/>
      <c r="BL313" s="257"/>
      <c r="BM313" s="257"/>
      <c r="BN313" s="257"/>
      <c r="BO313" s="257"/>
      <c r="BP313" s="257"/>
      <c r="BQ313" s="257"/>
      <c r="BR313" s="257"/>
      <c r="BS313" s="257"/>
      <c r="BT313" s="257"/>
      <c r="BU313" s="257"/>
      <c r="BV313" s="257"/>
      <c r="BW313" s="257"/>
      <c r="BX313" s="257"/>
      <c r="BY313" s="257"/>
      <c r="BZ313" s="257"/>
      <c r="CA313" s="257"/>
      <c r="CB313" s="257"/>
      <c r="CC313" s="257"/>
      <c r="CD313" s="257"/>
      <c r="CE313" s="257"/>
      <c r="CF313" s="257"/>
      <c r="CG313" s="257"/>
      <c r="CH313" s="257"/>
      <c r="CI313" s="257"/>
      <c r="CJ313" s="257"/>
    </row>
    <row r="314" spans="2:88">
      <c r="B314" s="190">
        <v>310</v>
      </c>
      <c r="C314" s="190">
        <v>69</v>
      </c>
      <c r="D314" s="190"/>
      <c r="E314" s="216">
        <v>44987</v>
      </c>
      <c r="F314" s="228" t="s">
        <v>1598</v>
      </c>
      <c r="G314" s="229" t="s">
        <v>9</v>
      </c>
      <c r="H314" s="229" t="s">
        <v>1604</v>
      </c>
      <c r="I314" s="228" t="s">
        <v>1599</v>
      </c>
      <c r="J314" s="188" t="s">
        <v>1598</v>
      </c>
      <c r="K314" s="188" t="s">
        <v>1605</v>
      </c>
      <c r="L314" s="15" t="s">
        <v>1472</v>
      </c>
      <c r="M314" s="195" t="s">
        <v>19</v>
      </c>
      <c r="N314" s="188" t="s">
        <v>1598</v>
      </c>
      <c r="O314" s="228"/>
      <c r="P314" s="212"/>
      <c r="Q314" s="212"/>
      <c r="R314" s="212"/>
      <c r="S314" s="212"/>
      <c r="U314" s="190">
        <v>0</v>
      </c>
      <c r="V314" s="190">
        <v>0</v>
      </c>
      <c r="W314" s="189"/>
      <c r="X314" s="259"/>
      <c r="Y314" s="257"/>
      <c r="Z314" s="257"/>
      <c r="AA314" s="257"/>
      <c r="AB314" s="257"/>
      <c r="AC314" s="257"/>
      <c r="AD314" s="257"/>
      <c r="AE314" s="257"/>
      <c r="AF314" s="257"/>
      <c r="AG314" s="257"/>
      <c r="AH314" s="257"/>
      <c r="AI314" s="257"/>
      <c r="AJ314" s="257"/>
      <c r="AK314" s="257"/>
      <c r="AL314" s="257"/>
      <c r="AM314" s="257"/>
      <c r="AN314" s="257"/>
      <c r="AO314" s="257"/>
      <c r="AP314" s="257"/>
      <c r="AQ314" s="257"/>
      <c r="AR314" s="257"/>
      <c r="AS314" s="257"/>
      <c r="AT314" s="257"/>
      <c r="AU314" s="257"/>
      <c r="AV314" s="257"/>
      <c r="AW314" s="257"/>
      <c r="AX314" s="257"/>
      <c r="AY314" s="257"/>
      <c r="AZ314" s="257"/>
      <c r="BA314" s="257"/>
      <c r="BB314" s="257"/>
      <c r="BC314" s="257"/>
      <c r="BD314" s="257"/>
      <c r="BE314" s="257"/>
      <c r="BF314" s="257"/>
      <c r="BG314" s="257"/>
      <c r="BH314" s="257"/>
      <c r="BI314" s="257"/>
      <c r="BJ314" s="257"/>
      <c r="BK314" s="257"/>
      <c r="BL314" s="257"/>
      <c r="BM314" s="257"/>
      <c r="BN314" s="257"/>
      <c r="BO314" s="257"/>
      <c r="BP314" s="257"/>
      <c r="BQ314" s="257"/>
      <c r="BR314" s="257"/>
      <c r="BS314" s="257"/>
      <c r="BT314" s="257"/>
      <c r="BU314" s="257"/>
      <c r="BV314" s="257"/>
      <c r="BW314" s="257"/>
      <c r="BX314" s="257"/>
      <c r="BY314" s="257"/>
      <c r="BZ314" s="257"/>
      <c r="CA314" s="257"/>
      <c r="CB314" s="257"/>
      <c r="CC314" s="257"/>
      <c r="CD314" s="257"/>
      <c r="CE314" s="257"/>
      <c r="CF314" s="257"/>
      <c r="CG314" s="257"/>
      <c r="CH314" s="257"/>
      <c r="CI314" s="257"/>
      <c r="CJ314" s="257"/>
    </row>
    <row r="315" spans="2:88">
      <c r="B315" s="190">
        <v>311</v>
      </c>
      <c r="C315" s="190">
        <v>70</v>
      </c>
      <c r="D315" s="190"/>
      <c r="E315" s="216">
        <v>44987</v>
      </c>
      <c r="F315" s="228" t="s">
        <v>1608</v>
      </c>
      <c r="G315" s="229" t="s">
        <v>9</v>
      </c>
      <c r="H315" s="229" t="s">
        <v>1604</v>
      </c>
      <c r="I315" s="228" t="s">
        <v>1609</v>
      </c>
      <c r="J315" s="188" t="s">
        <v>394</v>
      </c>
      <c r="K315" s="188" t="s">
        <v>906</v>
      </c>
      <c r="L315" s="15" t="s">
        <v>1384</v>
      </c>
      <c r="M315" s="214"/>
      <c r="N315" s="188" t="s">
        <v>1608</v>
      </c>
      <c r="O315" s="228"/>
      <c r="P315" s="212">
        <v>9.99</v>
      </c>
      <c r="Q315" s="212">
        <v>0.999</v>
      </c>
      <c r="R315" s="212"/>
      <c r="S315" s="212"/>
      <c r="T315" s="190">
        <v>10</v>
      </c>
      <c r="U315" s="190">
        <v>1</v>
      </c>
      <c r="V315" s="190">
        <v>1</v>
      </c>
      <c r="W315" s="189" t="s">
        <v>360</v>
      </c>
      <c r="X315" s="259"/>
      <c r="Y315" s="257"/>
      <c r="Z315" s="257"/>
      <c r="AA315" s="257"/>
      <c r="AB315" s="257"/>
      <c r="AC315" s="257"/>
      <c r="AD315" s="257"/>
      <c r="AE315" s="257"/>
      <c r="AF315" s="257"/>
      <c r="AG315" s="257"/>
      <c r="AH315" s="257"/>
      <c r="AI315" s="257"/>
      <c r="AJ315" s="257"/>
      <c r="AK315" s="257"/>
      <c r="AL315" s="257"/>
      <c r="AM315" s="257"/>
      <c r="AN315" s="257"/>
      <c r="AO315" s="257"/>
      <c r="AP315" s="257"/>
      <c r="AQ315" s="257"/>
      <c r="AR315" s="257"/>
      <c r="AS315" s="257"/>
      <c r="AT315" s="257"/>
      <c r="AU315" s="257"/>
      <c r="AV315" s="257"/>
      <c r="AW315" s="257"/>
      <c r="AX315" s="257"/>
      <c r="AY315" s="257"/>
      <c r="AZ315" s="257"/>
      <c r="BA315" s="257"/>
      <c r="BB315" s="257"/>
      <c r="BC315" s="257"/>
      <c r="BD315" s="257"/>
      <c r="BE315" s="257"/>
      <c r="BF315" s="257"/>
      <c r="BG315" s="257"/>
      <c r="BH315" s="257"/>
      <c r="BI315" s="257"/>
      <c r="BJ315" s="257"/>
      <c r="BK315" s="257"/>
      <c r="BL315" s="257"/>
      <c r="BM315" s="257"/>
      <c r="BN315" s="257"/>
      <c r="BO315" s="257"/>
      <c r="BP315" s="257"/>
      <c r="BQ315" s="257"/>
      <c r="BR315" s="257"/>
      <c r="BS315" s="257"/>
      <c r="BT315" s="257"/>
      <c r="BU315" s="257"/>
      <c r="BV315" s="257"/>
      <c r="BW315" s="257"/>
      <c r="BX315" s="257"/>
      <c r="BY315" s="257"/>
      <c r="BZ315" s="257"/>
      <c r="CA315" s="257"/>
      <c r="CB315" s="257"/>
      <c r="CC315" s="257"/>
      <c r="CD315" s="257"/>
      <c r="CE315" s="257"/>
      <c r="CF315" s="257"/>
      <c r="CG315" s="257"/>
      <c r="CH315" s="257"/>
      <c r="CI315" s="257"/>
      <c r="CJ315" s="257"/>
    </row>
    <row r="316" spans="2:88">
      <c r="B316" s="190">
        <v>312</v>
      </c>
      <c r="C316" s="190">
        <v>71</v>
      </c>
      <c r="D316" s="190"/>
      <c r="E316" s="216">
        <v>44987</v>
      </c>
      <c r="F316" s="228" t="s">
        <v>529</v>
      </c>
      <c r="G316" s="229" t="s">
        <v>9</v>
      </c>
      <c r="H316" s="229" t="s">
        <v>1619</v>
      </c>
      <c r="I316" s="228" t="s">
        <v>1615</v>
      </c>
      <c r="J316" s="188" t="s">
        <v>523</v>
      </c>
      <c r="K316" s="188" t="s">
        <v>1620</v>
      </c>
      <c r="L316" s="15" t="s">
        <v>1384</v>
      </c>
      <c r="M316" s="225" t="s">
        <v>528</v>
      </c>
      <c r="N316" s="208" t="s">
        <v>529</v>
      </c>
      <c r="O316" s="228"/>
      <c r="P316" s="212"/>
      <c r="Q316" s="212" t="s">
        <v>486</v>
      </c>
      <c r="R316" s="212"/>
      <c r="S316" s="212"/>
      <c r="T316" s="190">
        <v>3.5</v>
      </c>
      <c r="U316" s="190">
        <v>0</v>
      </c>
      <c r="V316" s="190">
        <v>0</v>
      </c>
      <c r="W316" s="189" t="s">
        <v>360</v>
      </c>
      <c r="X316" s="259"/>
      <c r="Y316" s="257"/>
      <c r="Z316" s="257"/>
      <c r="AA316" s="257"/>
      <c r="AB316" s="257"/>
      <c r="AC316" s="257"/>
      <c r="AD316" s="257"/>
      <c r="AE316" s="257"/>
      <c r="AF316" s="257"/>
      <c r="AG316" s="257"/>
      <c r="AH316" s="257"/>
      <c r="AI316" s="257"/>
      <c r="AJ316" s="257"/>
      <c r="AK316" s="257"/>
      <c r="AL316" s="257"/>
      <c r="AM316" s="257"/>
      <c r="AN316" s="257"/>
      <c r="AO316" s="257"/>
      <c r="AP316" s="257"/>
      <c r="AQ316" s="257"/>
      <c r="AR316" s="257"/>
      <c r="AS316" s="257"/>
      <c r="AT316" s="257"/>
      <c r="AU316" s="257"/>
      <c r="AV316" s="257"/>
      <c r="AW316" s="257"/>
      <c r="AX316" s="257"/>
      <c r="AY316" s="257"/>
      <c r="AZ316" s="257"/>
      <c r="BA316" s="257"/>
      <c r="BB316" s="257"/>
      <c r="BC316" s="257"/>
      <c r="BD316" s="257"/>
      <c r="BE316" s="257"/>
      <c r="BF316" s="257"/>
      <c r="BG316" s="257"/>
      <c r="BH316" s="257"/>
      <c r="BI316" s="257"/>
      <c r="BJ316" s="257"/>
      <c r="BK316" s="257"/>
      <c r="BL316" s="257"/>
      <c r="BM316" s="257"/>
      <c r="BN316" s="257"/>
      <c r="BO316" s="257"/>
      <c r="BP316" s="257"/>
      <c r="BQ316" s="257"/>
      <c r="BR316" s="257"/>
      <c r="BS316" s="257"/>
      <c r="BT316" s="257"/>
      <c r="BU316" s="257"/>
      <c r="BV316" s="257"/>
      <c r="BW316" s="257"/>
      <c r="BX316" s="257"/>
      <c r="BY316" s="257"/>
      <c r="BZ316" s="257"/>
      <c r="CA316" s="257"/>
      <c r="CB316" s="257"/>
      <c r="CC316" s="257"/>
      <c r="CD316" s="257"/>
      <c r="CE316" s="257"/>
      <c r="CF316" s="257"/>
      <c r="CG316" s="257"/>
      <c r="CH316" s="257"/>
      <c r="CI316" s="257"/>
      <c r="CJ316" s="257"/>
    </row>
    <row r="317" spans="2:88">
      <c r="B317" s="190">
        <v>313</v>
      </c>
      <c r="C317" s="190">
        <v>72</v>
      </c>
      <c r="D317" s="190"/>
      <c r="E317" s="216">
        <v>44987</v>
      </c>
      <c r="F317" s="228" t="s">
        <v>529</v>
      </c>
      <c r="G317" s="229" t="s">
        <v>9</v>
      </c>
      <c r="H317" s="229" t="s">
        <v>1619</v>
      </c>
      <c r="I317" s="228" t="s">
        <v>1615</v>
      </c>
      <c r="J317" s="188" t="s">
        <v>523</v>
      </c>
      <c r="K317" s="188" t="s">
        <v>1620</v>
      </c>
      <c r="L317" s="15" t="s">
        <v>1384</v>
      </c>
      <c r="M317" s="225" t="s">
        <v>528</v>
      </c>
      <c r="N317" s="208" t="s">
        <v>529</v>
      </c>
      <c r="O317" s="228"/>
      <c r="P317" s="212"/>
      <c r="Q317" s="212" t="s">
        <v>486</v>
      </c>
      <c r="R317" s="212"/>
      <c r="S317" s="212"/>
      <c r="T317" s="190">
        <v>8</v>
      </c>
      <c r="U317" s="190">
        <v>0</v>
      </c>
      <c r="V317" s="190">
        <v>0</v>
      </c>
      <c r="W317" s="189" t="s">
        <v>360</v>
      </c>
      <c r="X317" s="259"/>
      <c r="Y317" s="257"/>
      <c r="Z317" s="257"/>
      <c r="AA317" s="257"/>
      <c r="AB317" s="257"/>
      <c r="AC317" s="257"/>
      <c r="AD317" s="257"/>
      <c r="AE317" s="257"/>
      <c r="AF317" s="257"/>
      <c r="AG317" s="257"/>
      <c r="AH317" s="257"/>
      <c r="AI317" s="257"/>
      <c r="AJ317" s="257"/>
      <c r="AK317" s="257"/>
      <c r="AL317" s="257"/>
      <c r="AM317" s="257"/>
      <c r="AN317" s="257"/>
      <c r="AO317" s="257"/>
      <c r="AP317" s="257"/>
      <c r="AQ317" s="257"/>
      <c r="AR317" s="257"/>
      <c r="AS317" s="257"/>
      <c r="AT317" s="257"/>
      <c r="AU317" s="257"/>
      <c r="AV317" s="257"/>
      <c r="AW317" s="257"/>
      <c r="AX317" s="257"/>
      <c r="AY317" s="257"/>
      <c r="AZ317" s="257"/>
      <c r="BA317" s="257"/>
      <c r="BB317" s="257"/>
      <c r="BC317" s="257"/>
      <c r="BD317" s="257"/>
      <c r="BE317" s="257"/>
      <c r="BF317" s="257"/>
      <c r="BG317" s="257"/>
      <c r="BH317" s="257"/>
      <c r="BI317" s="257"/>
      <c r="BJ317" s="257"/>
      <c r="BK317" s="257"/>
      <c r="BL317" s="257"/>
      <c r="BM317" s="257"/>
      <c r="BN317" s="257"/>
      <c r="BO317" s="257"/>
      <c r="BP317" s="257"/>
      <c r="BQ317" s="257"/>
      <c r="BR317" s="257"/>
      <c r="BS317" s="257"/>
      <c r="BT317" s="257"/>
      <c r="BU317" s="257"/>
      <c r="BV317" s="257"/>
      <c r="BW317" s="257"/>
      <c r="BX317" s="257"/>
      <c r="BY317" s="257"/>
      <c r="BZ317" s="257"/>
      <c r="CA317" s="257"/>
      <c r="CB317" s="257"/>
      <c r="CC317" s="257"/>
      <c r="CD317" s="257"/>
      <c r="CE317" s="257"/>
      <c r="CF317" s="257"/>
      <c r="CG317" s="257"/>
      <c r="CH317" s="257"/>
      <c r="CI317" s="257"/>
      <c r="CJ317" s="257"/>
    </row>
    <row r="318" spans="2:88">
      <c r="B318" s="190">
        <v>314</v>
      </c>
      <c r="C318" s="190">
        <v>73</v>
      </c>
      <c r="D318" s="190"/>
      <c r="E318" s="216">
        <v>44987</v>
      </c>
      <c r="F318" s="228" t="s">
        <v>529</v>
      </c>
      <c r="G318" s="229" t="s">
        <v>9</v>
      </c>
      <c r="H318" s="229" t="s">
        <v>1619</v>
      </c>
      <c r="I318" s="228" t="s">
        <v>1615</v>
      </c>
      <c r="J318" s="188" t="s">
        <v>523</v>
      </c>
      <c r="K318" s="188" t="s">
        <v>1620</v>
      </c>
      <c r="L318" s="15" t="s">
        <v>1384</v>
      </c>
      <c r="M318" s="225" t="s">
        <v>528</v>
      </c>
      <c r="N318" s="208" t="s">
        <v>529</v>
      </c>
      <c r="O318" s="228"/>
      <c r="P318" s="212"/>
      <c r="Q318" s="212" t="s">
        <v>486</v>
      </c>
      <c r="R318" s="212"/>
      <c r="S318" s="212"/>
      <c r="T318" s="190">
        <v>10</v>
      </c>
      <c r="U318" s="190">
        <v>0</v>
      </c>
      <c r="V318" s="190">
        <v>0</v>
      </c>
      <c r="W318" s="189" t="s">
        <v>360</v>
      </c>
      <c r="X318" s="259"/>
      <c r="Y318" s="257"/>
      <c r="Z318" s="257"/>
      <c r="AA318" s="257"/>
      <c r="AB318" s="257"/>
      <c r="AC318" s="257"/>
      <c r="AD318" s="257"/>
      <c r="AE318" s="257"/>
      <c r="AF318" s="257"/>
      <c r="AG318" s="257"/>
      <c r="AH318" s="257"/>
      <c r="AI318" s="257"/>
      <c r="AJ318" s="257"/>
      <c r="AK318" s="257"/>
      <c r="AL318" s="257"/>
      <c r="AM318" s="257"/>
      <c r="AN318" s="257"/>
      <c r="AO318" s="257"/>
      <c r="AP318" s="257"/>
      <c r="AQ318" s="257"/>
      <c r="AR318" s="257"/>
      <c r="AS318" s="257"/>
      <c r="AT318" s="257"/>
      <c r="AU318" s="257"/>
      <c r="AV318" s="257"/>
      <c r="AW318" s="257"/>
      <c r="AX318" s="257"/>
      <c r="AY318" s="257"/>
      <c r="AZ318" s="257"/>
      <c r="BA318" s="257"/>
      <c r="BB318" s="257"/>
      <c r="BC318" s="257"/>
      <c r="BD318" s="257"/>
      <c r="BE318" s="257"/>
      <c r="BF318" s="257"/>
      <c r="BG318" s="257"/>
      <c r="BH318" s="257"/>
      <c r="BI318" s="257"/>
      <c r="BJ318" s="257"/>
      <c r="BK318" s="257"/>
      <c r="BL318" s="257"/>
      <c r="BM318" s="257"/>
      <c r="BN318" s="257"/>
      <c r="BO318" s="257"/>
      <c r="BP318" s="257"/>
      <c r="BQ318" s="257"/>
      <c r="BR318" s="257"/>
      <c r="BS318" s="257"/>
      <c r="BT318" s="257"/>
      <c r="BU318" s="257"/>
      <c r="BV318" s="257"/>
      <c r="BW318" s="257"/>
      <c r="BX318" s="257"/>
      <c r="BY318" s="257"/>
      <c r="BZ318" s="257"/>
      <c r="CA318" s="257"/>
      <c r="CB318" s="257"/>
      <c r="CC318" s="257"/>
      <c r="CD318" s="257"/>
      <c r="CE318" s="257"/>
      <c r="CF318" s="257"/>
      <c r="CG318" s="257"/>
      <c r="CH318" s="257"/>
      <c r="CI318" s="257"/>
      <c r="CJ318" s="257"/>
    </row>
    <row r="319" spans="2:88">
      <c r="B319" s="190">
        <v>315</v>
      </c>
      <c r="C319" s="190">
        <v>74</v>
      </c>
      <c r="D319" s="190"/>
      <c r="E319" s="216">
        <v>44987</v>
      </c>
      <c r="F319" s="228" t="s">
        <v>529</v>
      </c>
      <c r="G319" s="229" t="s">
        <v>9</v>
      </c>
      <c r="H319" s="229" t="s">
        <v>1619</v>
      </c>
      <c r="I319" s="228" t="s">
        <v>1615</v>
      </c>
      <c r="J319" s="188" t="s">
        <v>523</v>
      </c>
      <c r="K319" s="188" t="s">
        <v>1620</v>
      </c>
      <c r="L319" s="15" t="s">
        <v>1384</v>
      </c>
      <c r="M319" s="225" t="s">
        <v>528</v>
      </c>
      <c r="N319" s="208" t="s">
        <v>529</v>
      </c>
      <c r="O319" s="228"/>
      <c r="P319" s="212"/>
      <c r="Q319" s="212" t="s">
        <v>486</v>
      </c>
      <c r="R319" s="212"/>
      <c r="S319" s="212"/>
      <c r="T319" s="190">
        <v>12</v>
      </c>
      <c r="U319" s="190">
        <v>0</v>
      </c>
      <c r="V319" s="190">
        <v>0</v>
      </c>
      <c r="W319" s="189" t="s">
        <v>360</v>
      </c>
      <c r="X319" s="259"/>
      <c r="Y319" s="257"/>
      <c r="Z319" s="257"/>
      <c r="AA319" s="257"/>
      <c r="AB319" s="257"/>
      <c r="AC319" s="257"/>
      <c r="AD319" s="257"/>
      <c r="AE319" s="257"/>
      <c r="AF319" s="257"/>
      <c r="AG319" s="257"/>
      <c r="AH319" s="257"/>
      <c r="AI319" s="257"/>
      <c r="AJ319" s="257"/>
      <c r="AK319" s="257"/>
      <c r="AL319" s="257"/>
      <c r="AM319" s="257"/>
      <c r="AN319" s="257"/>
      <c r="AO319" s="257"/>
      <c r="AP319" s="257"/>
      <c r="AQ319" s="257"/>
      <c r="AR319" s="257"/>
      <c r="AS319" s="257"/>
      <c r="AT319" s="257"/>
      <c r="AU319" s="257"/>
      <c r="AV319" s="257"/>
      <c r="AW319" s="257"/>
      <c r="AX319" s="257"/>
      <c r="AY319" s="257"/>
      <c r="AZ319" s="257"/>
      <c r="BA319" s="257"/>
      <c r="BB319" s="257"/>
      <c r="BC319" s="257"/>
      <c r="BD319" s="257"/>
      <c r="BE319" s="257"/>
      <c r="BF319" s="257"/>
      <c r="BG319" s="257"/>
      <c r="BH319" s="257"/>
      <c r="BI319" s="257"/>
      <c r="BJ319" s="257"/>
      <c r="BK319" s="257"/>
      <c r="BL319" s="257"/>
      <c r="BM319" s="257"/>
      <c r="BN319" s="257"/>
      <c r="BO319" s="257"/>
      <c r="BP319" s="257"/>
      <c r="BQ319" s="257"/>
      <c r="BR319" s="257"/>
      <c r="BS319" s="257"/>
      <c r="BT319" s="257"/>
      <c r="BU319" s="257"/>
      <c r="BV319" s="257"/>
      <c r="BW319" s="257"/>
      <c r="BX319" s="257"/>
      <c r="BY319" s="257"/>
      <c r="BZ319" s="257"/>
      <c r="CA319" s="257"/>
      <c r="CB319" s="257"/>
      <c r="CC319" s="257"/>
      <c r="CD319" s="257"/>
      <c r="CE319" s="257"/>
      <c r="CF319" s="257"/>
      <c r="CG319" s="257"/>
      <c r="CH319" s="257"/>
      <c r="CI319" s="257"/>
      <c r="CJ319" s="257"/>
    </row>
    <row r="320" spans="2:88">
      <c r="B320" s="190">
        <v>316</v>
      </c>
      <c r="C320" s="190">
        <v>75</v>
      </c>
      <c r="D320" s="190"/>
      <c r="E320" s="216">
        <v>44987</v>
      </c>
      <c r="F320" s="228" t="s">
        <v>529</v>
      </c>
      <c r="G320" s="229" t="s">
        <v>9</v>
      </c>
      <c r="H320" s="229" t="s">
        <v>1619</v>
      </c>
      <c r="I320" s="228" t="s">
        <v>1615</v>
      </c>
      <c r="J320" s="188" t="s">
        <v>523</v>
      </c>
      <c r="K320" s="188" t="s">
        <v>1624</v>
      </c>
      <c r="L320" s="15" t="s">
        <v>1384</v>
      </c>
      <c r="M320" s="225" t="s">
        <v>528</v>
      </c>
      <c r="N320" s="208" t="s">
        <v>529</v>
      </c>
      <c r="O320" s="228"/>
      <c r="P320" s="212"/>
      <c r="Q320" s="212" t="s">
        <v>486</v>
      </c>
      <c r="R320" s="212"/>
      <c r="S320" s="212"/>
      <c r="T320" s="190">
        <v>3.5</v>
      </c>
      <c r="U320" s="190">
        <v>0</v>
      </c>
      <c r="V320" s="190">
        <v>0</v>
      </c>
      <c r="W320" s="189" t="s">
        <v>360</v>
      </c>
      <c r="X320" s="259"/>
      <c r="Y320" s="257"/>
      <c r="Z320" s="257"/>
      <c r="AA320" s="257"/>
      <c r="AB320" s="257"/>
      <c r="AC320" s="257"/>
      <c r="AD320" s="257"/>
      <c r="AE320" s="257"/>
      <c r="AF320" s="257"/>
      <c r="AG320" s="257"/>
      <c r="AH320" s="257"/>
      <c r="AI320" s="257"/>
      <c r="AJ320" s="257"/>
      <c r="AK320" s="257"/>
      <c r="AL320" s="257"/>
      <c r="AM320" s="257"/>
      <c r="AN320" s="257"/>
      <c r="AO320" s="257"/>
      <c r="AP320" s="257"/>
      <c r="AQ320" s="257"/>
      <c r="AR320" s="257"/>
      <c r="AS320" s="257"/>
      <c r="AT320" s="257"/>
      <c r="AU320" s="257"/>
      <c r="AV320" s="257"/>
      <c r="AW320" s="257"/>
      <c r="AX320" s="257"/>
      <c r="AY320" s="257"/>
      <c r="AZ320" s="257"/>
      <c r="BA320" s="257"/>
      <c r="BB320" s="257"/>
      <c r="BC320" s="257"/>
      <c r="BD320" s="257"/>
      <c r="BE320" s="257"/>
      <c r="BF320" s="257"/>
      <c r="BG320" s="257"/>
      <c r="BH320" s="257"/>
      <c r="BI320" s="257"/>
      <c r="BJ320" s="257"/>
      <c r="BK320" s="257"/>
      <c r="BL320" s="257"/>
      <c r="BM320" s="257"/>
      <c r="BN320" s="257"/>
      <c r="BO320" s="257"/>
      <c r="BP320" s="257"/>
      <c r="BQ320" s="257"/>
      <c r="BR320" s="257"/>
      <c r="BS320" s="257"/>
      <c r="BT320" s="257"/>
      <c r="BU320" s="257"/>
      <c r="BV320" s="257"/>
      <c r="BW320" s="257"/>
      <c r="BX320" s="257"/>
      <c r="BY320" s="257"/>
      <c r="BZ320" s="257"/>
      <c r="CA320" s="257"/>
      <c r="CB320" s="257"/>
      <c r="CC320" s="257"/>
      <c r="CD320" s="257"/>
      <c r="CE320" s="257"/>
      <c r="CF320" s="257"/>
      <c r="CG320" s="257"/>
      <c r="CH320" s="257"/>
      <c r="CI320" s="257"/>
      <c r="CJ320" s="257"/>
    </row>
    <row r="321" spans="2:88">
      <c r="B321" s="190">
        <v>317</v>
      </c>
      <c r="C321" s="190">
        <v>76</v>
      </c>
      <c r="D321" s="190"/>
      <c r="E321" s="216">
        <v>44987</v>
      </c>
      <c r="F321" s="228" t="s">
        <v>529</v>
      </c>
      <c r="G321" s="229" t="s">
        <v>9</v>
      </c>
      <c r="H321" s="229" t="s">
        <v>1619</v>
      </c>
      <c r="I321" s="228" t="s">
        <v>1615</v>
      </c>
      <c r="J321" s="188" t="s">
        <v>523</v>
      </c>
      <c r="K321" s="188" t="s">
        <v>1624</v>
      </c>
      <c r="L321" s="15" t="s">
        <v>1384</v>
      </c>
      <c r="M321" s="225" t="s">
        <v>528</v>
      </c>
      <c r="N321" s="208" t="s">
        <v>529</v>
      </c>
      <c r="O321" s="228"/>
      <c r="P321" s="212"/>
      <c r="Q321" s="212" t="s">
        <v>486</v>
      </c>
      <c r="R321" s="212"/>
      <c r="S321" s="212"/>
      <c r="T321" s="190">
        <v>8</v>
      </c>
      <c r="U321" s="190">
        <v>0</v>
      </c>
      <c r="V321" s="190">
        <v>0</v>
      </c>
      <c r="W321" s="189" t="s">
        <v>360</v>
      </c>
      <c r="X321" s="259"/>
      <c r="Y321" s="257"/>
      <c r="Z321" s="257"/>
      <c r="AA321" s="257"/>
      <c r="AB321" s="257"/>
      <c r="AC321" s="257"/>
      <c r="AD321" s="257"/>
      <c r="AE321" s="257"/>
      <c r="AF321" s="257"/>
      <c r="AG321" s="257"/>
      <c r="AH321" s="257"/>
      <c r="AI321" s="257"/>
      <c r="AJ321" s="257"/>
      <c r="AK321" s="257"/>
      <c r="AL321" s="257"/>
      <c r="AM321" s="257"/>
      <c r="AN321" s="257"/>
      <c r="AO321" s="257"/>
      <c r="AP321" s="257"/>
      <c r="AQ321" s="257"/>
      <c r="AR321" s="257"/>
      <c r="AS321" s="257"/>
      <c r="AT321" s="257"/>
      <c r="AU321" s="257"/>
      <c r="AV321" s="257"/>
      <c r="AW321" s="257"/>
      <c r="AX321" s="257"/>
      <c r="AY321" s="257"/>
      <c r="AZ321" s="257"/>
      <c r="BA321" s="257"/>
      <c r="BB321" s="257"/>
      <c r="BC321" s="257"/>
      <c r="BD321" s="257"/>
      <c r="BE321" s="257"/>
      <c r="BF321" s="257"/>
      <c r="BG321" s="257"/>
      <c r="BH321" s="257"/>
      <c r="BI321" s="257"/>
      <c r="BJ321" s="257"/>
      <c r="BK321" s="257"/>
      <c r="BL321" s="257"/>
      <c r="BM321" s="257"/>
      <c r="BN321" s="257"/>
      <c r="BO321" s="257"/>
      <c r="BP321" s="257"/>
      <c r="BQ321" s="257"/>
      <c r="BR321" s="257"/>
      <c r="BS321" s="257"/>
      <c r="BT321" s="257"/>
      <c r="BU321" s="257"/>
      <c r="BV321" s="257"/>
      <c r="BW321" s="257"/>
      <c r="BX321" s="257"/>
      <c r="BY321" s="257"/>
      <c r="BZ321" s="257"/>
      <c r="CA321" s="257"/>
      <c r="CB321" s="257"/>
      <c r="CC321" s="257"/>
      <c r="CD321" s="257"/>
      <c r="CE321" s="257"/>
      <c r="CF321" s="257"/>
      <c r="CG321" s="257"/>
      <c r="CH321" s="257"/>
      <c r="CI321" s="257"/>
      <c r="CJ321" s="257"/>
    </row>
    <row r="322" spans="2:88">
      <c r="B322" s="190">
        <v>318</v>
      </c>
      <c r="C322" s="190">
        <v>77</v>
      </c>
      <c r="D322" s="190"/>
      <c r="E322" s="216">
        <v>44987</v>
      </c>
      <c r="F322" s="228" t="s">
        <v>529</v>
      </c>
      <c r="G322" s="229" t="s">
        <v>9</v>
      </c>
      <c r="H322" s="229" t="s">
        <v>1619</v>
      </c>
      <c r="I322" s="228" t="s">
        <v>1615</v>
      </c>
      <c r="J322" s="188" t="s">
        <v>523</v>
      </c>
      <c r="K322" s="188" t="s">
        <v>1624</v>
      </c>
      <c r="L322" s="15" t="s">
        <v>1384</v>
      </c>
      <c r="M322" s="225" t="s">
        <v>528</v>
      </c>
      <c r="N322" s="208" t="s">
        <v>529</v>
      </c>
      <c r="O322" s="228"/>
      <c r="P322" s="212"/>
      <c r="Q322" s="212" t="s">
        <v>486</v>
      </c>
      <c r="R322" s="212"/>
      <c r="S322" s="212"/>
      <c r="T322" s="190">
        <v>10</v>
      </c>
      <c r="U322" s="190">
        <v>0</v>
      </c>
      <c r="V322" s="190">
        <v>0</v>
      </c>
      <c r="W322" s="189" t="s">
        <v>360</v>
      </c>
      <c r="X322" s="259"/>
      <c r="Y322" s="257"/>
      <c r="Z322" s="257"/>
      <c r="AA322" s="257"/>
      <c r="AB322" s="257"/>
      <c r="AC322" s="257"/>
      <c r="AD322" s="257"/>
      <c r="AE322" s="257"/>
      <c r="AF322" s="257"/>
      <c r="AG322" s="257"/>
      <c r="AH322" s="257"/>
      <c r="AI322" s="257"/>
      <c r="AJ322" s="257"/>
      <c r="AK322" s="257"/>
      <c r="AL322" s="257"/>
      <c r="AM322" s="257"/>
      <c r="AN322" s="257"/>
      <c r="AO322" s="257"/>
      <c r="AP322" s="257"/>
      <c r="AQ322" s="257"/>
      <c r="AR322" s="257"/>
      <c r="AS322" s="257"/>
      <c r="AT322" s="257"/>
      <c r="AU322" s="257"/>
      <c r="AV322" s="257"/>
      <c r="AW322" s="257"/>
      <c r="AX322" s="257"/>
      <c r="AY322" s="257"/>
      <c r="AZ322" s="257"/>
      <c r="BA322" s="257"/>
      <c r="BB322" s="257"/>
      <c r="BC322" s="257"/>
      <c r="BD322" s="257"/>
      <c r="BE322" s="257"/>
      <c r="BF322" s="257"/>
      <c r="BG322" s="257"/>
      <c r="BH322" s="257"/>
      <c r="BI322" s="257"/>
      <c r="BJ322" s="257"/>
      <c r="BK322" s="257"/>
      <c r="BL322" s="257"/>
      <c r="BM322" s="257"/>
      <c r="BN322" s="257"/>
      <c r="BO322" s="257"/>
      <c r="BP322" s="257"/>
      <c r="BQ322" s="257"/>
      <c r="BR322" s="257"/>
      <c r="BS322" s="257"/>
      <c r="BT322" s="257"/>
      <c r="BU322" s="257"/>
      <c r="BV322" s="257"/>
      <c r="BW322" s="257"/>
      <c r="BX322" s="257"/>
      <c r="BY322" s="257"/>
      <c r="BZ322" s="257"/>
      <c r="CA322" s="257"/>
      <c r="CB322" s="257"/>
      <c r="CC322" s="257"/>
      <c r="CD322" s="257"/>
      <c r="CE322" s="257"/>
      <c r="CF322" s="257"/>
      <c r="CG322" s="257"/>
      <c r="CH322" s="257"/>
      <c r="CI322" s="257"/>
      <c r="CJ322" s="257"/>
    </row>
    <row r="323" spans="2:88">
      <c r="B323" s="190">
        <v>319</v>
      </c>
      <c r="C323" s="190">
        <v>78</v>
      </c>
      <c r="D323" s="190"/>
      <c r="E323" s="216">
        <v>44987</v>
      </c>
      <c r="F323" s="228" t="s">
        <v>529</v>
      </c>
      <c r="G323" s="229" t="s">
        <v>9</v>
      </c>
      <c r="H323" s="229" t="s">
        <v>1619</v>
      </c>
      <c r="I323" s="228" t="s">
        <v>1615</v>
      </c>
      <c r="J323" s="188" t="s">
        <v>523</v>
      </c>
      <c r="K323" s="188" t="s">
        <v>1624</v>
      </c>
      <c r="L323" s="15" t="s">
        <v>1384</v>
      </c>
      <c r="M323" s="225" t="s">
        <v>528</v>
      </c>
      <c r="N323" s="208" t="s">
        <v>529</v>
      </c>
      <c r="O323" s="228"/>
      <c r="P323" s="212"/>
      <c r="Q323" s="212" t="s">
        <v>486</v>
      </c>
      <c r="R323" s="212"/>
      <c r="S323" s="212"/>
      <c r="T323" s="190">
        <v>12</v>
      </c>
      <c r="U323" s="190">
        <v>0</v>
      </c>
      <c r="V323" s="190">
        <v>0</v>
      </c>
      <c r="W323" s="189" t="s">
        <v>360</v>
      </c>
      <c r="X323" s="259"/>
      <c r="Y323" s="257"/>
      <c r="Z323" s="257"/>
      <c r="AA323" s="257"/>
      <c r="AB323" s="257"/>
      <c r="AC323" s="257"/>
      <c r="AD323" s="257"/>
      <c r="AE323" s="257"/>
      <c r="AF323" s="257"/>
      <c r="AG323" s="257"/>
      <c r="AH323" s="257"/>
      <c r="AI323" s="257"/>
      <c r="AJ323" s="257"/>
      <c r="AK323" s="257"/>
      <c r="AL323" s="257"/>
      <c r="AM323" s="257"/>
      <c r="AN323" s="257"/>
      <c r="AO323" s="257"/>
      <c r="AP323" s="257"/>
      <c r="AQ323" s="257"/>
      <c r="AR323" s="257"/>
      <c r="AS323" s="257"/>
      <c r="AT323" s="257"/>
      <c r="AU323" s="257"/>
      <c r="AV323" s="257"/>
      <c r="AW323" s="257"/>
      <c r="AX323" s="257"/>
      <c r="AY323" s="257"/>
      <c r="AZ323" s="257"/>
      <c r="BA323" s="257"/>
      <c r="BB323" s="257"/>
      <c r="BC323" s="257"/>
      <c r="BD323" s="257"/>
      <c r="BE323" s="257"/>
      <c r="BF323" s="257"/>
      <c r="BG323" s="257"/>
      <c r="BH323" s="257"/>
      <c r="BI323" s="257"/>
      <c r="BJ323" s="257"/>
      <c r="BK323" s="257"/>
      <c r="BL323" s="257"/>
      <c r="BM323" s="257"/>
      <c r="BN323" s="257"/>
      <c r="BO323" s="257"/>
      <c r="BP323" s="257"/>
      <c r="BQ323" s="257"/>
      <c r="BR323" s="257"/>
      <c r="BS323" s="257"/>
      <c r="BT323" s="257"/>
      <c r="BU323" s="257"/>
      <c r="BV323" s="257"/>
      <c r="BW323" s="257"/>
      <c r="BX323" s="257"/>
      <c r="BY323" s="257"/>
      <c r="BZ323" s="257"/>
      <c r="CA323" s="257"/>
      <c r="CB323" s="257"/>
      <c r="CC323" s="257"/>
      <c r="CD323" s="257"/>
      <c r="CE323" s="257"/>
      <c r="CF323" s="257"/>
      <c r="CG323" s="257"/>
      <c r="CH323" s="257"/>
      <c r="CI323" s="257"/>
      <c r="CJ323" s="257"/>
    </row>
    <row r="324" spans="2:88">
      <c r="B324" s="190">
        <v>320</v>
      </c>
      <c r="C324" s="190">
        <v>79</v>
      </c>
      <c r="D324" s="190"/>
      <c r="E324" s="216">
        <v>44987</v>
      </c>
      <c r="F324" s="228" t="s">
        <v>523</v>
      </c>
      <c r="G324" s="229" t="s">
        <v>9</v>
      </c>
      <c r="H324" s="229" t="s">
        <v>1619</v>
      </c>
      <c r="I324" s="228" t="s">
        <v>1625</v>
      </c>
      <c r="J324" s="188" t="s">
        <v>523</v>
      </c>
      <c r="K324" s="188" t="s">
        <v>1629</v>
      </c>
      <c r="L324" s="15" t="s">
        <v>1384</v>
      </c>
      <c r="M324" s="225" t="s">
        <v>528</v>
      </c>
      <c r="N324" s="208" t="s">
        <v>529</v>
      </c>
      <c r="O324" s="228"/>
      <c r="P324" s="212"/>
      <c r="Q324" s="212"/>
      <c r="R324" s="212"/>
      <c r="S324" s="212"/>
      <c r="U324" s="190">
        <v>0</v>
      </c>
      <c r="W324" s="189" t="s">
        <v>360</v>
      </c>
      <c r="X324" s="259"/>
      <c r="Y324" s="257"/>
      <c r="Z324" s="257"/>
      <c r="AA324" s="257"/>
      <c r="AB324" s="257"/>
      <c r="AC324" s="257"/>
      <c r="AD324" s="257"/>
      <c r="AE324" s="257"/>
      <c r="AF324" s="257"/>
      <c r="AG324" s="257"/>
      <c r="AH324" s="257"/>
      <c r="AI324" s="257"/>
      <c r="AJ324" s="257"/>
      <c r="AK324" s="257"/>
      <c r="AL324" s="257"/>
      <c r="AM324" s="257"/>
      <c r="AN324" s="257"/>
      <c r="AO324" s="257"/>
      <c r="AP324" s="257"/>
      <c r="AQ324" s="257"/>
      <c r="AR324" s="257"/>
      <c r="AS324" s="257"/>
      <c r="AT324" s="257"/>
      <c r="AU324" s="257"/>
      <c r="AV324" s="257"/>
      <c r="AW324" s="257"/>
      <c r="AX324" s="257"/>
      <c r="AY324" s="257"/>
      <c r="AZ324" s="257"/>
      <c r="BA324" s="257"/>
      <c r="BB324" s="257"/>
      <c r="BC324" s="257"/>
      <c r="BD324" s="257"/>
      <c r="BE324" s="257"/>
      <c r="BF324" s="257"/>
      <c r="BG324" s="257"/>
      <c r="BH324" s="257"/>
      <c r="BI324" s="257"/>
      <c r="BJ324" s="257"/>
      <c r="BK324" s="257"/>
      <c r="BL324" s="257"/>
      <c r="BM324" s="257"/>
      <c r="BN324" s="257"/>
      <c r="BO324" s="257"/>
      <c r="BP324" s="257"/>
      <c r="BQ324" s="257"/>
      <c r="BR324" s="257"/>
      <c r="BS324" s="257"/>
      <c r="BT324" s="257"/>
      <c r="BU324" s="257"/>
      <c r="BV324" s="257"/>
      <c r="BW324" s="257"/>
      <c r="BX324" s="257"/>
      <c r="BY324" s="257"/>
      <c r="BZ324" s="257"/>
      <c r="CA324" s="257"/>
      <c r="CB324" s="257"/>
      <c r="CC324" s="257"/>
      <c r="CD324" s="257"/>
      <c r="CE324" s="257"/>
      <c r="CF324" s="257"/>
      <c r="CG324" s="257"/>
      <c r="CH324" s="257"/>
      <c r="CI324" s="257"/>
      <c r="CJ324" s="257"/>
    </row>
    <row r="325" spans="2:88">
      <c r="B325" s="190">
        <v>321</v>
      </c>
      <c r="C325" s="190">
        <v>80</v>
      </c>
      <c r="D325" s="190"/>
      <c r="E325" s="216">
        <v>44987</v>
      </c>
      <c r="F325" s="228" t="s">
        <v>674</v>
      </c>
      <c r="G325" s="229" t="s">
        <v>9</v>
      </c>
      <c r="H325" s="229" t="s">
        <v>1635</v>
      </c>
      <c r="I325" s="228" t="s">
        <v>1631</v>
      </c>
      <c r="J325" s="188" t="s">
        <v>674</v>
      </c>
      <c r="K325" s="188" t="s">
        <v>1636</v>
      </c>
      <c r="L325" s="15" t="s">
        <v>1472</v>
      </c>
      <c r="M325" s="214"/>
      <c r="N325" s="188" t="s">
        <v>674</v>
      </c>
      <c r="O325" s="228"/>
      <c r="P325" s="212"/>
      <c r="Q325" s="212" t="s">
        <v>486</v>
      </c>
      <c r="R325" s="212"/>
      <c r="S325" s="212"/>
      <c r="T325" s="190">
        <v>10</v>
      </c>
      <c r="U325" s="190">
        <v>0</v>
      </c>
      <c r="V325" s="190">
        <v>1</v>
      </c>
      <c r="W325" s="189" t="s">
        <v>600</v>
      </c>
      <c r="X325" s="259"/>
      <c r="Y325" s="257"/>
      <c r="Z325" s="257"/>
      <c r="AA325" s="257"/>
      <c r="AB325" s="257"/>
      <c r="AC325" s="257"/>
      <c r="AD325" s="257"/>
      <c r="AE325" s="257"/>
      <c r="AF325" s="257"/>
      <c r="AG325" s="257"/>
      <c r="AH325" s="257"/>
      <c r="AI325" s="257"/>
      <c r="AJ325" s="257"/>
      <c r="AK325" s="257"/>
      <c r="AL325" s="257"/>
      <c r="AM325" s="257"/>
      <c r="AN325" s="257"/>
      <c r="AO325" s="257"/>
      <c r="AP325" s="257"/>
      <c r="AQ325" s="257"/>
      <c r="AR325" s="257"/>
      <c r="AS325" s="257"/>
      <c r="AT325" s="257"/>
      <c r="AU325" s="257"/>
      <c r="AV325" s="257"/>
      <c r="AW325" s="257"/>
      <c r="AX325" s="257"/>
      <c r="AY325" s="257"/>
      <c r="AZ325" s="257"/>
      <c r="BA325" s="257"/>
      <c r="BB325" s="257"/>
      <c r="BC325" s="257"/>
      <c r="BD325" s="257"/>
      <c r="BE325" s="257"/>
      <c r="BF325" s="257"/>
      <c r="BG325" s="257"/>
      <c r="BH325" s="257"/>
      <c r="BI325" s="257"/>
      <c r="BJ325" s="257"/>
      <c r="BK325" s="257"/>
      <c r="BL325" s="257"/>
      <c r="BM325" s="257"/>
      <c r="BN325" s="257"/>
      <c r="BO325" s="257"/>
      <c r="BP325" s="257"/>
      <c r="BQ325" s="257"/>
      <c r="BR325" s="257"/>
      <c r="BS325" s="257"/>
      <c r="BT325" s="257"/>
      <c r="BU325" s="257"/>
      <c r="BV325" s="257"/>
      <c r="BW325" s="257"/>
      <c r="BX325" s="257"/>
      <c r="BY325" s="257"/>
      <c r="BZ325" s="257"/>
      <c r="CA325" s="257"/>
      <c r="CB325" s="257"/>
      <c r="CC325" s="257"/>
      <c r="CD325" s="257"/>
      <c r="CE325" s="257"/>
      <c r="CF325" s="257"/>
      <c r="CG325" s="257"/>
      <c r="CH325" s="257"/>
      <c r="CI325" s="257"/>
      <c r="CJ325" s="257"/>
    </row>
    <row r="326" spans="2:88">
      <c r="B326" s="190">
        <v>322</v>
      </c>
      <c r="C326" s="190">
        <v>81</v>
      </c>
      <c r="D326" s="190"/>
      <c r="E326" s="216">
        <v>44987</v>
      </c>
      <c r="F326" s="228" t="s">
        <v>674</v>
      </c>
      <c r="G326" s="229" t="s">
        <v>9</v>
      </c>
      <c r="H326" s="229" t="s">
        <v>1635</v>
      </c>
      <c r="I326" s="228" t="s">
        <v>1631</v>
      </c>
      <c r="J326" s="188" t="s">
        <v>674</v>
      </c>
      <c r="K326" s="188" t="s">
        <v>1636</v>
      </c>
      <c r="L326" s="15" t="s">
        <v>1472</v>
      </c>
      <c r="M326" s="214"/>
      <c r="N326" s="188" t="s">
        <v>674</v>
      </c>
      <c r="O326" s="228"/>
      <c r="P326" s="212"/>
      <c r="Q326" s="212" t="s">
        <v>486</v>
      </c>
      <c r="R326" s="212"/>
      <c r="S326" s="212"/>
      <c r="T326" s="190">
        <v>16</v>
      </c>
      <c r="U326" s="190">
        <v>0</v>
      </c>
      <c r="V326" s="190">
        <v>1</v>
      </c>
      <c r="W326" s="189" t="s">
        <v>600</v>
      </c>
      <c r="X326" s="259"/>
      <c r="Y326" s="257"/>
      <c r="Z326" s="257"/>
      <c r="AA326" s="257"/>
      <c r="AB326" s="257"/>
      <c r="AC326" s="257"/>
      <c r="AD326" s="257"/>
      <c r="AE326" s="257"/>
      <c r="AF326" s="257"/>
      <c r="AG326" s="257"/>
      <c r="AH326" s="257"/>
      <c r="AI326" s="257"/>
      <c r="AJ326" s="257"/>
      <c r="AK326" s="257"/>
      <c r="AL326" s="257"/>
      <c r="AM326" s="257"/>
      <c r="AN326" s="257"/>
      <c r="AO326" s="257"/>
      <c r="AP326" s="257"/>
      <c r="AQ326" s="257"/>
      <c r="AR326" s="257"/>
      <c r="AS326" s="257"/>
      <c r="AT326" s="257"/>
      <c r="AU326" s="257"/>
      <c r="AV326" s="257"/>
      <c r="AW326" s="257"/>
      <c r="AX326" s="257"/>
      <c r="AY326" s="257"/>
      <c r="AZ326" s="257"/>
      <c r="BA326" s="257"/>
      <c r="BB326" s="257"/>
      <c r="BC326" s="257"/>
      <c r="BD326" s="257"/>
      <c r="BE326" s="257"/>
      <c r="BF326" s="257"/>
      <c r="BG326" s="257"/>
      <c r="BH326" s="257"/>
      <c r="BI326" s="257"/>
      <c r="BJ326" s="257"/>
      <c r="BK326" s="257"/>
      <c r="BL326" s="257"/>
      <c r="BM326" s="257"/>
      <c r="BN326" s="257"/>
      <c r="BO326" s="257"/>
      <c r="BP326" s="257"/>
      <c r="BQ326" s="257"/>
      <c r="BR326" s="257"/>
      <c r="BS326" s="257"/>
      <c r="BT326" s="257"/>
      <c r="BU326" s="257"/>
      <c r="BV326" s="257"/>
      <c r="BW326" s="257"/>
      <c r="BX326" s="257"/>
      <c r="BY326" s="257"/>
      <c r="BZ326" s="257"/>
      <c r="CA326" s="257"/>
      <c r="CB326" s="257"/>
      <c r="CC326" s="257"/>
      <c r="CD326" s="257"/>
      <c r="CE326" s="257"/>
      <c r="CF326" s="257"/>
      <c r="CG326" s="257"/>
      <c r="CH326" s="257"/>
      <c r="CI326" s="257"/>
      <c r="CJ326" s="257"/>
    </row>
    <row r="327" spans="2:88">
      <c r="B327" s="190">
        <v>323</v>
      </c>
      <c r="C327" s="190">
        <v>82</v>
      </c>
      <c r="D327" s="190"/>
      <c r="E327" s="216">
        <v>44987</v>
      </c>
      <c r="F327" s="228" t="s">
        <v>674</v>
      </c>
      <c r="G327" s="229" t="s">
        <v>9</v>
      </c>
      <c r="H327" s="229" t="s">
        <v>1635</v>
      </c>
      <c r="I327" s="228" t="s">
        <v>1631</v>
      </c>
      <c r="J327" s="188" t="s">
        <v>674</v>
      </c>
      <c r="K327" s="188" t="s">
        <v>1639</v>
      </c>
      <c r="L327" s="15" t="s">
        <v>1472</v>
      </c>
      <c r="M327" s="214"/>
      <c r="N327" s="188" t="s">
        <v>674</v>
      </c>
      <c r="O327" s="228"/>
      <c r="P327" s="212"/>
      <c r="Q327" s="212" t="s">
        <v>486</v>
      </c>
      <c r="R327" s="212"/>
      <c r="S327" s="212"/>
      <c r="T327" s="190">
        <v>10</v>
      </c>
      <c r="U327" s="190">
        <v>0</v>
      </c>
      <c r="V327" s="190">
        <v>1</v>
      </c>
      <c r="W327" s="189" t="s">
        <v>360</v>
      </c>
      <c r="X327" s="259"/>
      <c r="Y327" s="257"/>
      <c r="Z327" s="257"/>
      <c r="AA327" s="257"/>
      <c r="AB327" s="257"/>
      <c r="AC327" s="257"/>
      <c r="AD327" s="257"/>
      <c r="AE327" s="257"/>
      <c r="AF327" s="257"/>
      <c r="AG327" s="257"/>
      <c r="AH327" s="257"/>
      <c r="AI327" s="257"/>
      <c r="AJ327" s="257"/>
      <c r="AK327" s="257"/>
      <c r="AL327" s="257"/>
      <c r="AM327" s="257"/>
      <c r="AN327" s="257"/>
      <c r="AO327" s="257"/>
      <c r="AP327" s="257"/>
      <c r="AQ327" s="257"/>
      <c r="AR327" s="257"/>
      <c r="AS327" s="257"/>
      <c r="AT327" s="257"/>
      <c r="AU327" s="257"/>
      <c r="AV327" s="257"/>
      <c r="AW327" s="257"/>
      <c r="AX327" s="257"/>
      <c r="AY327" s="257"/>
      <c r="AZ327" s="257"/>
      <c r="BA327" s="257"/>
      <c r="BB327" s="257"/>
      <c r="BC327" s="257"/>
      <c r="BD327" s="257"/>
      <c r="BE327" s="257"/>
      <c r="BF327" s="257"/>
      <c r="BG327" s="257"/>
      <c r="BH327" s="257"/>
      <c r="BI327" s="257"/>
      <c r="BJ327" s="257"/>
      <c r="BK327" s="257"/>
      <c r="BL327" s="257"/>
      <c r="BM327" s="257"/>
      <c r="BN327" s="257"/>
      <c r="BO327" s="257"/>
      <c r="BP327" s="257"/>
      <c r="BQ327" s="257"/>
      <c r="BR327" s="257"/>
      <c r="BS327" s="257"/>
      <c r="BT327" s="257"/>
      <c r="BU327" s="257"/>
      <c r="BV327" s="257"/>
      <c r="BW327" s="257"/>
      <c r="BX327" s="257"/>
      <c r="BY327" s="257"/>
      <c r="BZ327" s="257"/>
      <c r="CA327" s="257"/>
      <c r="CB327" s="257"/>
      <c r="CC327" s="257"/>
      <c r="CD327" s="257"/>
      <c r="CE327" s="257"/>
      <c r="CF327" s="257"/>
      <c r="CG327" s="257"/>
      <c r="CH327" s="257"/>
      <c r="CI327" s="257"/>
      <c r="CJ327" s="257"/>
    </row>
    <row r="328" spans="2:88">
      <c r="B328" s="190">
        <v>324</v>
      </c>
      <c r="C328" s="190">
        <v>83</v>
      </c>
      <c r="D328" s="190"/>
      <c r="E328" s="216">
        <v>44987</v>
      </c>
      <c r="F328" s="228" t="s">
        <v>674</v>
      </c>
      <c r="G328" s="229" t="s">
        <v>9</v>
      </c>
      <c r="H328" s="229" t="s">
        <v>1635</v>
      </c>
      <c r="I328" s="228" t="s">
        <v>1631</v>
      </c>
      <c r="J328" s="188" t="s">
        <v>674</v>
      </c>
      <c r="K328" s="188" t="s">
        <v>1639</v>
      </c>
      <c r="L328" s="15" t="s">
        <v>1472</v>
      </c>
      <c r="M328" s="214"/>
      <c r="N328" s="188" t="s">
        <v>674</v>
      </c>
      <c r="O328" s="228"/>
      <c r="P328" s="212"/>
      <c r="Q328" s="212" t="s">
        <v>486</v>
      </c>
      <c r="R328" s="212"/>
      <c r="S328" s="212"/>
      <c r="T328" s="190">
        <v>14</v>
      </c>
      <c r="U328" s="190">
        <v>0</v>
      </c>
      <c r="V328" s="190">
        <v>1</v>
      </c>
      <c r="W328" s="189" t="s">
        <v>360</v>
      </c>
      <c r="X328" s="259"/>
      <c r="Y328" s="257"/>
      <c r="Z328" s="257"/>
      <c r="AA328" s="257"/>
      <c r="AB328" s="257"/>
      <c r="AC328" s="257"/>
      <c r="AD328" s="257"/>
      <c r="AE328" s="257"/>
      <c r="AF328" s="257"/>
      <c r="AG328" s="257"/>
      <c r="AH328" s="257"/>
      <c r="AI328" s="257"/>
      <c r="AJ328" s="257"/>
      <c r="AK328" s="257"/>
      <c r="AL328" s="257"/>
      <c r="AM328" s="257"/>
      <c r="AN328" s="257"/>
      <c r="AO328" s="257"/>
      <c r="AP328" s="257"/>
      <c r="AQ328" s="257"/>
      <c r="AR328" s="257"/>
      <c r="AS328" s="257"/>
      <c r="AT328" s="257"/>
      <c r="AU328" s="257"/>
      <c r="AV328" s="257"/>
      <c r="AW328" s="257"/>
      <c r="AX328" s="257"/>
      <c r="AY328" s="257"/>
      <c r="AZ328" s="257"/>
      <c r="BA328" s="257"/>
      <c r="BB328" s="257"/>
      <c r="BC328" s="257"/>
      <c r="BD328" s="257"/>
      <c r="BE328" s="257"/>
      <c r="BF328" s="257"/>
      <c r="BG328" s="257"/>
      <c r="BH328" s="257"/>
      <c r="BI328" s="257"/>
      <c r="BJ328" s="257"/>
      <c r="BK328" s="257"/>
      <c r="BL328" s="257"/>
      <c r="BM328" s="257"/>
      <c r="BN328" s="257"/>
      <c r="BO328" s="257"/>
      <c r="BP328" s="257"/>
      <c r="BQ328" s="257"/>
      <c r="BR328" s="257"/>
      <c r="BS328" s="257"/>
      <c r="BT328" s="257"/>
      <c r="BU328" s="257"/>
      <c r="BV328" s="257"/>
      <c r="BW328" s="257"/>
      <c r="BX328" s="257"/>
      <c r="BY328" s="257"/>
      <c r="BZ328" s="257"/>
      <c r="CA328" s="257"/>
      <c r="CB328" s="257"/>
      <c r="CC328" s="257"/>
      <c r="CD328" s="257"/>
      <c r="CE328" s="257"/>
      <c r="CF328" s="257"/>
      <c r="CG328" s="257"/>
      <c r="CH328" s="257"/>
      <c r="CI328" s="257"/>
      <c r="CJ328" s="257"/>
    </row>
    <row r="329" spans="2:88">
      <c r="B329" s="190">
        <v>325</v>
      </c>
      <c r="C329" s="190">
        <v>84</v>
      </c>
      <c r="D329" s="190"/>
      <c r="E329" s="216">
        <v>44987</v>
      </c>
      <c r="F329" s="228" t="s">
        <v>838</v>
      </c>
      <c r="G329" s="229" t="s">
        <v>9</v>
      </c>
      <c r="H329" s="229" t="s">
        <v>1646</v>
      </c>
      <c r="I329" s="228" t="s">
        <v>1641</v>
      </c>
      <c r="J329" s="188" t="s">
        <v>833</v>
      </c>
      <c r="K329" s="188" t="s">
        <v>1647</v>
      </c>
      <c r="L329" s="15" t="s">
        <v>1472</v>
      </c>
      <c r="M329" s="214" t="s">
        <v>19</v>
      </c>
      <c r="N329" s="188" t="s">
        <v>838</v>
      </c>
      <c r="O329" s="228"/>
      <c r="P329" s="212">
        <v>3.4641666666666668</v>
      </c>
      <c r="Q329" s="212">
        <v>0.69283333333333341</v>
      </c>
      <c r="R329" s="212"/>
      <c r="S329" s="212"/>
      <c r="T329" s="190">
        <v>10</v>
      </c>
      <c r="U329" s="190">
        <v>0</v>
      </c>
      <c r="V329" s="190">
        <v>0</v>
      </c>
      <c r="W329" s="189" t="s">
        <v>360</v>
      </c>
      <c r="X329" s="259"/>
      <c r="Y329" s="257"/>
      <c r="Z329" s="257"/>
      <c r="AA329" s="257"/>
      <c r="AB329" s="257"/>
      <c r="AC329" s="257"/>
      <c r="AD329" s="257"/>
      <c r="AE329" s="257"/>
      <c r="AF329" s="257"/>
      <c r="AG329" s="257"/>
      <c r="AH329" s="257"/>
      <c r="AI329" s="257"/>
      <c r="AJ329" s="257"/>
      <c r="AK329" s="257"/>
      <c r="AL329" s="257"/>
      <c r="AM329" s="257"/>
      <c r="AN329" s="257"/>
      <c r="AO329" s="257"/>
      <c r="AP329" s="257"/>
      <c r="AQ329" s="257"/>
      <c r="AR329" s="257"/>
      <c r="AS329" s="257"/>
      <c r="AT329" s="257"/>
      <c r="AU329" s="257"/>
      <c r="AV329" s="257"/>
      <c r="AW329" s="257"/>
      <c r="AX329" s="257"/>
      <c r="AY329" s="257"/>
      <c r="AZ329" s="257"/>
      <c r="BA329" s="257"/>
      <c r="BB329" s="257"/>
      <c r="BC329" s="257"/>
      <c r="BD329" s="257"/>
      <c r="BE329" s="257"/>
      <c r="BF329" s="257"/>
      <c r="BG329" s="257"/>
      <c r="BH329" s="257"/>
      <c r="BI329" s="257"/>
      <c r="BJ329" s="257"/>
      <c r="BK329" s="257"/>
      <c r="BL329" s="257"/>
      <c r="BM329" s="257"/>
      <c r="BN329" s="257"/>
      <c r="BO329" s="257"/>
      <c r="BP329" s="257"/>
      <c r="BQ329" s="257"/>
      <c r="BR329" s="257"/>
      <c r="BS329" s="257"/>
      <c r="BT329" s="257"/>
      <c r="BU329" s="257"/>
      <c r="BV329" s="257"/>
      <c r="BW329" s="257"/>
      <c r="BX329" s="257"/>
      <c r="BY329" s="257"/>
      <c r="BZ329" s="257"/>
      <c r="CA329" s="257"/>
      <c r="CB329" s="257"/>
      <c r="CC329" s="257"/>
      <c r="CD329" s="257"/>
      <c r="CE329" s="257"/>
      <c r="CF329" s="257"/>
      <c r="CG329" s="257"/>
      <c r="CH329" s="257"/>
      <c r="CI329" s="257"/>
      <c r="CJ329" s="257"/>
    </row>
    <row r="330" spans="2:88">
      <c r="B330" s="190">
        <v>326</v>
      </c>
      <c r="C330" s="190">
        <v>85</v>
      </c>
      <c r="D330" s="190"/>
      <c r="E330" s="216">
        <v>44987</v>
      </c>
      <c r="F330" s="228" t="s">
        <v>838</v>
      </c>
      <c r="G330" s="229" t="s">
        <v>9</v>
      </c>
      <c r="H330" s="229" t="s">
        <v>1646</v>
      </c>
      <c r="I330" s="228" t="s">
        <v>1641</v>
      </c>
      <c r="J330" s="188" t="s">
        <v>833</v>
      </c>
      <c r="K330" s="188" t="s">
        <v>1651</v>
      </c>
      <c r="L330" s="15" t="s">
        <v>1472</v>
      </c>
      <c r="M330" s="195" t="s">
        <v>19</v>
      </c>
      <c r="N330" s="188" t="s">
        <v>838</v>
      </c>
      <c r="O330" s="228"/>
      <c r="P330" s="212">
        <v>3.4350000000000001</v>
      </c>
      <c r="Q330" s="212">
        <v>0.68700000000000006</v>
      </c>
      <c r="R330" s="212"/>
      <c r="S330" s="212"/>
      <c r="T330" s="190">
        <v>10</v>
      </c>
      <c r="U330" s="190">
        <v>0</v>
      </c>
      <c r="V330" s="190">
        <v>0</v>
      </c>
      <c r="W330" s="189" t="s">
        <v>360</v>
      </c>
      <c r="X330" s="259"/>
      <c r="Y330" s="257"/>
      <c r="Z330" s="257"/>
      <c r="AA330" s="257"/>
      <c r="AB330" s="257"/>
      <c r="AC330" s="257"/>
      <c r="AD330" s="257"/>
      <c r="AE330" s="257"/>
      <c r="AF330" s="257"/>
      <c r="AG330" s="257"/>
      <c r="AH330" s="257"/>
      <c r="AI330" s="257"/>
      <c r="AJ330" s="257"/>
      <c r="AK330" s="257"/>
      <c r="AL330" s="257"/>
      <c r="AM330" s="257"/>
      <c r="AN330" s="257"/>
      <c r="AO330" s="257"/>
      <c r="AP330" s="257"/>
      <c r="AQ330" s="257"/>
      <c r="AR330" s="257"/>
      <c r="AS330" s="257"/>
      <c r="AT330" s="257"/>
      <c r="AU330" s="257"/>
      <c r="AV330" s="257"/>
      <c r="AW330" s="257"/>
      <c r="AX330" s="257"/>
      <c r="AY330" s="257"/>
      <c r="AZ330" s="257"/>
      <c r="BA330" s="257"/>
      <c r="BB330" s="257"/>
      <c r="BC330" s="257"/>
      <c r="BD330" s="257"/>
      <c r="BE330" s="257"/>
      <c r="BF330" s="257"/>
      <c r="BG330" s="257"/>
      <c r="BH330" s="257"/>
      <c r="BI330" s="257"/>
      <c r="BJ330" s="257"/>
      <c r="BK330" s="257"/>
      <c r="BL330" s="257"/>
      <c r="BM330" s="257"/>
      <c r="BN330" s="257"/>
      <c r="BO330" s="257"/>
      <c r="BP330" s="257"/>
      <c r="BQ330" s="257"/>
      <c r="BR330" s="257"/>
      <c r="BS330" s="257"/>
      <c r="BT330" s="257"/>
      <c r="BU330" s="257"/>
      <c r="BV330" s="257"/>
      <c r="BW330" s="257"/>
      <c r="BX330" s="257"/>
      <c r="BY330" s="257"/>
      <c r="BZ330" s="257"/>
      <c r="CA330" s="257"/>
      <c r="CB330" s="257"/>
      <c r="CC330" s="257"/>
      <c r="CD330" s="257"/>
      <c r="CE330" s="257"/>
      <c r="CF330" s="257"/>
      <c r="CG330" s="257"/>
      <c r="CH330" s="257"/>
      <c r="CI330" s="257"/>
      <c r="CJ330" s="257"/>
    </row>
    <row r="331" spans="2:88">
      <c r="B331" s="190">
        <v>327</v>
      </c>
      <c r="C331" s="190">
        <v>86</v>
      </c>
      <c r="D331" s="190"/>
      <c r="E331" s="216">
        <v>44987</v>
      </c>
      <c r="F331" s="228" t="s">
        <v>838</v>
      </c>
      <c r="G331" s="229" t="s">
        <v>9</v>
      </c>
      <c r="H331" s="229" t="s">
        <v>1646</v>
      </c>
      <c r="I331" s="228" t="s">
        <v>1641</v>
      </c>
      <c r="J331" s="188" t="s">
        <v>833</v>
      </c>
      <c r="K331" s="188" t="s">
        <v>1654</v>
      </c>
      <c r="L331" s="15" t="s">
        <v>1472</v>
      </c>
      <c r="M331" s="195" t="s">
        <v>19</v>
      </c>
      <c r="N331" s="188" t="s">
        <v>838</v>
      </c>
      <c r="O331" s="228"/>
      <c r="P331" s="212">
        <v>3.42</v>
      </c>
      <c r="Q331" s="212">
        <v>0.68399999999999994</v>
      </c>
      <c r="R331" s="212"/>
      <c r="S331" s="212"/>
      <c r="T331" s="190">
        <v>10</v>
      </c>
      <c r="U331" s="190">
        <v>0</v>
      </c>
      <c r="V331" s="190">
        <v>0</v>
      </c>
      <c r="W331" s="189" t="s">
        <v>360</v>
      </c>
      <c r="X331" s="259"/>
      <c r="Y331" s="257"/>
      <c r="Z331" s="257"/>
      <c r="AA331" s="257"/>
      <c r="AB331" s="257"/>
      <c r="AC331" s="257"/>
      <c r="AD331" s="257"/>
      <c r="AE331" s="257"/>
      <c r="AF331" s="257"/>
      <c r="AG331" s="257"/>
      <c r="AH331" s="257"/>
      <c r="AI331" s="257"/>
      <c r="AJ331" s="257"/>
      <c r="AK331" s="257"/>
      <c r="AL331" s="257"/>
      <c r="AM331" s="257"/>
      <c r="AN331" s="257"/>
      <c r="AO331" s="257"/>
      <c r="AP331" s="257"/>
      <c r="AQ331" s="257"/>
      <c r="AR331" s="257"/>
      <c r="AS331" s="257"/>
      <c r="AT331" s="257"/>
      <c r="AU331" s="257"/>
      <c r="AV331" s="257"/>
      <c r="AW331" s="257"/>
      <c r="AX331" s="257"/>
      <c r="AY331" s="257"/>
      <c r="AZ331" s="257"/>
      <c r="BA331" s="257"/>
      <c r="BB331" s="257"/>
      <c r="BC331" s="257"/>
      <c r="BD331" s="257"/>
      <c r="BE331" s="257"/>
      <c r="BF331" s="257"/>
      <c r="BG331" s="257"/>
      <c r="BH331" s="257"/>
      <c r="BI331" s="257"/>
      <c r="BJ331" s="257"/>
      <c r="BK331" s="257"/>
      <c r="BL331" s="257"/>
      <c r="BM331" s="257"/>
      <c r="BN331" s="257"/>
      <c r="BO331" s="257"/>
      <c r="BP331" s="257"/>
      <c r="BQ331" s="257"/>
      <c r="BR331" s="257"/>
      <c r="BS331" s="257"/>
      <c r="BT331" s="257"/>
      <c r="BU331" s="257"/>
      <c r="BV331" s="257"/>
      <c r="BW331" s="257"/>
      <c r="BX331" s="257"/>
      <c r="BY331" s="257"/>
      <c r="BZ331" s="257"/>
      <c r="CA331" s="257"/>
      <c r="CB331" s="257"/>
      <c r="CC331" s="257"/>
      <c r="CD331" s="257"/>
      <c r="CE331" s="257"/>
      <c r="CF331" s="257"/>
      <c r="CG331" s="257"/>
      <c r="CH331" s="257"/>
      <c r="CI331" s="257"/>
      <c r="CJ331" s="257"/>
    </row>
    <row r="332" spans="2:88">
      <c r="B332" s="190">
        <v>328</v>
      </c>
      <c r="C332" s="190">
        <v>87</v>
      </c>
      <c r="D332" s="190"/>
      <c r="E332" s="216">
        <v>44987</v>
      </c>
      <c r="F332" s="228" t="s">
        <v>838</v>
      </c>
      <c r="G332" s="229" t="s">
        <v>9</v>
      </c>
      <c r="H332" s="229" t="s">
        <v>1646</v>
      </c>
      <c r="I332" s="228" t="s">
        <v>1641</v>
      </c>
      <c r="J332" s="188" t="s">
        <v>833</v>
      </c>
      <c r="K332" s="188" t="s">
        <v>1656</v>
      </c>
      <c r="L332" s="15" t="s">
        <v>1472</v>
      </c>
      <c r="M332" s="195" t="s">
        <v>19</v>
      </c>
      <c r="N332" s="188" t="s">
        <v>838</v>
      </c>
      <c r="O332" s="228"/>
      <c r="P332" s="212">
        <v>6.54</v>
      </c>
      <c r="Q332" s="212">
        <v>0.65400000000000003</v>
      </c>
      <c r="R332" s="212"/>
      <c r="S332" s="212"/>
      <c r="T332" s="190">
        <v>10</v>
      </c>
      <c r="U332" s="190">
        <v>0</v>
      </c>
      <c r="V332" s="190">
        <v>0</v>
      </c>
      <c r="W332" s="189" t="s">
        <v>600</v>
      </c>
      <c r="X332" s="259"/>
      <c r="Y332" s="257"/>
      <c r="Z332" s="257"/>
      <c r="AA332" s="257"/>
      <c r="AB332" s="257"/>
      <c r="AC332" s="257"/>
      <c r="AD332" s="257"/>
      <c r="AE332" s="257"/>
      <c r="AF332" s="257"/>
      <c r="AG332" s="257"/>
      <c r="AH332" s="257"/>
      <c r="AI332" s="257"/>
      <c r="AJ332" s="257"/>
      <c r="AK332" s="257"/>
      <c r="AL332" s="257"/>
      <c r="AM332" s="257"/>
      <c r="AN332" s="257"/>
      <c r="AO332" s="257"/>
      <c r="AP332" s="257"/>
      <c r="AQ332" s="257"/>
      <c r="AR332" s="257"/>
      <c r="AS332" s="257"/>
      <c r="AT332" s="257"/>
      <c r="AU332" s="257"/>
      <c r="AV332" s="257"/>
      <c r="AW332" s="257"/>
      <c r="AX332" s="257"/>
      <c r="AY332" s="257"/>
      <c r="AZ332" s="257"/>
      <c r="BA332" s="257"/>
      <c r="BB332" s="257"/>
      <c r="BC332" s="257"/>
      <c r="BD332" s="257"/>
      <c r="BE332" s="257"/>
      <c r="BF332" s="257"/>
      <c r="BG332" s="257"/>
      <c r="BH332" s="257"/>
      <c r="BI332" s="257"/>
      <c r="BJ332" s="257"/>
      <c r="BK332" s="257"/>
      <c r="BL332" s="257"/>
      <c r="BM332" s="257"/>
      <c r="BN332" s="257"/>
      <c r="BO332" s="257"/>
      <c r="BP332" s="257"/>
      <c r="BQ332" s="257"/>
      <c r="BR332" s="257"/>
      <c r="BS332" s="257"/>
      <c r="BT332" s="257"/>
      <c r="BU332" s="257"/>
      <c r="BV332" s="257"/>
      <c r="BW332" s="257"/>
      <c r="BX332" s="257"/>
      <c r="BY332" s="257"/>
      <c r="BZ332" s="257"/>
      <c r="CA332" s="257"/>
      <c r="CB332" s="257"/>
      <c r="CC332" s="257"/>
      <c r="CD332" s="257"/>
      <c r="CE332" s="257"/>
      <c r="CF332" s="257"/>
      <c r="CG332" s="257"/>
      <c r="CH332" s="257"/>
      <c r="CI332" s="257"/>
      <c r="CJ332" s="257"/>
    </row>
    <row r="333" spans="2:88">
      <c r="B333" s="190">
        <v>329</v>
      </c>
      <c r="C333" s="190">
        <v>88</v>
      </c>
      <c r="D333" s="190"/>
      <c r="E333" s="216">
        <v>44987</v>
      </c>
      <c r="F333" s="228" t="s">
        <v>1163</v>
      </c>
      <c r="G333" s="229" t="s">
        <v>9</v>
      </c>
      <c r="H333" s="229" t="s">
        <v>1664</v>
      </c>
      <c r="I333" s="228" t="s">
        <v>1659</v>
      </c>
      <c r="J333" s="188" t="s">
        <v>133</v>
      </c>
      <c r="K333" s="188" t="s">
        <v>1665</v>
      </c>
      <c r="L333" s="15" t="s">
        <v>1472</v>
      </c>
      <c r="M333" s="195" t="s">
        <v>19</v>
      </c>
      <c r="N333" s="188" t="s">
        <v>1163</v>
      </c>
      <c r="O333" s="228"/>
      <c r="P333" s="212">
        <v>9.5</v>
      </c>
      <c r="Q333" s="212">
        <v>0.79166666666666663</v>
      </c>
      <c r="R333" s="212"/>
      <c r="S333" s="212"/>
      <c r="T333" s="190">
        <v>12</v>
      </c>
      <c r="U333" s="190">
        <v>1</v>
      </c>
      <c r="V333" s="190">
        <v>0</v>
      </c>
      <c r="W333" s="189" t="s">
        <v>360</v>
      </c>
      <c r="X333" s="259"/>
      <c r="Y333" s="257"/>
      <c r="Z333" s="257"/>
      <c r="AA333" s="257"/>
      <c r="AB333" s="257"/>
      <c r="AC333" s="257"/>
      <c r="AD333" s="257"/>
      <c r="AE333" s="257"/>
      <c r="AF333" s="257"/>
      <c r="AG333" s="257"/>
      <c r="AH333" s="257"/>
      <c r="AI333" s="257"/>
      <c r="AJ333" s="257"/>
      <c r="AK333" s="257"/>
      <c r="AL333" s="257"/>
      <c r="AM333" s="257"/>
      <c r="AN333" s="257"/>
      <c r="AO333" s="257"/>
      <c r="AP333" s="257"/>
      <c r="AQ333" s="257"/>
      <c r="AR333" s="257"/>
      <c r="AS333" s="257"/>
      <c r="AT333" s="257"/>
      <c r="AU333" s="257"/>
      <c r="AV333" s="257"/>
      <c r="AW333" s="257"/>
      <c r="AX333" s="257"/>
      <c r="AY333" s="257"/>
      <c r="AZ333" s="257"/>
      <c r="BA333" s="257"/>
      <c r="BB333" s="257"/>
      <c r="BC333" s="257"/>
      <c r="BD333" s="257"/>
      <c r="BE333" s="257"/>
      <c r="BF333" s="257"/>
      <c r="BG333" s="257"/>
      <c r="BH333" s="257"/>
      <c r="BI333" s="257"/>
      <c r="BJ333" s="257"/>
      <c r="BK333" s="257"/>
      <c r="BL333" s="257"/>
      <c r="BM333" s="257"/>
      <c r="BN333" s="257"/>
      <c r="BO333" s="257"/>
      <c r="BP333" s="257"/>
      <c r="BQ333" s="257"/>
      <c r="BR333" s="257"/>
      <c r="BS333" s="257"/>
      <c r="BT333" s="257"/>
      <c r="BU333" s="257"/>
      <c r="BV333" s="257"/>
      <c r="BW333" s="257"/>
      <c r="BX333" s="257"/>
      <c r="BY333" s="257"/>
      <c r="BZ333" s="257"/>
      <c r="CA333" s="257"/>
      <c r="CB333" s="257"/>
      <c r="CC333" s="257"/>
      <c r="CD333" s="257"/>
      <c r="CE333" s="257"/>
      <c r="CF333" s="257"/>
      <c r="CG333" s="257"/>
      <c r="CH333" s="257"/>
      <c r="CI333" s="257"/>
      <c r="CJ333" s="257"/>
    </row>
    <row r="334" spans="2:88">
      <c r="B334" s="190">
        <v>330</v>
      </c>
      <c r="C334" s="190">
        <v>89</v>
      </c>
      <c r="D334" s="190"/>
      <c r="E334" s="216">
        <v>45007</v>
      </c>
      <c r="F334" s="228" t="s">
        <v>599</v>
      </c>
      <c r="G334" s="229" t="s">
        <v>9</v>
      </c>
      <c r="H334" s="229" t="s">
        <v>1673</v>
      </c>
      <c r="I334" s="228" t="s">
        <v>1667</v>
      </c>
      <c r="J334" s="208" t="s">
        <v>594</v>
      </c>
      <c r="K334" s="188" t="s">
        <v>1674</v>
      </c>
      <c r="L334" s="15" t="s">
        <v>1472</v>
      </c>
      <c r="M334" s="195" t="s">
        <v>19</v>
      </c>
      <c r="N334" s="188" t="s">
        <v>599</v>
      </c>
      <c r="O334" s="228"/>
      <c r="P334" s="212"/>
      <c r="Q334" s="212" t="s">
        <v>486</v>
      </c>
      <c r="R334" s="212"/>
      <c r="S334" s="212"/>
      <c r="T334" s="190">
        <v>12</v>
      </c>
      <c r="U334" s="190">
        <v>1</v>
      </c>
      <c r="V334" s="190">
        <v>1</v>
      </c>
      <c r="W334" s="189" t="s">
        <v>600</v>
      </c>
      <c r="X334" s="259"/>
      <c r="Y334" s="257"/>
      <c r="Z334" s="257"/>
      <c r="AA334" s="257"/>
      <c r="AB334" s="257"/>
      <c r="AC334" s="257"/>
      <c r="AD334" s="257"/>
      <c r="AE334" s="257"/>
      <c r="AF334" s="257"/>
      <c r="AG334" s="257"/>
      <c r="AH334" s="257"/>
      <c r="AI334" s="257"/>
      <c r="AJ334" s="257"/>
      <c r="AK334" s="257"/>
      <c r="AL334" s="257"/>
      <c r="AM334" s="257"/>
      <c r="AN334" s="257"/>
      <c r="AO334" s="257"/>
      <c r="AP334" s="257"/>
      <c r="AQ334" s="257"/>
      <c r="AR334" s="257"/>
      <c r="AS334" s="257"/>
      <c r="AT334" s="257"/>
      <c r="AU334" s="257"/>
      <c r="AV334" s="257"/>
      <c r="AW334" s="257"/>
      <c r="AX334" s="257"/>
      <c r="AY334" s="257"/>
      <c r="AZ334" s="257"/>
      <c r="BA334" s="257"/>
      <c r="BB334" s="257"/>
      <c r="BC334" s="257"/>
      <c r="BD334" s="257"/>
      <c r="BE334" s="257"/>
      <c r="BF334" s="257"/>
      <c r="BG334" s="257"/>
      <c r="BH334" s="257"/>
      <c r="BI334" s="257"/>
      <c r="BJ334" s="257"/>
      <c r="BK334" s="257"/>
      <c r="BL334" s="257"/>
      <c r="BM334" s="257"/>
      <c r="BN334" s="257"/>
      <c r="BO334" s="257"/>
      <c r="BP334" s="257"/>
      <c r="BQ334" s="257"/>
      <c r="BR334" s="257"/>
      <c r="BS334" s="257"/>
      <c r="BT334" s="257"/>
      <c r="BU334" s="257"/>
      <c r="BV334" s="257"/>
      <c r="BW334" s="257"/>
      <c r="BX334" s="257"/>
      <c r="BY334" s="257"/>
      <c r="BZ334" s="257"/>
      <c r="CA334" s="257"/>
      <c r="CB334" s="257"/>
      <c r="CC334" s="257"/>
      <c r="CD334" s="257"/>
      <c r="CE334" s="257"/>
      <c r="CF334" s="257"/>
      <c r="CG334" s="257"/>
      <c r="CH334" s="257"/>
      <c r="CI334" s="257"/>
      <c r="CJ334" s="257"/>
    </row>
    <row r="335" spans="2:88">
      <c r="B335" s="190">
        <v>331</v>
      </c>
      <c r="C335" s="190">
        <v>90</v>
      </c>
      <c r="D335" s="190"/>
      <c r="E335" s="216">
        <v>45007</v>
      </c>
      <c r="F335" s="228" t="s">
        <v>731</v>
      </c>
      <c r="G335" s="229" t="s">
        <v>9</v>
      </c>
      <c r="H335" s="229" t="s">
        <v>1383</v>
      </c>
      <c r="I335" s="228" t="s">
        <v>1678</v>
      </c>
      <c r="J335" s="208" t="s">
        <v>726</v>
      </c>
      <c r="K335" s="188" t="s">
        <v>1686</v>
      </c>
      <c r="L335" s="15" t="s">
        <v>1384</v>
      </c>
      <c r="M335" s="214"/>
      <c r="N335" s="188" t="s">
        <v>731</v>
      </c>
      <c r="O335" s="228"/>
      <c r="P335" s="212">
        <v>13.461666666666666</v>
      </c>
      <c r="Q335" s="212">
        <v>1.6827083333333333</v>
      </c>
      <c r="R335" s="212"/>
      <c r="S335" s="212"/>
      <c r="T335" s="190">
        <v>8</v>
      </c>
      <c r="U335" s="190">
        <v>0</v>
      </c>
      <c r="V335" s="190">
        <v>0</v>
      </c>
      <c r="W335" s="189" t="s">
        <v>600</v>
      </c>
      <c r="X335" s="259"/>
      <c r="Y335" s="257"/>
      <c r="Z335" s="257"/>
      <c r="AA335" s="257"/>
      <c r="AB335" s="257"/>
      <c r="AC335" s="257"/>
      <c r="AD335" s="257"/>
      <c r="AE335" s="257"/>
      <c r="AF335" s="257"/>
      <c r="AG335" s="257"/>
      <c r="AH335" s="257"/>
      <c r="AI335" s="257"/>
      <c r="AJ335" s="257"/>
      <c r="AK335" s="257"/>
      <c r="AL335" s="257"/>
      <c r="AM335" s="257"/>
      <c r="AN335" s="257"/>
      <c r="AO335" s="257"/>
      <c r="AP335" s="257"/>
      <c r="AQ335" s="257"/>
      <c r="AR335" s="257"/>
      <c r="AS335" s="257"/>
      <c r="AT335" s="257"/>
      <c r="AU335" s="257"/>
      <c r="AV335" s="257"/>
      <c r="AW335" s="257"/>
      <c r="AX335" s="257"/>
      <c r="AY335" s="257"/>
      <c r="AZ335" s="257"/>
      <c r="BA335" s="257"/>
      <c r="BB335" s="257"/>
      <c r="BC335" s="257"/>
      <c r="BD335" s="257"/>
      <c r="BE335" s="257"/>
      <c r="BF335" s="257"/>
      <c r="BG335" s="257"/>
      <c r="BH335" s="257"/>
      <c r="BI335" s="257"/>
      <c r="BJ335" s="257"/>
      <c r="BK335" s="257"/>
      <c r="BL335" s="257"/>
      <c r="BM335" s="257"/>
      <c r="BN335" s="257"/>
      <c r="BO335" s="257"/>
      <c r="BP335" s="257"/>
      <c r="BQ335" s="257"/>
      <c r="BR335" s="257"/>
      <c r="BS335" s="257"/>
      <c r="BT335" s="257"/>
      <c r="BU335" s="257"/>
      <c r="BV335" s="257"/>
      <c r="BW335" s="257"/>
      <c r="BX335" s="257"/>
      <c r="BY335" s="257"/>
      <c r="BZ335" s="257"/>
      <c r="CA335" s="257"/>
      <c r="CB335" s="257"/>
      <c r="CC335" s="257"/>
      <c r="CD335" s="257"/>
      <c r="CE335" s="257"/>
      <c r="CF335" s="257"/>
      <c r="CG335" s="257"/>
      <c r="CH335" s="257"/>
      <c r="CI335" s="257"/>
      <c r="CJ335" s="257"/>
    </row>
    <row r="336" spans="2:88">
      <c r="B336" s="190">
        <v>332</v>
      </c>
      <c r="C336" s="190">
        <v>91</v>
      </c>
      <c r="D336" s="190"/>
      <c r="E336" s="216">
        <v>45025</v>
      </c>
      <c r="F336" s="228" t="s">
        <v>731</v>
      </c>
      <c r="G336" s="229" t="s">
        <v>9</v>
      </c>
      <c r="H336" s="229" t="s">
        <v>1383</v>
      </c>
      <c r="I336" s="228" t="s">
        <v>1678</v>
      </c>
      <c r="J336" s="208" t="s">
        <v>726</v>
      </c>
      <c r="K336" s="188" t="s">
        <v>1688</v>
      </c>
      <c r="L336" s="15" t="s">
        <v>1384</v>
      </c>
      <c r="M336" s="214"/>
      <c r="N336" s="188" t="s">
        <v>731</v>
      </c>
      <c r="O336" s="228"/>
      <c r="P336" s="212">
        <v>5.6291666666666664</v>
      </c>
      <c r="Q336" s="212">
        <v>0.7036458333333333</v>
      </c>
      <c r="R336" s="212"/>
      <c r="S336" s="212"/>
      <c r="T336" s="190">
        <v>8</v>
      </c>
      <c r="U336" s="190">
        <v>0</v>
      </c>
      <c r="V336" s="190">
        <v>0</v>
      </c>
      <c r="W336" s="189" t="s">
        <v>600</v>
      </c>
      <c r="X336" s="259"/>
      <c r="Y336" s="257"/>
      <c r="Z336" s="257"/>
      <c r="AA336" s="257"/>
      <c r="AB336" s="257"/>
      <c r="AC336" s="257"/>
      <c r="AD336" s="257"/>
      <c r="AE336" s="257"/>
      <c r="AF336" s="257"/>
      <c r="AG336" s="257"/>
      <c r="AH336" s="257"/>
      <c r="AI336" s="257"/>
      <c r="AJ336" s="257"/>
      <c r="AK336" s="257"/>
      <c r="AL336" s="257"/>
      <c r="AM336" s="257"/>
      <c r="AN336" s="257"/>
      <c r="AO336" s="257"/>
      <c r="AP336" s="257"/>
      <c r="AQ336" s="257"/>
      <c r="AR336" s="257"/>
      <c r="AS336" s="257"/>
      <c r="AT336" s="257"/>
      <c r="AU336" s="257"/>
      <c r="AV336" s="257"/>
      <c r="AW336" s="257"/>
      <c r="AX336" s="257"/>
      <c r="AY336" s="257"/>
      <c r="AZ336" s="257"/>
      <c r="BA336" s="257"/>
      <c r="BB336" s="257"/>
      <c r="BC336" s="257"/>
      <c r="BD336" s="257"/>
      <c r="BE336" s="257"/>
      <c r="BF336" s="257"/>
      <c r="BG336" s="257"/>
      <c r="BH336" s="257"/>
      <c r="BI336" s="257"/>
      <c r="BJ336" s="257"/>
      <c r="BK336" s="257"/>
      <c r="BL336" s="257"/>
      <c r="BM336" s="257"/>
      <c r="BN336" s="257"/>
      <c r="BO336" s="257"/>
      <c r="BP336" s="257"/>
      <c r="BQ336" s="257"/>
      <c r="BR336" s="257"/>
      <c r="BS336" s="257"/>
      <c r="BT336" s="257"/>
      <c r="BU336" s="257"/>
      <c r="BV336" s="257"/>
      <c r="BW336" s="257"/>
      <c r="BX336" s="257"/>
      <c r="BY336" s="257"/>
      <c r="BZ336" s="257"/>
      <c r="CA336" s="257"/>
      <c r="CB336" s="257"/>
      <c r="CC336" s="257"/>
      <c r="CD336" s="257"/>
      <c r="CE336" s="257"/>
      <c r="CF336" s="257"/>
      <c r="CG336" s="257"/>
      <c r="CH336" s="257"/>
      <c r="CI336" s="257"/>
      <c r="CJ336" s="257"/>
    </row>
    <row r="337" spans="2:88">
      <c r="B337" s="190">
        <v>333</v>
      </c>
      <c r="C337" s="190">
        <v>92</v>
      </c>
      <c r="D337" s="190"/>
      <c r="E337" s="216">
        <v>45025</v>
      </c>
      <c r="F337" s="228" t="s">
        <v>731</v>
      </c>
      <c r="G337" s="229" t="s">
        <v>9</v>
      </c>
      <c r="H337" s="229" t="s">
        <v>1383</v>
      </c>
      <c r="I337" s="228" t="s">
        <v>1678</v>
      </c>
      <c r="J337" s="208" t="s">
        <v>726</v>
      </c>
      <c r="K337" s="188" t="s">
        <v>1690</v>
      </c>
      <c r="L337" s="15" t="s">
        <v>1384</v>
      </c>
      <c r="M337" s="214"/>
      <c r="N337" s="188" t="s">
        <v>731</v>
      </c>
      <c r="O337" s="228"/>
      <c r="P337" s="212">
        <v>6.5625</v>
      </c>
      <c r="Q337" s="212">
        <v>0.546875</v>
      </c>
      <c r="R337" s="212"/>
      <c r="S337" s="212"/>
      <c r="T337" s="190">
        <v>12</v>
      </c>
      <c r="U337" s="190">
        <v>0</v>
      </c>
      <c r="V337" s="190">
        <v>0</v>
      </c>
      <c r="W337" s="189" t="s">
        <v>600</v>
      </c>
      <c r="X337" s="259"/>
      <c r="Y337" s="257"/>
      <c r="Z337" s="257"/>
      <c r="AA337" s="257"/>
      <c r="AB337" s="257"/>
      <c r="AC337" s="257"/>
      <c r="AD337" s="257"/>
      <c r="AE337" s="257"/>
      <c r="AF337" s="257"/>
      <c r="AG337" s="257"/>
      <c r="AH337" s="257"/>
      <c r="AI337" s="257"/>
      <c r="AJ337" s="257"/>
      <c r="AK337" s="257"/>
      <c r="AL337" s="257"/>
      <c r="AM337" s="257"/>
      <c r="AN337" s="257"/>
      <c r="AO337" s="257"/>
      <c r="AP337" s="257"/>
      <c r="AQ337" s="257"/>
      <c r="AR337" s="257"/>
      <c r="AS337" s="257"/>
      <c r="AT337" s="257"/>
      <c r="AU337" s="257"/>
      <c r="AV337" s="257"/>
      <c r="AW337" s="257"/>
      <c r="AX337" s="257"/>
      <c r="AY337" s="257"/>
      <c r="AZ337" s="257"/>
      <c r="BA337" s="257"/>
      <c r="BB337" s="257"/>
      <c r="BC337" s="257"/>
      <c r="BD337" s="257"/>
      <c r="BE337" s="257"/>
      <c r="BF337" s="257"/>
      <c r="BG337" s="257"/>
      <c r="BH337" s="257"/>
      <c r="BI337" s="257"/>
      <c r="BJ337" s="257"/>
      <c r="BK337" s="257"/>
      <c r="BL337" s="257"/>
      <c r="BM337" s="257"/>
      <c r="BN337" s="257"/>
      <c r="BO337" s="257"/>
      <c r="BP337" s="257"/>
      <c r="BQ337" s="257"/>
      <c r="BR337" s="257"/>
      <c r="BS337" s="257"/>
      <c r="BT337" s="257"/>
      <c r="BU337" s="257"/>
      <c r="BV337" s="257"/>
      <c r="BW337" s="257"/>
      <c r="BX337" s="257"/>
      <c r="BY337" s="257"/>
      <c r="BZ337" s="257"/>
      <c r="CA337" s="257"/>
      <c r="CB337" s="257"/>
      <c r="CC337" s="257"/>
      <c r="CD337" s="257"/>
      <c r="CE337" s="257"/>
      <c r="CF337" s="257"/>
      <c r="CG337" s="257"/>
      <c r="CH337" s="257"/>
      <c r="CI337" s="257"/>
      <c r="CJ337" s="257"/>
    </row>
    <row r="338" spans="2:88">
      <c r="B338" s="190">
        <v>334</v>
      </c>
      <c r="C338" s="190">
        <v>93</v>
      </c>
      <c r="D338" s="190"/>
      <c r="E338" s="216">
        <v>45025</v>
      </c>
      <c r="F338" s="228" t="s">
        <v>731</v>
      </c>
      <c r="G338" s="229" t="s">
        <v>9</v>
      </c>
      <c r="H338" s="229" t="s">
        <v>1383</v>
      </c>
      <c r="I338" s="228" t="s">
        <v>1678</v>
      </c>
      <c r="J338" s="208" t="s">
        <v>726</v>
      </c>
      <c r="K338" s="188" t="s">
        <v>1692</v>
      </c>
      <c r="L338" s="15" t="s">
        <v>1384</v>
      </c>
      <c r="M338" s="214"/>
      <c r="N338" s="188" t="s">
        <v>731</v>
      </c>
      <c r="O338" s="228"/>
      <c r="P338" s="212">
        <v>14.358333333333334</v>
      </c>
      <c r="Q338" s="212">
        <v>1.4358333333333335</v>
      </c>
      <c r="R338" s="212"/>
      <c r="S338" s="212"/>
      <c r="T338" s="190">
        <v>10</v>
      </c>
      <c r="U338" s="190">
        <v>0</v>
      </c>
      <c r="V338" s="190">
        <v>0</v>
      </c>
      <c r="W338" s="189" t="s">
        <v>600</v>
      </c>
      <c r="X338" s="259"/>
      <c r="Y338" s="257"/>
      <c r="Z338" s="257"/>
      <c r="AA338" s="257"/>
      <c r="AB338" s="257"/>
      <c r="AC338" s="257"/>
      <c r="AD338" s="257"/>
      <c r="AE338" s="257"/>
      <c r="AF338" s="257"/>
      <c r="AG338" s="257"/>
      <c r="AH338" s="257"/>
      <c r="AI338" s="257"/>
      <c r="AJ338" s="257"/>
      <c r="AK338" s="257"/>
      <c r="AL338" s="257"/>
      <c r="AM338" s="257"/>
      <c r="AN338" s="257"/>
      <c r="AO338" s="257"/>
      <c r="AP338" s="257"/>
      <c r="AQ338" s="257"/>
      <c r="AR338" s="257"/>
      <c r="AS338" s="257"/>
      <c r="AT338" s="257"/>
      <c r="AU338" s="257"/>
      <c r="AV338" s="257"/>
      <c r="AW338" s="257"/>
      <c r="AX338" s="257"/>
      <c r="AY338" s="257"/>
      <c r="AZ338" s="257"/>
      <c r="BA338" s="257"/>
      <c r="BB338" s="257"/>
      <c r="BC338" s="257"/>
      <c r="BD338" s="257"/>
      <c r="BE338" s="257"/>
      <c r="BF338" s="257"/>
      <c r="BG338" s="257"/>
      <c r="BH338" s="257"/>
      <c r="BI338" s="257"/>
      <c r="BJ338" s="257"/>
      <c r="BK338" s="257"/>
      <c r="BL338" s="257"/>
      <c r="BM338" s="257"/>
      <c r="BN338" s="257"/>
      <c r="BO338" s="257"/>
      <c r="BP338" s="257"/>
      <c r="BQ338" s="257"/>
      <c r="BR338" s="257"/>
      <c r="BS338" s="257"/>
      <c r="BT338" s="257"/>
      <c r="BU338" s="257"/>
      <c r="BV338" s="257"/>
      <c r="BW338" s="257"/>
      <c r="BX338" s="257"/>
      <c r="BY338" s="257"/>
      <c r="BZ338" s="257"/>
      <c r="CA338" s="257"/>
      <c r="CB338" s="257"/>
      <c r="CC338" s="257"/>
      <c r="CD338" s="257"/>
      <c r="CE338" s="257"/>
      <c r="CF338" s="257"/>
      <c r="CG338" s="257"/>
      <c r="CH338" s="257"/>
      <c r="CI338" s="257"/>
      <c r="CJ338" s="257"/>
    </row>
    <row r="339" spans="2:88">
      <c r="B339" s="190">
        <v>335</v>
      </c>
      <c r="C339" s="190">
        <v>94</v>
      </c>
      <c r="D339" s="190"/>
      <c r="E339" s="216">
        <v>45025</v>
      </c>
      <c r="F339" s="228" t="s">
        <v>731</v>
      </c>
      <c r="G339" s="229" t="s">
        <v>9</v>
      </c>
      <c r="H339" s="229" t="s">
        <v>1383</v>
      </c>
      <c r="I339" s="228" t="s">
        <v>1678</v>
      </c>
      <c r="J339" s="208" t="s">
        <v>726</v>
      </c>
      <c r="K339" s="188" t="s">
        <v>1694</v>
      </c>
      <c r="L339" s="15" t="s">
        <v>1384</v>
      </c>
      <c r="M339" s="214"/>
      <c r="N339" s="188" t="s">
        <v>731</v>
      </c>
      <c r="O339" s="228"/>
      <c r="P339" s="212">
        <v>18.791666666666668</v>
      </c>
      <c r="Q339" s="212">
        <v>1.2527777777777778</v>
      </c>
      <c r="R339" s="212"/>
      <c r="S339" s="212"/>
      <c r="T339" s="190">
        <v>15</v>
      </c>
      <c r="U339" s="190">
        <v>0</v>
      </c>
      <c r="V339" s="190">
        <v>0</v>
      </c>
      <c r="W339" s="189" t="s">
        <v>600</v>
      </c>
      <c r="X339" s="259"/>
      <c r="Y339" s="257"/>
      <c r="Z339" s="257"/>
      <c r="AA339" s="257"/>
      <c r="AB339" s="257"/>
      <c r="AC339" s="257"/>
      <c r="AD339" s="257"/>
      <c r="AE339" s="257"/>
      <c r="AF339" s="257"/>
      <c r="AG339" s="257"/>
      <c r="AH339" s="257"/>
      <c r="AI339" s="257"/>
      <c r="AJ339" s="257"/>
      <c r="AK339" s="257"/>
      <c r="AL339" s="257"/>
      <c r="AM339" s="257"/>
      <c r="AN339" s="257"/>
      <c r="AO339" s="257"/>
      <c r="AP339" s="257"/>
      <c r="AQ339" s="257"/>
      <c r="AR339" s="257"/>
      <c r="AS339" s="257"/>
      <c r="AT339" s="257"/>
      <c r="AU339" s="257"/>
      <c r="AV339" s="257"/>
      <c r="AW339" s="257"/>
      <c r="AX339" s="257"/>
      <c r="AY339" s="257"/>
      <c r="AZ339" s="257"/>
      <c r="BA339" s="257"/>
      <c r="BB339" s="257"/>
      <c r="BC339" s="257"/>
      <c r="BD339" s="257"/>
      <c r="BE339" s="257"/>
      <c r="BF339" s="257"/>
      <c r="BG339" s="257"/>
      <c r="BH339" s="257"/>
      <c r="BI339" s="257"/>
      <c r="BJ339" s="257"/>
      <c r="BK339" s="257"/>
      <c r="BL339" s="257"/>
      <c r="BM339" s="257"/>
      <c r="BN339" s="257"/>
      <c r="BO339" s="257"/>
      <c r="BP339" s="257"/>
      <c r="BQ339" s="257"/>
      <c r="BR339" s="257"/>
      <c r="BS339" s="257"/>
      <c r="BT339" s="257"/>
      <c r="BU339" s="257"/>
      <c r="BV339" s="257"/>
      <c r="BW339" s="257"/>
      <c r="BX339" s="257"/>
      <c r="BY339" s="257"/>
      <c r="BZ339" s="257"/>
      <c r="CA339" s="257"/>
      <c r="CB339" s="257"/>
      <c r="CC339" s="257"/>
      <c r="CD339" s="257"/>
      <c r="CE339" s="257"/>
      <c r="CF339" s="257"/>
      <c r="CG339" s="257"/>
      <c r="CH339" s="257"/>
      <c r="CI339" s="257"/>
      <c r="CJ339" s="257"/>
    </row>
    <row r="340" spans="2:88">
      <c r="B340" s="190">
        <v>336</v>
      </c>
      <c r="C340" s="190">
        <v>95</v>
      </c>
      <c r="D340" s="190"/>
      <c r="E340" s="216">
        <v>45009</v>
      </c>
      <c r="F340" s="228" t="s">
        <v>601</v>
      </c>
      <c r="G340" s="229" t="s">
        <v>9</v>
      </c>
      <c r="H340" s="229" t="s">
        <v>1701</v>
      </c>
      <c r="I340" s="228" t="s">
        <v>1696</v>
      </c>
      <c r="J340" s="188" t="s">
        <v>601</v>
      </c>
      <c r="K340" s="188" t="s">
        <v>602</v>
      </c>
      <c r="L340" s="15" t="s">
        <v>1472</v>
      </c>
      <c r="N340" s="208" t="s">
        <v>606</v>
      </c>
      <c r="O340" s="228"/>
      <c r="P340" s="212">
        <v>9.99</v>
      </c>
      <c r="Q340" s="212">
        <v>0.999</v>
      </c>
      <c r="R340" s="212"/>
      <c r="S340" s="212"/>
      <c r="T340" s="190">
        <v>10</v>
      </c>
      <c r="U340" s="190">
        <v>1</v>
      </c>
      <c r="V340" s="190">
        <v>1</v>
      </c>
      <c r="W340" s="189" t="s">
        <v>360</v>
      </c>
      <c r="X340" s="259"/>
      <c r="Y340" s="257"/>
      <c r="Z340" s="257"/>
      <c r="AA340" s="257"/>
      <c r="AB340" s="257"/>
      <c r="AC340" s="257"/>
      <c r="AD340" s="257"/>
      <c r="AE340" s="257"/>
      <c r="AF340" s="257"/>
      <c r="AG340" s="257"/>
      <c r="AH340" s="257"/>
      <c r="AI340" s="257"/>
      <c r="AJ340" s="257"/>
      <c r="AK340" s="257"/>
      <c r="AL340" s="257"/>
      <c r="AM340" s="257"/>
      <c r="AN340" s="257"/>
      <c r="AO340" s="257"/>
      <c r="AP340" s="257"/>
      <c r="AQ340" s="257"/>
      <c r="AR340" s="257"/>
      <c r="AS340" s="257"/>
      <c r="AT340" s="257"/>
      <c r="AU340" s="257"/>
      <c r="AV340" s="257"/>
      <c r="AW340" s="257"/>
      <c r="AX340" s="257"/>
      <c r="AY340" s="257"/>
      <c r="AZ340" s="257"/>
      <c r="BA340" s="257"/>
      <c r="BB340" s="257"/>
      <c r="BC340" s="257"/>
      <c r="BD340" s="257"/>
      <c r="BE340" s="257"/>
      <c r="BF340" s="257"/>
      <c r="BG340" s="257"/>
      <c r="BH340" s="257"/>
      <c r="BI340" s="257"/>
      <c r="BJ340" s="257"/>
      <c r="BK340" s="257"/>
      <c r="BL340" s="257"/>
      <c r="BM340" s="257"/>
      <c r="BN340" s="257"/>
      <c r="BO340" s="257"/>
      <c r="BP340" s="257"/>
      <c r="BQ340" s="257"/>
      <c r="BR340" s="257"/>
      <c r="BS340" s="257"/>
      <c r="BT340" s="257"/>
      <c r="BU340" s="257"/>
      <c r="BV340" s="257"/>
      <c r="BW340" s="257"/>
      <c r="BX340" s="257"/>
      <c r="BY340" s="257"/>
      <c r="BZ340" s="257"/>
      <c r="CA340" s="257"/>
      <c r="CB340" s="257"/>
      <c r="CC340" s="257"/>
      <c r="CD340" s="257"/>
      <c r="CE340" s="257"/>
      <c r="CF340" s="257"/>
      <c r="CG340" s="257"/>
      <c r="CH340" s="257"/>
      <c r="CI340" s="257"/>
      <c r="CJ340" s="257"/>
    </row>
    <row r="341" spans="2:88">
      <c r="B341" s="190">
        <v>337</v>
      </c>
      <c r="C341" s="190">
        <v>96</v>
      </c>
      <c r="D341" s="190"/>
      <c r="E341" s="216">
        <v>45009</v>
      </c>
      <c r="F341" s="228" t="s">
        <v>601</v>
      </c>
      <c r="G341" s="229" t="s">
        <v>9</v>
      </c>
      <c r="H341" s="229" t="s">
        <v>1701</v>
      </c>
      <c r="I341" s="228" t="s">
        <v>1696</v>
      </c>
      <c r="J341" s="188" t="s">
        <v>601</v>
      </c>
      <c r="K341" s="188" t="s">
        <v>1705</v>
      </c>
      <c r="L341" s="15" t="s">
        <v>1472</v>
      </c>
      <c r="N341" s="208" t="s">
        <v>606</v>
      </c>
      <c r="O341" s="228"/>
      <c r="P341" s="212">
        <v>8.9949999999999992</v>
      </c>
      <c r="Q341" s="212">
        <v>0.89949999999999997</v>
      </c>
      <c r="R341" s="212"/>
      <c r="S341" s="212"/>
      <c r="T341" s="190">
        <v>10</v>
      </c>
      <c r="U341" s="190">
        <v>1</v>
      </c>
      <c r="V341" s="190">
        <v>1</v>
      </c>
      <c r="W341" s="189" t="s">
        <v>360</v>
      </c>
      <c r="X341" s="259"/>
      <c r="Y341" s="257"/>
      <c r="Z341" s="257"/>
      <c r="AA341" s="257"/>
      <c r="AB341" s="257"/>
      <c r="AC341" s="257"/>
      <c r="AD341" s="257"/>
      <c r="AE341" s="257"/>
      <c r="AF341" s="257"/>
      <c r="AG341" s="257"/>
      <c r="AH341" s="257"/>
      <c r="AI341" s="257"/>
      <c r="AJ341" s="257"/>
      <c r="AK341" s="257"/>
      <c r="AL341" s="257"/>
      <c r="AM341" s="257"/>
      <c r="AN341" s="257"/>
      <c r="AO341" s="257"/>
      <c r="AP341" s="257"/>
      <c r="AQ341" s="257"/>
      <c r="AR341" s="257"/>
      <c r="AS341" s="257"/>
      <c r="AT341" s="257"/>
      <c r="AU341" s="257"/>
      <c r="AV341" s="257"/>
      <c r="AW341" s="257"/>
      <c r="AX341" s="257"/>
      <c r="AY341" s="257"/>
      <c r="AZ341" s="257"/>
      <c r="BA341" s="257"/>
      <c r="BB341" s="257"/>
      <c r="BC341" s="257"/>
      <c r="BD341" s="257"/>
      <c r="BE341" s="257"/>
      <c r="BF341" s="257"/>
      <c r="BG341" s="257"/>
      <c r="BH341" s="257"/>
      <c r="BI341" s="257"/>
      <c r="BJ341" s="257"/>
      <c r="BK341" s="257"/>
      <c r="BL341" s="257"/>
      <c r="BM341" s="257"/>
      <c r="BN341" s="257"/>
      <c r="BO341" s="257"/>
      <c r="BP341" s="257"/>
      <c r="BQ341" s="257"/>
      <c r="BR341" s="257"/>
      <c r="BS341" s="257"/>
      <c r="BT341" s="257"/>
      <c r="BU341" s="257"/>
      <c r="BV341" s="257"/>
      <c r="BW341" s="257"/>
      <c r="BX341" s="257"/>
      <c r="BY341" s="257"/>
      <c r="BZ341" s="257"/>
      <c r="CA341" s="257"/>
      <c r="CB341" s="257"/>
      <c r="CC341" s="257"/>
      <c r="CD341" s="257"/>
      <c r="CE341" s="257"/>
      <c r="CF341" s="257"/>
      <c r="CG341" s="257"/>
      <c r="CH341" s="257"/>
      <c r="CI341" s="257"/>
      <c r="CJ341" s="257"/>
    </row>
    <row r="342" spans="2:88">
      <c r="B342" s="190">
        <v>338</v>
      </c>
      <c r="C342" s="190">
        <v>97</v>
      </c>
      <c r="D342" s="190"/>
      <c r="E342" s="216">
        <v>45009</v>
      </c>
      <c r="F342" s="228" t="s">
        <v>601</v>
      </c>
      <c r="G342" s="229" t="s">
        <v>9</v>
      </c>
      <c r="H342" s="229" t="s">
        <v>1701</v>
      </c>
      <c r="I342" s="228" t="s">
        <v>1696</v>
      </c>
      <c r="J342" s="188" t="s">
        <v>601</v>
      </c>
      <c r="K342" s="188" t="s">
        <v>1707</v>
      </c>
      <c r="L342" s="15" t="s">
        <v>1472</v>
      </c>
      <c r="N342" s="208" t="s">
        <v>606</v>
      </c>
      <c r="O342" s="228"/>
      <c r="P342" s="212">
        <v>6.6633333333333331</v>
      </c>
      <c r="Q342" s="212">
        <v>0.66633333333333333</v>
      </c>
      <c r="R342" s="212"/>
      <c r="S342" s="212"/>
      <c r="T342" s="190">
        <v>10</v>
      </c>
      <c r="U342" s="190">
        <v>1</v>
      </c>
      <c r="V342" s="190">
        <v>1</v>
      </c>
      <c r="W342" s="189" t="s">
        <v>360</v>
      </c>
      <c r="X342" s="259"/>
      <c r="Y342" s="257"/>
      <c r="Z342" s="257"/>
      <c r="AA342" s="257"/>
      <c r="AB342" s="257"/>
      <c r="AC342" s="257"/>
      <c r="AD342" s="257"/>
      <c r="AE342" s="257"/>
      <c r="AF342" s="257"/>
      <c r="AG342" s="257"/>
      <c r="AH342" s="257"/>
      <c r="AI342" s="257"/>
      <c r="AJ342" s="257"/>
      <c r="AK342" s="257"/>
      <c r="AL342" s="257"/>
      <c r="AM342" s="257"/>
      <c r="AN342" s="257"/>
      <c r="AO342" s="257"/>
      <c r="AP342" s="257"/>
      <c r="AQ342" s="257"/>
      <c r="AR342" s="257"/>
      <c r="AS342" s="257"/>
      <c r="AT342" s="257"/>
      <c r="AU342" s="257"/>
      <c r="AV342" s="257"/>
      <c r="AW342" s="257"/>
      <c r="AX342" s="257"/>
      <c r="AY342" s="257"/>
      <c r="AZ342" s="257"/>
      <c r="BA342" s="257"/>
      <c r="BB342" s="257"/>
      <c r="BC342" s="257"/>
      <c r="BD342" s="257"/>
      <c r="BE342" s="257"/>
      <c r="BF342" s="257"/>
      <c r="BG342" s="257"/>
      <c r="BH342" s="257"/>
      <c r="BI342" s="257"/>
      <c r="BJ342" s="257"/>
      <c r="BK342" s="257"/>
      <c r="BL342" s="257"/>
      <c r="BM342" s="257"/>
      <c r="BN342" s="257"/>
      <c r="BO342" s="257"/>
      <c r="BP342" s="257"/>
      <c r="BQ342" s="257"/>
      <c r="BR342" s="257"/>
      <c r="BS342" s="257"/>
      <c r="BT342" s="257"/>
      <c r="BU342" s="257"/>
      <c r="BV342" s="257"/>
      <c r="BW342" s="257"/>
      <c r="BX342" s="257"/>
      <c r="BY342" s="257"/>
      <c r="BZ342" s="257"/>
      <c r="CA342" s="257"/>
      <c r="CB342" s="257"/>
      <c r="CC342" s="257"/>
      <c r="CD342" s="257"/>
      <c r="CE342" s="257"/>
      <c r="CF342" s="257"/>
      <c r="CG342" s="257"/>
      <c r="CH342" s="257"/>
      <c r="CI342" s="257"/>
      <c r="CJ342" s="257"/>
    </row>
    <row r="343" spans="2:88">
      <c r="B343" s="190">
        <v>339</v>
      </c>
      <c r="C343" s="190">
        <v>98</v>
      </c>
      <c r="D343" s="190"/>
      <c r="E343" s="216">
        <v>45009</v>
      </c>
      <c r="F343" s="228" t="s">
        <v>601</v>
      </c>
      <c r="G343" s="229" t="s">
        <v>9</v>
      </c>
      <c r="H343" s="229" t="s">
        <v>1701</v>
      </c>
      <c r="I343" s="228" t="s">
        <v>1696</v>
      </c>
      <c r="J343" s="188" t="s">
        <v>601</v>
      </c>
      <c r="K343" s="188" t="s">
        <v>1709</v>
      </c>
      <c r="L343" s="15" t="s">
        <v>1472</v>
      </c>
      <c r="N343" s="208" t="s">
        <v>606</v>
      </c>
      <c r="O343" s="228"/>
      <c r="P343" s="212">
        <v>6.7474999999999996</v>
      </c>
      <c r="Q343" s="212">
        <v>0.67474999999999996</v>
      </c>
      <c r="R343" s="212"/>
      <c r="S343" s="212"/>
      <c r="T343" s="190">
        <v>10</v>
      </c>
      <c r="U343" s="190">
        <v>1</v>
      </c>
      <c r="V343" s="190">
        <v>1</v>
      </c>
      <c r="W343" s="189" t="s">
        <v>360</v>
      </c>
      <c r="X343" s="259"/>
      <c r="Y343" s="257"/>
      <c r="Z343" s="257"/>
      <c r="AA343" s="257"/>
      <c r="AB343" s="257"/>
      <c r="AC343" s="257"/>
      <c r="AD343" s="257"/>
      <c r="AE343" s="257"/>
      <c r="AF343" s="257"/>
      <c r="AG343" s="257"/>
      <c r="AH343" s="257"/>
      <c r="AI343" s="257"/>
      <c r="AJ343" s="257"/>
      <c r="AK343" s="257"/>
      <c r="AL343" s="257"/>
      <c r="AM343" s="257"/>
      <c r="AN343" s="257"/>
      <c r="AO343" s="257"/>
      <c r="AP343" s="257"/>
      <c r="AQ343" s="257"/>
      <c r="AR343" s="257"/>
      <c r="AS343" s="257"/>
      <c r="AT343" s="257"/>
      <c r="AU343" s="257"/>
      <c r="AV343" s="257"/>
      <c r="AW343" s="257"/>
      <c r="AX343" s="257"/>
      <c r="AY343" s="257"/>
      <c r="AZ343" s="257"/>
      <c r="BA343" s="257"/>
      <c r="BB343" s="257"/>
      <c r="BC343" s="257"/>
      <c r="BD343" s="257"/>
      <c r="BE343" s="257"/>
      <c r="BF343" s="257"/>
      <c r="BG343" s="257"/>
      <c r="BH343" s="257"/>
      <c r="BI343" s="257"/>
      <c r="BJ343" s="257"/>
      <c r="BK343" s="257"/>
      <c r="BL343" s="257"/>
      <c r="BM343" s="257"/>
      <c r="BN343" s="257"/>
      <c r="BO343" s="257"/>
      <c r="BP343" s="257"/>
      <c r="BQ343" s="257"/>
      <c r="BR343" s="257"/>
      <c r="BS343" s="257"/>
      <c r="BT343" s="257"/>
      <c r="BU343" s="257"/>
      <c r="BV343" s="257"/>
      <c r="BW343" s="257"/>
      <c r="BX343" s="257"/>
      <c r="BY343" s="257"/>
      <c r="BZ343" s="257"/>
      <c r="CA343" s="257"/>
      <c r="CB343" s="257"/>
      <c r="CC343" s="257"/>
      <c r="CD343" s="257"/>
      <c r="CE343" s="257"/>
      <c r="CF343" s="257"/>
      <c r="CG343" s="257"/>
      <c r="CH343" s="257"/>
      <c r="CI343" s="257"/>
      <c r="CJ343" s="257"/>
    </row>
    <row r="344" spans="2:88">
      <c r="B344" s="190">
        <v>340</v>
      </c>
      <c r="C344" s="190">
        <v>99</v>
      </c>
      <c r="D344" s="190"/>
      <c r="E344" s="216">
        <v>45049</v>
      </c>
      <c r="F344" s="228" t="s">
        <v>1711</v>
      </c>
      <c r="G344" s="229" t="s">
        <v>9</v>
      </c>
      <c r="H344" s="229" t="s">
        <v>1716</v>
      </c>
      <c r="I344" s="228" t="s">
        <v>1316</v>
      </c>
      <c r="J344" s="188" t="s">
        <v>1711</v>
      </c>
      <c r="K344" s="188" t="s">
        <v>1717</v>
      </c>
      <c r="L344" s="15" t="s">
        <v>1472</v>
      </c>
      <c r="N344" s="188" t="s">
        <v>1711</v>
      </c>
      <c r="O344" s="228"/>
      <c r="P344" s="212"/>
      <c r="Q344" s="212" t="s">
        <v>486</v>
      </c>
      <c r="R344" s="212"/>
      <c r="S344" s="212"/>
      <c r="T344" s="190">
        <v>11</v>
      </c>
      <c r="U344" s="190">
        <v>0</v>
      </c>
      <c r="V344" s="190">
        <v>0</v>
      </c>
      <c r="W344" s="189" t="s">
        <v>440</v>
      </c>
      <c r="X344" s="259"/>
      <c r="Y344" s="257"/>
      <c r="Z344" s="257"/>
      <c r="AA344" s="257"/>
      <c r="AB344" s="257"/>
      <c r="AC344" s="257"/>
      <c r="AD344" s="257"/>
      <c r="AE344" s="257"/>
      <c r="AF344" s="257"/>
      <c r="AG344" s="257"/>
      <c r="AH344" s="257"/>
      <c r="AI344" s="257"/>
      <c r="AJ344" s="257"/>
      <c r="AK344" s="257"/>
      <c r="AL344" s="257"/>
      <c r="AM344" s="257"/>
      <c r="AN344" s="257"/>
      <c r="AO344" s="257"/>
      <c r="AP344" s="257"/>
      <c r="AQ344" s="257"/>
      <c r="AR344" s="257"/>
      <c r="AS344" s="257"/>
      <c r="AT344" s="257"/>
      <c r="AU344" s="257"/>
      <c r="AV344" s="257"/>
      <c r="AW344" s="257"/>
      <c r="AX344" s="257"/>
      <c r="AY344" s="257"/>
      <c r="AZ344" s="257"/>
      <c r="BA344" s="257"/>
      <c r="BB344" s="257"/>
      <c r="BC344" s="257"/>
      <c r="BD344" s="257"/>
      <c r="BE344" s="257"/>
      <c r="BF344" s="257"/>
      <c r="BG344" s="257"/>
      <c r="BH344" s="257"/>
      <c r="BI344" s="257"/>
      <c r="BJ344" s="257"/>
      <c r="BK344" s="257"/>
      <c r="BL344" s="257"/>
      <c r="BM344" s="257"/>
      <c r="BN344" s="257"/>
      <c r="BO344" s="257"/>
      <c r="BP344" s="257"/>
      <c r="BQ344" s="257"/>
      <c r="BR344" s="257"/>
      <c r="BS344" s="257"/>
      <c r="BT344" s="257"/>
      <c r="BU344" s="257"/>
      <c r="BV344" s="257"/>
      <c r="BW344" s="257"/>
      <c r="BX344" s="257"/>
      <c r="BY344" s="257"/>
      <c r="BZ344" s="257"/>
      <c r="CA344" s="257"/>
      <c r="CB344" s="257"/>
      <c r="CC344" s="257"/>
      <c r="CD344" s="257"/>
      <c r="CE344" s="257"/>
      <c r="CF344" s="257"/>
      <c r="CG344" s="257"/>
      <c r="CH344" s="257"/>
      <c r="CI344" s="257"/>
      <c r="CJ344" s="257"/>
    </row>
    <row r="345" spans="2:88">
      <c r="B345" s="190">
        <v>341</v>
      </c>
      <c r="C345" s="190">
        <v>100</v>
      </c>
      <c r="D345" s="190"/>
      <c r="E345" s="216">
        <v>45049</v>
      </c>
      <c r="F345" s="228" t="s">
        <v>1721</v>
      </c>
      <c r="G345" s="229" t="s">
        <v>9</v>
      </c>
      <c r="H345" s="229" t="s">
        <v>1716</v>
      </c>
      <c r="I345" s="228" t="s">
        <v>1722</v>
      </c>
      <c r="J345" s="188" t="s">
        <v>1721</v>
      </c>
      <c r="K345" s="188" t="s">
        <v>1727</v>
      </c>
      <c r="L345" s="15" t="s">
        <v>1472</v>
      </c>
      <c r="M345" s="195" t="s">
        <v>19</v>
      </c>
      <c r="N345" s="188" t="s">
        <v>1721</v>
      </c>
      <c r="O345" s="228"/>
      <c r="P345" s="212"/>
      <c r="Q345" s="212" t="s">
        <v>486</v>
      </c>
      <c r="R345" s="212"/>
      <c r="S345" s="212"/>
      <c r="T345" s="190">
        <v>10</v>
      </c>
      <c r="U345" s="190">
        <v>1</v>
      </c>
      <c r="V345" s="190">
        <v>1</v>
      </c>
      <c r="W345" s="189" t="s">
        <v>600</v>
      </c>
      <c r="X345" s="259"/>
      <c r="Y345" s="257"/>
      <c r="Z345" s="257"/>
      <c r="AA345" s="257"/>
      <c r="AB345" s="257"/>
      <c r="AC345" s="257"/>
      <c r="AD345" s="257"/>
      <c r="AE345" s="257"/>
      <c r="AF345" s="257"/>
      <c r="AG345" s="257"/>
      <c r="AH345" s="257"/>
      <c r="AI345" s="257"/>
      <c r="AJ345" s="257"/>
      <c r="AK345" s="257"/>
      <c r="AL345" s="257"/>
      <c r="AM345" s="257"/>
      <c r="AN345" s="257"/>
      <c r="AO345" s="257"/>
      <c r="AP345" s="257"/>
      <c r="AQ345" s="257"/>
      <c r="AR345" s="257"/>
      <c r="AS345" s="257"/>
      <c r="AT345" s="257"/>
      <c r="AU345" s="257"/>
      <c r="AV345" s="257"/>
      <c r="AW345" s="257"/>
      <c r="AX345" s="257"/>
      <c r="AY345" s="257"/>
      <c r="AZ345" s="257"/>
      <c r="BA345" s="257"/>
      <c r="BB345" s="257"/>
      <c r="BC345" s="257"/>
      <c r="BD345" s="257"/>
      <c r="BE345" s="257"/>
      <c r="BF345" s="257"/>
      <c r="BG345" s="257"/>
      <c r="BH345" s="257"/>
      <c r="BI345" s="257"/>
      <c r="BJ345" s="257"/>
      <c r="BK345" s="257"/>
      <c r="BL345" s="257"/>
      <c r="BM345" s="257"/>
      <c r="BN345" s="257"/>
      <c r="BO345" s="257"/>
      <c r="BP345" s="257"/>
      <c r="BQ345" s="257"/>
      <c r="BR345" s="257"/>
      <c r="BS345" s="257"/>
      <c r="BT345" s="257"/>
      <c r="BU345" s="257"/>
      <c r="BV345" s="257"/>
      <c r="BW345" s="257"/>
      <c r="BX345" s="257"/>
      <c r="BY345" s="257"/>
      <c r="BZ345" s="257"/>
      <c r="CA345" s="257"/>
      <c r="CB345" s="257"/>
      <c r="CC345" s="257"/>
      <c r="CD345" s="257"/>
      <c r="CE345" s="257"/>
      <c r="CF345" s="257"/>
      <c r="CG345" s="257"/>
      <c r="CH345" s="257"/>
      <c r="CI345" s="257"/>
      <c r="CJ345" s="257"/>
    </row>
    <row r="346" spans="2:88">
      <c r="B346" s="190">
        <v>342</v>
      </c>
      <c r="C346" s="190">
        <v>101</v>
      </c>
      <c r="D346" s="190"/>
      <c r="E346" s="216">
        <v>45049</v>
      </c>
      <c r="F346" s="228" t="s">
        <v>1729</v>
      </c>
      <c r="G346" s="229" t="s">
        <v>9</v>
      </c>
      <c r="H346" s="229" t="s">
        <v>1635</v>
      </c>
      <c r="I346" s="228" t="s">
        <v>1730</v>
      </c>
      <c r="J346" s="188" t="s">
        <v>1729</v>
      </c>
      <c r="K346" s="188" t="s">
        <v>1736</v>
      </c>
      <c r="L346" s="15" t="s">
        <v>1472</v>
      </c>
      <c r="N346" s="188" t="s">
        <v>1729</v>
      </c>
      <c r="O346" s="228"/>
      <c r="P346" s="212"/>
      <c r="Q346" s="212" t="s">
        <v>486</v>
      </c>
      <c r="R346" s="212"/>
      <c r="S346" s="212"/>
      <c r="T346" s="190">
        <v>10</v>
      </c>
      <c r="U346" s="190">
        <v>0</v>
      </c>
      <c r="V346" s="190">
        <v>1</v>
      </c>
      <c r="W346" s="189" t="s">
        <v>360</v>
      </c>
      <c r="X346" s="259"/>
      <c r="Y346" s="257"/>
      <c r="Z346" s="257"/>
      <c r="AA346" s="257"/>
      <c r="AB346" s="257"/>
      <c r="AC346" s="257"/>
      <c r="AD346" s="257"/>
      <c r="AE346" s="257"/>
      <c r="AF346" s="257"/>
      <c r="AG346" s="257"/>
      <c r="AH346" s="257"/>
      <c r="AI346" s="257"/>
      <c r="AJ346" s="257"/>
      <c r="AK346" s="257"/>
      <c r="AL346" s="257"/>
      <c r="AM346" s="257"/>
      <c r="AN346" s="257"/>
      <c r="AO346" s="257"/>
      <c r="AP346" s="257"/>
      <c r="AQ346" s="257"/>
      <c r="AR346" s="257"/>
      <c r="AS346" s="257"/>
      <c r="AT346" s="257"/>
      <c r="AU346" s="257"/>
      <c r="AV346" s="257"/>
      <c r="AW346" s="257"/>
      <c r="AX346" s="257"/>
      <c r="AY346" s="257"/>
      <c r="AZ346" s="257"/>
      <c r="BA346" s="257"/>
      <c r="BB346" s="257"/>
      <c r="BC346" s="257"/>
      <c r="BD346" s="257"/>
      <c r="BE346" s="257"/>
      <c r="BF346" s="257"/>
      <c r="BG346" s="257"/>
      <c r="BH346" s="257"/>
      <c r="BI346" s="257"/>
      <c r="BJ346" s="257"/>
      <c r="BK346" s="257"/>
      <c r="BL346" s="257"/>
      <c r="BM346" s="257"/>
      <c r="BN346" s="257"/>
      <c r="BO346" s="257"/>
      <c r="BP346" s="257"/>
      <c r="BQ346" s="257"/>
      <c r="BR346" s="257"/>
      <c r="BS346" s="257"/>
      <c r="BT346" s="257"/>
      <c r="BU346" s="257"/>
      <c r="BV346" s="257"/>
      <c r="BW346" s="257"/>
      <c r="BX346" s="257"/>
      <c r="BY346" s="257"/>
      <c r="BZ346" s="257"/>
      <c r="CA346" s="257"/>
      <c r="CB346" s="257"/>
      <c r="CC346" s="257"/>
      <c r="CD346" s="257"/>
      <c r="CE346" s="257"/>
      <c r="CF346" s="257"/>
      <c r="CG346" s="257"/>
      <c r="CH346" s="257"/>
      <c r="CI346" s="257"/>
      <c r="CJ346" s="257"/>
    </row>
    <row r="347" spans="2:88">
      <c r="B347" s="190">
        <v>343</v>
      </c>
      <c r="C347" s="190">
        <v>102</v>
      </c>
      <c r="D347" s="190"/>
      <c r="E347" s="216">
        <v>45049</v>
      </c>
      <c r="F347" s="228" t="s">
        <v>1739</v>
      </c>
      <c r="G347" s="229" t="s">
        <v>9</v>
      </c>
      <c r="H347" s="229" t="s">
        <v>1383</v>
      </c>
      <c r="I347" s="228" t="s">
        <v>1740</v>
      </c>
      <c r="J347" s="188" t="s">
        <v>1739</v>
      </c>
      <c r="K347" s="188" t="s">
        <v>1745</v>
      </c>
      <c r="L347" s="15" t="s">
        <v>1384</v>
      </c>
      <c r="M347" s="195" t="s">
        <v>19</v>
      </c>
      <c r="N347" s="188" t="s">
        <v>1739</v>
      </c>
      <c r="O347" s="228"/>
      <c r="P347" s="212">
        <v>17.989999999999998</v>
      </c>
      <c r="Q347" s="212">
        <v>1.7989999999999999</v>
      </c>
      <c r="R347" s="212"/>
      <c r="S347" s="212"/>
      <c r="T347" s="190">
        <v>10</v>
      </c>
      <c r="U347" s="190">
        <v>0</v>
      </c>
      <c r="V347" s="190">
        <v>0</v>
      </c>
      <c r="W347" s="189" t="s">
        <v>360</v>
      </c>
      <c r="X347" s="259"/>
      <c r="Y347" s="257"/>
      <c r="Z347" s="257"/>
      <c r="AA347" s="257"/>
      <c r="AB347" s="257"/>
      <c r="AC347" s="257"/>
      <c r="AD347" s="257"/>
      <c r="AE347" s="257"/>
      <c r="AF347" s="257"/>
      <c r="AG347" s="257"/>
      <c r="AH347" s="257"/>
      <c r="AI347" s="257"/>
      <c r="AJ347" s="257"/>
      <c r="AK347" s="257"/>
      <c r="AL347" s="257"/>
      <c r="AM347" s="257"/>
      <c r="AN347" s="257"/>
      <c r="AO347" s="257"/>
      <c r="AP347" s="257"/>
      <c r="AQ347" s="257"/>
      <c r="AR347" s="257"/>
      <c r="AS347" s="257"/>
      <c r="AT347" s="257"/>
      <c r="AU347" s="257"/>
      <c r="AV347" s="257"/>
      <c r="AW347" s="257"/>
      <c r="AX347" s="257"/>
      <c r="AY347" s="257"/>
      <c r="AZ347" s="257"/>
      <c r="BA347" s="257"/>
      <c r="BB347" s="257"/>
      <c r="BC347" s="257"/>
      <c r="BD347" s="257"/>
      <c r="BE347" s="257"/>
      <c r="BF347" s="257"/>
      <c r="BG347" s="257"/>
      <c r="BH347" s="257"/>
      <c r="BI347" s="257"/>
      <c r="BJ347" s="257"/>
      <c r="BK347" s="257"/>
      <c r="BL347" s="257"/>
      <c r="BM347" s="257"/>
      <c r="BN347" s="257"/>
      <c r="BO347" s="257"/>
      <c r="BP347" s="257"/>
      <c r="BQ347" s="257"/>
      <c r="BR347" s="257"/>
      <c r="BS347" s="257"/>
      <c r="BT347" s="257"/>
      <c r="BU347" s="257"/>
      <c r="BV347" s="257"/>
      <c r="BW347" s="257"/>
      <c r="BX347" s="257"/>
      <c r="BY347" s="257"/>
      <c r="BZ347" s="257"/>
      <c r="CA347" s="257"/>
      <c r="CB347" s="257"/>
      <c r="CC347" s="257"/>
      <c r="CD347" s="257"/>
      <c r="CE347" s="257"/>
      <c r="CF347" s="257"/>
      <c r="CG347" s="257"/>
      <c r="CH347" s="257"/>
      <c r="CI347" s="257"/>
      <c r="CJ347" s="257"/>
    </row>
    <row r="348" spans="2:88">
      <c r="B348" s="190">
        <v>344</v>
      </c>
      <c r="C348" s="190">
        <v>103</v>
      </c>
      <c r="D348" s="190"/>
      <c r="E348" s="216">
        <v>45049</v>
      </c>
      <c r="F348" s="228" t="s">
        <v>1748</v>
      </c>
      <c r="G348" s="229" t="s">
        <v>9</v>
      </c>
      <c r="H348" s="229" t="s">
        <v>1755</v>
      </c>
      <c r="I348" s="228" t="s">
        <v>1749</v>
      </c>
      <c r="J348" s="188" t="s">
        <v>844</v>
      </c>
      <c r="K348" s="188" t="s">
        <v>1756</v>
      </c>
      <c r="L348" s="15" t="s">
        <v>1472</v>
      </c>
      <c r="M348" s="225" t="s">
        <v>19</v>
      </c>
      <c r="N348" s="188" t="s">
        <v>849</v>
      </c>
      <c r="O348" s="228"/>
      <c r="P348" s="212">
        <v>62.9</v>
      </c>
      <c r="Q348" s="212">
        <v>6.29</v>
      </c>
      <c r="R348" s="211">
        <v>1</v>
      </c>
      <c r="S348" s="211" t="s">
        <v>477</v>
      </c>
      <c r="T348" s="190">
        <v>10</v>
      </c>
      <c r="U348" s="190">
        <v>0</v>
      </c>
      <c r="V348" s="190">
        <v>1</v>
      </c>
      <c r="W348" s="189" t="s">
        <v>600</v>
      </c>
      <c r="X348" s="259"/>
      <c r="Y348" s="257"/>
      <c r="Z348" s="257"/>
      <c r="AA348" s="257"/>
      <c r="AB348" s="257"/>
      <c r="AC348" s="257"/>
      <c r="AD348" s="257"/>
      <c r="AE348" s="257"/>
      <c r="AF348" s="257"/>
      <c r="AG348" s="257"/>
      <c r="AH348" s="257"/>
      <c r="AI348" s="257"/>
      <c r="AJ348" s="257"/>
      <c r="AK348" s="257"/>
      <c r="AL348" s="257"/>
      <c r="AM348" s="257"/>
      <c r="AN348" s="257"/>
      <c r="AO348" s="257"/>
      <c r="AP348" s="257"/>
      <c r="AQ348" s="257"/>
      <c r="AR348" s="257"/>
      <c r="AS348" s="257"/>
      <c r="AT348" s="257"/>
      <c r="AU348" s="257"/>
      <c r="AV348" s="257"/>
      <c r="AW348" s="257"/>
      <c r="AX348" s="257"/>
      <c r="AY348" s="257"/>
      <c r="AZ348" s="257"/>
      <c r="BA348" s="257"/>
      <c r="BB348" s="257"/>
      <c r="BC348" s="257"/>
      <c r="BD348" s="257"/>
      <c r="BE348" s="257"/>
      <c r="BF348" s="257"/>
      <c r="BG348" s="257"/>
      <c r="BH348" s="257"/>
      <c r="BI348" s="257"/>
      <c r="BJ348" s="257"/>
      <c r="BK348" s="257"/>
      <c r="BL348" s="257"/>
      <c r="BM348" s="257"/>
      <c r="BN348" s="257"/>
      <c r="BO348" s="257"/>
      <c r="BP348" s="257"/>
      <c r="BQ348" s="257"/>
      <c r="BR348" s="257"/>
      <c r="BS348" s="257"/>
      <c r="BT348" s="257"/>
      <c r="BU348" s="257"/>
      <c r="BV348" s="257"/>
      <c r="BW348" s="257"/>
      <c r="BX348" s="257"/>
      <c r="BY348" s="257"/>
      <c r="BZ348" s="257"/>
      <c r="CA348" s="257"/>
      <c r="CB348" s="257"/>
      <c r="CC348" s="257"/>
      <c r="CD348" s="257"/>
      <c r="CE348" s="257"/>
      <c r="CF348" s="257"/>
      <c r="CG348" s="257"/>
      <c r="CH348" s="257"/>
      <c r="CI348" s="257"/>
      <c r="CJ348" s="257"/>
    </row>
    <row r="349" spans="2:88">
      <c r="B349" s="190">
        <v>345</v>
      </c>
      <c r="C349" s="190">
        <v>104</v>
      </c>
      <c r="D349" s="190"/>
      <c r="E349" s="216">
        <v>45055</v>
      </c>
      <c r="F349" s="228" t="s">
        <v>1759</v>
      </c>
      <c r="G349" s="229" t="s">
        <v>9</v>
      </c>
      <c r="H349" s="229" t="s">
        <v>1765</v>
      </c>
      <c r="I349" s="228" t="s">
        <v>1760</v>
      </c>
      <c r="J349" s="188" t="s">
        <v>1759</v>
      </c>
      <c r="K349" s="188" t="s">
        <v>1766</v>
      </c>
      <c r="L349" s="15" t="s">
        <v>1384</v>
      </c>
      <c r="M349" s="195" t="s">
        <v>19</v>
      </c>
      <c r="N349" s="188" t="s">
        <v>1759</v>
      </c>
      <c r="O349" s="228"/>
      <c r="P349" s="212">
        <v>13.88</v>
      </c>
      <c r="Q349" s="212">
        <v>1.1566666666666667</v>
      </c>
      <c r="R349" s="212"/>
      <c r="S349" s="212"/>
      <c r="T349" s="190">
        <v>12</v>
      </c>
      <c r="U349" s="190">
        <v>0</v>
      </c>
      <c r="V349" s="190">
        <v>1</v>
      </c>
      <c r="W349" s="189" t="s">
        <v>600</v>
      </c>
      <c r="X349" s="259"/>
      <c r="Y349" s="257"/>
      <c r="Z349" s="257"/>
      <c r="AA349" s="257"/>
      <c r="AB349" s="257"/>
      <c r="AC349" s="257"/>
      <c r="AD349" s="257"/>
      <c r="AE349" s="257"/>
      <c r="AF349" s="257"/>
      <c r="AG349" s="257"/>
      <c r="AH349" s="257"/>
      <c r="AI349" s="257"/>
      <c r="AJ349" s="257"/>
      <c r="AK349" s="257"/>
      <c r="AL349" s="257"/>
      <c r="AM349" s="257"/>
      <c r="AN349" s="257"/>
      <c r="AO349" s="257"/>
      <c r="AP349" s="257"/>
      <c r="AQ349" s="257"/>
      <c r="AR349" s="257"/>
      <c r="AS349" s="257"/>
      <c r="AT349" s="257"/>
      <c r="AU349" s="257"/>
      <c r="AV349" s="257"/>
      <c r="AW349" s="257"/>
      <c r="AX349" s="257"/>
      <c r="AY349" s="257"/>
      <c r="AZ349" s="257"/>
      <c r="BA349" s="257"/>
      <c r="BB349" s="257"/>
      <c r="BC349" s="257"/>
      <c r="BD349" s="257"/>
      <c r="BE349" s="257"/>
      <c r="BF349" s="257"/>
      <c r="BG349" s="257"/>
      <c r="BH349" s="257"/>
      <c r="BI349" s="257"/>
      <c r="BJ349" s="257"/>
      <c r="BK349" s="257"/>
      <c r="BL349" s="257"/>
      <c r="BM349" s="257"/>
      <c r="BN349" s="257"/>
      <c r="BO349" s="257"/>
      <c r="BP349" s="257"/>
      <c r="BQ349" s="257"/>
      <c r="BR349" s="257"/>
      <c r="BS349" s="257"/>
      <c r="BT349" s="257"/>
      <c r="BU349" s="257"/>
      <c r="BV349" s="257"/>
      <c r="BW349" s="257"/>
      <c r="BX349" s="257"/>
      <c r="BY349" s="257"/>
      <c r="BZ349" s="257"/>
      <c r="CA349" s="257"/>
      <c r="CB349" s="257"/>
      <c r="CC349" s="257"/>
      <c r="CD349" s="257"/>
      <c r="CE349" s="257"/>
      <c r="CF349" s="257"/>
      <c r="CG349" s="257"/>
      <c r="CH349" s="257"/>
      <c r="CI349" s="257"/>
      <c r="CJ349" s="257"/>
    </row>
    <row r="350" spans="2:88">
      <c r="B350" s="190">
        <v>346</v>
      </c>
      <c r="C350" s="190">
        <v>105</v>
      </c>
      <c r="D350" s="190"/>
      <c r="E350" s="216">
        <v>45055</v>
      </c>
      <c r="F350" s="228" t="s">
        <v>1769</v>
      </c>
      <c r="G350" s="229" t="s">
        <v>9</v>
      </c>
      <c r="H350" s="229" t="s">
        <v>1716</v>
      </c>
      <c r="I350" s="228" t="s">
        <v>1770</v>
      </c>
      <c r="J350" s="188" t="s">
        <v>1769</v>
      </c>
      <c r="K350" s="188" t="s">
        <v>1775</v>
      </c>
      <c r="L350" s="15" t="s">
        <v>1472</v>
      </c>
      <c r="N350" s="188" t="s">
        <v>1769</v>
      </c>
      <c r="O350" s="228"/>
      <c r="P350" s="212">
        <v>6.99</v>
      </c>
      <c r="Q350" s="212">
        <v>0.99857142857142855</v>
      </c>
      <c r="R350" s="212"/>
      <c r="S350" s="212"/>
      <c r="T350" s="190">
        <v>7</v>
      </c>
      <c r="U350" s="190">
        <v>0</v>
      </c>
      <c r="V350" s="190">
        <v>0</v>
      </c>
      <c r="W350" s="189" t="s">
        <v>360</v>
      </c>
      <c r="X350" s="259"/>
      <c r="Y350" s="257"/>
      <c r="Z350" s="257"/>
      <c r="AA350" s="257"/>
      <c r="AB350" s="257"/>
      <c r="AC350" s="257"/>
      <c r="AD350" s="257"/>
      <c r="AE350" s="257"/>
      <c r="AF350" s="257"/>
      <c r="AG350" s="257"/>
      <c r="AH350" s="257"/>
      <c r="AI350" s="257"/>
      <c r="AJ350" s="257"/>
      <c r="AK350" s="257"/>
      <c r="AL350" s="257"/>
      <c r="AM350" s="257"/>
      <c r="AN350" s="257"/>
      <c r="AO350" s="257"/>
      <c r="AP350" s="257"/>
      <c r="AQ350" s="257"/>
      <c r="AR350" s="257"/>
      <c r="AS350" s="257"/>
      <c r="AT350" s="257"/>
      <c r="AU350" s="257"/>
      <c r="AV350" s="257"/>
      <c r="AW350" s="257"/>
      <c r="AX350" s="257"/>
      <c r="AY350" s="257"/>
      <c r="AZ350" s="257"/>
      <c r="BA350" s="257"/>
      <c r="BB350" s="257"/>
      <c r="BC350" s="257"/>
      <c r="BD350" s="257"/>
      <c r="BE350" s="257"/>
      <c r="BF350" s="257"/>
      <c r="BG350" s="257"/>
      <c r="BH350" s="257"/>
      <c r="BI350" s="257"/>
      <c r="BJ350" s="257"/>
      <c r="BK350" s="257"/>
      <c r="BL350" s="257"/>
      <c r="BM350" s="257"/>
      <c r="BN350" s="257"/>
      <c r="BO350" s="257"/>
      <c r="BP350" s="257"/>
      <c r="BQ350" s="257"/>
      <c r="BR350" s="257"/>
      <c r="BS350" s="257"/>
      <c r="BT350" s="257"/>
      <c r="BU350" s="257"/>
      <c r="BV350" s="257"/>
      <c r="BW350" s="257"/>
      <c r="BX350" s="257"/>
      <c r="BY350" s="257"/>
      <c r="BZ350" s="257"/>
      <c r="CA350" s="257"/>
      <c r="CB350" s="257"/>
      <c r="CC350" s="257"/>
      <c r="CD350" s="257"/>
      <c r="CE350" s="257"/>
      <c r="CF350" s="257"/>
      <c r="CG350" s="257"/>
      <c r="CH350" s="257"/>
      <c r="CI350" s="257"/>
      <c r="CJ350" s="257"/>
    </row>
    <row r="351" spans="2:88">
      <c r="B351" s="190">
        <v>347</v>
      </c>
      <c r="C351" s="190">
        <v>106</v>
      </c>
      <c r="D351" s="190"/>
      <c r="E351" s="216">
        <v>45055</v>
      </c>
      <c r="F351" s="228" t="str">
        <f>F350</f>
        <v>CAIG Laboratories, Inc.</v>
      </c>
      <c r="G351" s="229" t="s">
        <v>9</v>
      </c>
      <c r="H351" s="229" t="str">
        <f>H350</f>
        <v>Manufacturer (industrial products)</v>
      </c>
      <c r="I351" s="228" t="str">
        <f>I350</f>
        <v>Poway, CA</v>
      </c>
      <c r="J351" s="188" t="str">
        <f>J350</f>
        <v>CAIG Laboratories, Inc.</v>
      </c>
      <c r="K351" s="188" t="s">
        <v>1778</v>
      </c>
      <c r="L351" s="15" t="s">
        <v>1472</v>
      </c>
      <c r="M351" s="214"/>
      <c r="N351" s="188" t="str">
        <f>N350</f>
        <v>CAIG Laboratories, Inc.</v>
      </c>
      <c r="O351" s="228"/>
      <c r="P351" s="212">
        <v>5.95</v>
      </c>
      <c r="Q351" s="212">
        <v>1.3222222222222222</v>
      </c>
      <c r="R351" s="212"/>
      <c r="S351" s="212"/>
      <c r="T351" s="190">
        <v>4.5</v>
      </c>
      <c r="U351" s="190">
        <v>0</v>
      </c>
      <c r="V351" s="190">
        <v>0</v>
      </c>
      <c r="W351" s="189" t="s">
        <v>360</v>
      </c>
      <c r="X351" s="259"/>
      <c r="Y351" s="257"/>
      <c r="Z351" s="257"/>
      <c r="AA351" s="257"/>
      <c r="AB351" s="257"/>
      <c r="AC351" s="257"/>
      <c r="AD351" s="257"/>
      <c r="AE351" s="257"/>
      <c r="AF351" s="257"/>
      <c r="AG351" s="257"/>
      <c r="AH351" s="257"/>
      <c r="AI351" s="257"/>
      <c r="AJ351" s="257"/>
      <c r="AK351" s="257"/>
      <c r="AL351" s="257"/>
      <c r="AM351" s="257"/>
      <c r="AN351" s="257"/>
      <c r="AO351" s="257"/>
      <c r="AP351" s="257"/>
      <c r="AQ351" s="257"/>
      <c r="AR351" s="257"/>
      <c r="AS351" s="257"/>
      <c r="AT351" s="257"/>
      <c r="AU351" s="257"/>
      <c r="AV351" s="257"/>
      <c r="AW351" s="257"/>
      <c r="AX351" s="257"/>
      <c r="AY351" s="257"/>
      <c r="AZ351" s="257"/>
      <c r="BA351" s="257"/>
      <c r="BB351" s="257"/>
      <c r="BC351" s="257"/>
      <c r="BD351" s="257"/>
      <c r="BE351" s="257"/>
      <c r="BF351" s="257"/>
      <c r="BG351" s="257"/>
      <c r="BH351" s="257"/>
      <c r="BI351" s="257"/>
      <c r="BJ351" s="257"/>
      <c r="BK351" s="257"/>
      <c r="BL351" s="257"/>
      <c r="BM351" s="257"/>
      <c r="BN351" s="257"/>
      <c r="BO351" s="257"/>
      <c r="BP351" s="257"/>
      <c r="BQ351" s="257"/>
      <c r="BR351" s="257"/>
      <c r="BS351" s="257"/>
      <c r="BT351" s="257"/>
      <c r="BU351" s="257"/>
      <c r="BV351" s="257"/>
      <c r="BW351" s="257"/>
      <c r="BX351" s="257"/>
      <c r="BY351" s="257"/>
      <c r="BZ351" s="257"/>
      <c r="CA351" s="257"/>
      <c r="CB351" s="257"/>
      <c r="CC351" s="257"/>
      <c r="CD351" s="257"/>
      <c r="CE351" s="257"/>
      <c r="CF351" s="257"/>
      <c r="CG351" s="257"/>
      <c r="CH351" s="257"/>
      <c r="CI351" s="257"/>
      <c r="CJ351" s="257"/>
    </row>
    <row r="352" spans="2:88">
      <c r="B352" s="190">
        <v>348</v>
      </c>
      <c r="C352" s="190">
        <v>107</v>
      </c>
      <c r="D352" s="190"/>
      <c r="E352" s="216">
        <v>45055</v>
      </c>
      <c r="F352" s="228" t="str">
        <f>F351</f>
        <v>CAIG Laboratories, Inc.</v>
      </c>
      <c r="G352" s="229" t="s">
        <v>9</v>
      </c>
      <c r="H352" s="229" t="str">
        <f>H351</f>
        <v>Manufacturer (industrial products)</v>
      </c>
      <c r="I352" s="228" t="str">
        <f>I351</f>
        <v>Poway, CA</v>
      </c>
      <c r="J352" s="188" t="s">
        <v>1769</v>
      </c>
      <c r="K352" s="188" t="s">
        <v>1780</v>
      </c>
      <c r="L352" s="15" t="s">
        <v>1472</v>
      </c>
      <c r="N352" s="188" t="s">
        <v>1769</v>
      </c>
      <c r="O352" s="228"/>
      <c r="P352" s="212">
        <f>410.64/50</f>
        <v>8.2127999999999997</v>
      </c>
      <c r="Q352" s="212">
        <v>0.82128000000000001</v>
      </c>
      <c r="R352" s="212"/>
      <c r="S352" s="212"/>
      <c r="T352" s="190">
        <v>10</v>
      </c>
      <c r="U352" s="190">
        <v>0</v>
      </c>
      <c r="V352" s="190">
        <v>0</v>
      </c>
      <c r="W352" s="189" t="s">
        <v>360</v>
      </c>
      <c r="X352" s="259"/>
      <c r="Y352" s="257"/>
      <c r="Z352" s="257"/>
      <c r="AA352" s="257"/>
      <c r="AB352" s="257"/>
      <c r="AC352" s="257"/>
      <c r="AD352" s="257"/>
      <c r="AE352" s="257"/>
      <c r="AF352" s="257"/>
      <c r="AG352" s="257"/>
      <c r="AH352" s="257"/>
      <c r="AI352" s="257"/>
      <c r="AJ352" s="257"/>
      <c r="AK352" s="257"/>
      <c r="AL352" s="257"/>
      <c r="AM352" s="257"/>
      <c r="AN352" s="257"/>
      <c r="AO352" s="257"/>
      <c r="AP352" s="257"/>
      <c r="AQ352" s="257"/>
      <c r="AR352" s="257"/>
      <c r="AS352" s="257"/>
      <c r="AT352" s="257"/>
      <c r="AU352" s="257"/>
      <c r="AV352" s="257"/>
      <c r="AW352" s="257"/>
      <c r="AX352" s="257"/>
      <c r="AY352" s="257"/>
      <c r="AZ352" s="257"/>
      <c r="BA352" s="257"/>
      <c r="BB352" s="257"/>
      <c r="BC352" s="257"/>
      <c r="BD352" s="257"/>
      <c r="BE352" s="257"/>
      <c r="BF352" s="257"/>
      <c r="BG352" s="257"/>
      <c r="BH352" s="257"/>
      <c r="BI352" s="257"/>
      <c r="BJ352" s="257"/>
      <c r="BK352" s="257"/>
      <c r="BL352" s="257"/>
      <c r="BM352" s="257"/>
      <c r="BN352" s="257"/>
      <c r="BO352" s="257"/>
      <c r="BP352" s="257"/>
      <c r="BQ352" s="257"/>
      <c r="BR352" s="257"/>
      <c r="BS352" s="257"/>
      <c r="BT352" s="257"/>
      <c r="BU352" s="257"/>
      <c r="BV352" s="257"/>
      <c r="BW352" s="257"/>
      <c r="BX352" s="257"/>
      <c r="BY352" s="257"/>
      <c r="BZ352" s="257"/>
      <c r="CA352" s="257"/>
      <c r="CB352" s="257"/>
      <c r="CC352" s="257"/>
      <c r="CD352" s="257"/>
      <c r="CE352" s="257"/>
      <c r="CF352" s="257"/>
      <c r="CG352" s="257"/>
      <c r="CH352" s="257"/>
      <c r="CI352" s="257"/>
      <c r="CJ352" s="257"/>
    </row>
    <row r="353" spans="2:88">
      <c r="B353" s="190">
        <v>349</v>
      </c>
      <c r="C353" s="190">
        <v>108</v>
      </c>
      <c r="D353" s="190"/>
      <c r="E353" s="216">
        <v>45055</v>
      </c>
      <c r="F353" s="228" t="s">
        <v>1784</v>
      </c>
      <c r="G353" s="229" t="s">
        <v>9</v>
      </c>
      <c r="H353" s="229" t="s">
        <v>1790</v>
      </c>
      <c r="I353" s="228" t="s">
        <v>1785</v>
      </c>
      <c r="J353" s="188" t="s">
        <v>1784</v>
      </c>
      <c r="K353" s="188" t="s">
        <v>1791</v>
      </c>
      <c r="L353" s="15" t="s">
        <v>1472</v>
      </c>
      <c r="M353" s="214" t="s">
        <v>19</v>
      </c>
      <c r="N353" s="188" t="s">
        <v>1784</v>
      </c>
      <c r="O353" s="228"/>
      <c r="P353" s="212">
        <v>19.329999999999998</v>
      </c>
      <c r="Q353" s="212">
        <v>1.9329999999999998</v>
      </c>
      <c r="R353" s="212"/>
      <c r="S353" s="212"/>
      <c r="T353" s="190">
        <v>10</v>
      </c>
      <c r="U353" s="190">
        <v>1</v>
      </c>
      <c r="V353" s="190">
        <v>1</v>
      </c>
      <c r="W353" s="189" t="s">
        <v>360</v>
      </c>
      <c r="X353" s="259"/>
      <c r="Y353" s="257"/>
      <c r="Z353" s="257"/>
      <c r="AA353" s="257"/>
      <c r="AB353" s="257"/>
      <c r="AC353" s="257"/>
      <c r="AD353" s="257"/>
      <c r="AE353" s="257"/>
      <c r="AF353" s="257"/>
      <c r="AG353" s="257"/>
      <c r="AH353" s="257"/>
      <c r="AI353" s="257"/>
      <c r="AJ353" s="257"/>
      <c r="AK353" s="257"/>
      <c r="AL353" s="257"/>
      <c r="AM353" s="257"/>
      <c r="AN353" s="257"/>
      <c r="AO353" s="257"/>
      <c r="AP353" s="257"/>
      <c r="AQ353" s="257"/>
      <c r="AR353" s="257"/>
      <c r="AS353" s="257"/>
      <c r="AT353" s="257"/>
      <c r="AU353" s="257"/>
      <c r="AV353" s="257"/>
      <c r="AW353" s="257"/>
      <c r="AX353" s="257"/>
      <c r="AY353" s="257"/>
      <c r="AZ353" s="257"/>
      <c r="BA353" s="257"/>
      <c r="BB353" s="257"/>
      <c r="BC353" s="257"/>
      <c r="BD353" s="257"/>
      <c r="BE353" s="257"/>
      <c r="BF353" s="257"/>
      <c r="BG353" s="257"/>
      <c r="BH353" s="257"/>
      <c r="BI353" s="257"/>
      <c r="BJ353" s="257"/>
      <c r="BK353" s="257"/>
      <c r="BL353" s="257"/>
      <c r="BM353" s="257"/>
      <c r="BN353" s="257"/>
      <c r="BO353" s="257"/>
      <c r="BP353" s="257"/>
      <c r="BQ353" s="257"/>
      <c r="BR353" s="257"/>
      <c r="BS353" s="257"/>
      <c r="BT353" s="257"/>
      <c r="BU353" s="257"/>
      <c r="BV353" s="257"/>
      <c r="BW353" s="257"/>
      <c r="BX353" s="257"/>
      <c r="BY353" s="257"/>
      <c r="BZ353" s="257"/>
      <c r="CA353" s="257"/>
      <c r="CB353" s="257"/>
      <c r="CC353" s="257"/>
      <c r="CD353" s="257"/>
      <c r="CE353" s="257"/>
      <c r="CF353" s="257"/>
      <c r="CG353" s="257"/>
      <c r="CH353" s="257"/>
      <c r="CI353" s="257"/>
      <c r="CJ353" s="257"/>
    </row>
    <row r="354" spans="2:88">
      <c r="B354" s="190">
        <v>350</v>
      </c>
      <c r="C354" s="190">
        <v>109</v>
      </c>
      <c r="D354" s="190"/>
      <c r="E354" s="216">
        <v>45055</v>
      </c>
      <c r="F354" s="228" t="s">
        <v>1793</v>
      </c>
      <c r="G354" s="229" t="s">
        <v>9</v>
      </c>
      <c r="H354" s="229" t="s">
        <v>1799</v>
      </c>
      <c r="I354" s="228" t="s">
        <v>1794</v>
      </c>
      <c r="J354" s="188" t="s">
        <v>1793</v>
      </c>
      <c r="K354" s="188" t="s">
        <v>1800</v>
      </c>
      <c r="L354" s="15" t="s">
        <v>1472</v>
      </c>
      <c r="N354" s="188" t="s">
        <v>1793</v>
      </c>
      <c r="O354" s="228"/>
      <c r="P354" s="212">
        <v>27.37</v>
      </c>
      <c r="Q354" s="212">
        <v>3.4212500000000001</v>
      </c>
      <c r="R354" s="212"/>
      <c r="S354" s="212"/>
      <c r="T354" s="190">
        <v>8</v>
      </c>
      <c r="U354" s="190">
        <v>1</v>
      </c>
      <c r="V354" s="190">
        <v>1</v>
      </c>
      <c r="W354" s="189" t="s">
        <v>600</v>
      </c>
      <c r="X354" s="259"/>
      <c r="Y354" s="257"/>
      <c r="Z354" s="257"/>
      <c r="AA354" s="257"/>
      <c r="AB354" s="257"/>
      <c r="AC354" s="257"/>
      <c r="AD354" s="257"/>
      <c r="AE354" s="257"/>
      <c r="AF354" s="257"/>
      <c r="AG354" s="257"/>
      <c r="AH354" s="257"/>
      <c r="AI354" s="257"/>
      <c r="AJ354" s="257"/>
      <c r="AK354" s="257"/>
      <c r="AL354" s="257"/>
      <c r="AM354" s="257"/>
      <c r="AN354" s="257"/>
      <c r="AO354" s="257"/>
      <c r="AP354" s="257"/>
      <c r="AQ354" s="257"/>
      <c r="AR354" s="257"/>
      <c r="AS354" s="257"/>
      <c r="AT354" s="257"/>
      <c r="AU354" s="257"/>
      <c r="AV354" s="257"/>
      <c r="AW354" s="257"/>
      <c r="AX354" s="257"/>
      <c r="AY354" s="257"/>
      <c r="AZ354" s="257"/>
      <c r="BA354" s="257"/>
      <c r="BB354" s="257"/>
      <c r="BC354" s="257"/>
      <c r="BD354" s="257"/>
      <c r="BE354" s="257"/>
      <c r="BF354" s="257"/>
      <c r="BG354" s="257"/>
      <c r="BH354" s="257"/>
      <c r="BI354" s="257"/>
      <c r="BJ354" s="257"/>
      <c r="BK354" s="257"/>
      <c r="BL354" s="257"/>
      <c r="BM354" s="257"/>
      <c r="BN354" s="257"/>
      <c r="BO354" s="257"/>
      <c r="BP354" s="257"/>
      <c r="BQ354" s="257"/>
      <c r="BR354" s="257"/>
      <c r="BS354" s="257"/>
      <c r="BT354" s="257"/>
      <c r="BU354" s="257"/>
      <c r="BV354" s="257"/>
      <c r="BW354" s="257"/>
      <c r="BX354" s="257"/>
      <c r="BY354" s="257"/>
      <c r="BZ354" s="257"/>
      <c r="CA354" s="257"/>
      <c r="CB354" s="257"/>
      <c r="CC354" s="257"/>
      <c r="CD354" s="257"/>
      <c r="CE354" s="257"/>
      <c r="CF354" s="257"/>
      <c r="CG354" s="257"/>
      <c r="CH354" s="257"/>
      <c r="CI354" s="257"/>
      <c r="CJ354" s="257"/>
    </row>
    <row r="355" spans="2:88">
      <c r="B355" s="190">
        <v>351</v>
      </c>
      <c r="C355" s="190">
        <v>110</v>
      </c>
      <c r="D355" s="190"/>
      <c r="E355" s="216">
        <v>45055</v>
      </c>
      <c r="F355" s="228" t="s">
        <v>802</v>
      </c>
      <c r="G355" s="229" t="s">
        <v>9</v>
      </c>
      <c r="H355" s="229" t="s">
        <v>1808</v>
      </c>
      <c r="I355" s="228" t="s">
        <v>1803</v>
      </c>
      <c r="J355" s="188" t="s">
        <v>797</v>
      </c>
      <c r="K355" s="188" t="s">
        <v>1809</v>
      </c>
      <c r="L355" s="15" t="s">
        <v>1472</v>
      </c>
      <c r="M355" s="225" t="s">
        <v>19</v>
      </c>
      <c r="N355" s="188" t="s">
        <v>802</v>
      </c>
      <c r="O355" s="228"/>
      <c r="P355" s="212"/>
      <c r="Q355" s="212" t="s">
        <v>486</v>
      </c>
      <c r="R355" s="212"/>
      <c r="S355" s="212"/>
      <c r="T355" s="190">
        <v>7</v>
      </c>
      <c r="U355" s="190">
        <v>1</v>
      </c>
      <c r="V355" s="190">
        <v>1</v>
      </c>
      <c r="W355" s="189" t="s">
        <v>360</v>
      </c>
      <c r="X355" s="259"/>
      <c r="Y355" s="257"/>
      <c r="Z355" s="257"/>
      <c r="AA355" s="257"/>
      <c r="AB355" s="257"/>
      <c r="AC355" s="257"/>
      <c r="AD355" s="257"/>
      <c r="AE355" s="257"/>
      <c r="AF355" s="257"/>
      <c r="AG355" s="257"/>
      <c r="AH355" s="257"/>
      <c r="AI355" s="257"/>
      <c r="AJ355" s="257"/>
      <c r="AK355" s="257"/>
      <c r="AL355" s="257"/>
      <c r="AM355" s="257"/>
      <c r="AN355" s="257"/>
      <c r="AO355" s="257"/>
      <c r="AP355" s="257"/>
      <c r="AQ355" s="257"/>
      <c r="AR355" s="257"/>
      <c r="AS355" s="257"/>
      <c r="AT355" s="257"/>
      <c r="AU355" s="257"/>
      <c r="AV355" s="257"/>
      <c r="AW355" s="257"/>
      <c r="AX355" s="257"/>
      <c r="AY355" s="257"/>
      <c r="AZ355" s="257"/>
      <c r="BA355" s="257"/>
      <c r="BB355" s="257"/>
      <c r="BC355" s="257"/>
      <c r="BD355" s="257"/>
      <c r="BE355" s="257"/>
      <c r="BF355" s="257"/>
      <c r="BG355" s="257"/>
      <c r="BH355" s="257"/>
      <c r="BI355" s="257"/>
      <c r="BJ355" s="257"/>
      <c r="BK355" s="257"/>
      <c r="BL355" s="257"/>
      <c r="BM355" s="257"/>
      <c r="BN355" s="257"/>
      <c r="BO355" s="257"/>
      <c r="BP355" s="257"/>
      <c r="BQ355" s="257"/>
      <c r="BR355" s="257"/>
      <c r="BS355" s="257"/>
      <c r="BT355" s="257"/>
      <c r="BU355" s="257"/>
      <c r="BV355" s="257"/>
      <c r="BW355" s="257"/>
      <c r="BX355" s="257"/>
      <c r="BY355" s="257"/>
      <c r="BZ355" s="257"/>
      <c r="CA355" s="257"/>
      <c r="CB355" s="257"/>
      <c r="CC355" s="257"/>
      <c r="CD355" s="257"/>
      <c r="CE355" s="257"/>
      <c r="CF355" s="257"/>
      <c r="CG355" s="257"/>
      <c r="CH355" s="257"/>
      <c r="CI355" s="257"/>
      <c r="CJ355" s="257"/>
    </row>
    <row r="356" spans="2:88">
      <c r="B356" s="190">
        <v>352</v>
      </c>
      <c r="C356" s="190">
        <v>111</v>
      </c>
      <c r="D356" s="190"/>
      <c r="E356" s="216">
        <v>45055</v>
      </c>
      <c r="F356" s="228" t="s">
        <v>802</v>
      </c>
      <c r="G356" s="229" t="s">
        <v>9</v>
      </c>
      <c r="H356" s="229" t="s">
        <v>1808</v>
      </c>
      <c r="I356" s="228" t="s">
        <v>1803</v>
      </c>
      <c r="J356" s="188" t="s">
        <v>797</v>
      </c>
      <c r="K356" s="188" t="s">
        <v>1812</v>
      </c>
      <c r="L356" s="15" t="s">
        <v>1472</v>
      </c>
      <c r="M356" s="225" t="s">
        <v>19</v>
      </c>
      <c r="N356" s="188" t="s">
        <v>802</v>
      </c>
      <c r="O356" s="228"/>
      <c r="P356" s="212"/>
      <c r="Q356" s="212" t="s">
        <v>486</v>
      </c>
      <c r="R356" s="212"/>
      <c r="S356" s="212"/>
      <c r="T356" s="190">
        <v>13</v>
      </c>
      <c r="U356" s="190">
        <v>1</v>
      </c>
      <c r="V356" s="190">
        <v>1</v>
      </c>
      <c r="W356" s="189" t="s">
        <v>360</v>
      </c>
      <c r="X356" s="259"/>
      <c r="Y356" s="257"/>
      <c r="Z356" s="257"/>
      <c r="AA356" s="257"/>
      <c r="AB356" s="257"/>
      <c r="AC356" s="257"/>
      <c r="AD356" s="257"/>
      <c r="AE356" s="257"/>
      <c r="AF356" s="257"/>
      <c r="AG356" s="257"/>
      <c r="AH356" s="257"/>
      <c r="AI356" s="257"/>
      <c r="AJ356" s="257"/>
      <c r="AK356" s="257"/>
      <c r="AL356" s="257"/>
      <c r="AM356" s="257"/>
      <c r="AN356" s="257"/>
      <c r="AO356" s="257"/>
      <c r="AP356" s="257"/>
      <c r="AQ356" s="257"/>
      <c r="AR356" s="257"/>
      <c r="AS356" s="257"/>
      <c r="AT356" s="257"/>
      <c r="AU356" s="257"/>
      <c r="AV356" s="257"/>
      <c r="AW356" s="257"/>
      <c r="AX356" s="257"/>
      <c r="AY356" s="257"/>
      <c r="AZ356" s="257"/>
      <c r="BA356" s="257"/>
      <c r="BB356" s="257"/>
      <c r="BC356" s="257"/>
      <c r="BD356" s="257"/>
      <c r="BE356" s="257"/>
      <c r="BF356" s="257"/>
      <c r="BG356" s="257"/>
      <c r="BH356" s="257"/>
      <c r="BI356" s="257"/>
      <c r="BJ356" s="257"/>
      <c r="BK356" s="257"/>
      <c r="BL356" s="257"/>
      <c r="BM356" s="257"/>
      <c r="BN356" s="257"/>
      <c r="BO356" s="257"/>
      <c r="BP356" s="257"/>
      <c r="BQ356" s="257"/>
      <c r="BR356" s="257"/>
      <c r="BS356" s="257"/>
      <c r="BT356" s="257"/>
      <c r="BU356" s="257"/>
      <c r="BV356" s="257"/>
      <c r="BW356" s="257"/>
      <c r="BX356" s="257"/>
      <c r="BY356" s="257"/>
      <c r="BZ356" s="257"/>
      <c r="CA356" s="257"/>
      <c r="CB356" s="257"/>
      <c r="CC356" s="257"/>
      <c r="CD356" s="257"/>
      <c r="CE356" s="257"/>
      <c r="CF356" s="257"/>
      <c r="CG356" s="257"/>
      <c r="CH356" s="257"/>
      <c r="CI356" s="257"/>
      <c r="CJ356" s="257"/>
    </row>
    <row r="357" spans="2:88">
      <c r="B357" s="190">
        <v>353</v>
      </c>
      <c r="C357" s="190">
        <v>112</v>
      </c>
      <c r="D357" s="190"/>
      <c r="E357" s="216">
        <v>45055</v>
      </c>
      <c r="F357" s="228" t="s">
        <v>1814</v>
      </c>
      <c r="G357" s="229" t="s">
        <v>9</v>
      </c>
      <c r="H357" s="229" t="s">
        <v>1820</v>
      </c>
      <c r="I357" s="228" t="s">
        <v>1815</v>
      </c>
      <c r="J357" s="188" t="s">
        <v>1814</v>
      </c>
      <c r="K357" s="188" t="s">
        <v>1821</v>
      </c>
      <c r="L357" s="15" t="s">
        <v>1384</v>
      </c>
      <c r="M357" s="214"/>
      <c r="N357" s="188" t="s">
        <v>1814</v>
      </c>
      <c r="O357" s="228"/>
      <c r="P357" s="212"/>
      <c r="Q357" s="212"/>
      <c r="R357" s="212"/>
      <c r="S357" s="212"/>
      <c r="T357" s="190" t="s">
        <v>350</v>
      </c>
      <c r="U357" s="190">
        <v>1</v>
      </c>
      <c r="V357" s="190">
        <v>1</v>
      </c>
      <c r="W357" s="189" t="s">
        <v>360</v>
      </c>
      <c r="X357" s="259"/>
      <c r="Y357" s="257"/>
      <c r="Z357" s="257"/>
      <c r="AA357" s="257"/>
      <c r="AB357" s="257"/>
      <c r="AC357" s="257"/>
      <c r="AD357" s="257"/>
      <c r="AE357" s="257"/>
      <c r="AF357" s="257"/>
      <c r="AG357" s="257"/>
      <c r="AH357" s="257"/>
      <c r="AI357" s="257"/>
      <c r="AJ357" s="257"/>
      <c r="AK357" s="257"/>
      <c r="AL357" s="257"/>
      <c r="AM357" s="257"/>
      <c r="AN357" s="257"/>
      <c r="AO357" s="257"/>
      <c r="AP357" s="257"/>
      <c r="AQ357" s="257"/>
      <c r="AR357" s="257"/>
      <c r="AS357" s="257"/>
      <c r="AT357" s="257"/>
      <c r="AU357" s="257"/>
      <c r="AV357" s="257"/>
      <c r="AW357" s="257"/>
      <c r="AX357" s="257"/>
      <c r="AY357" s="257"/>
      <c r="AZ357" s="257"/>
      <c r="BA357" s="257"/>
      <c r="BB357" s="257"/>
      <c r="BC357" s="257"/>
      <c r="BD357" s="257"/>
      <c r="BE357" s="257"/>
      <c r="BF357" s="257"/>
      <c r="BG357" s="257"/>
      <c r="BH357" s="257"/>
      <c r="BI357" s="257"/>
      <c r="BJ357" s="257"/>
      <c r="BK357" s="257"/>
      <c r="BL357" s="257"/>
      <c r="BM357" s="257"/>
      <c r="BN357" s="257"/>
      <c r="BO357" s="257"/>
      <c r="BP357" s="257"/>
      <c r="BQ357" s="257"/>
      <c r="BR357" s="257"/>
      <c r="BS357" s="257"/>
      <c r="BT357" s="257"/>
      <c r="BU357" s="257"/>
      <c r="BV357" s="257"/>
      <c r="BW357" s="257"/>
      <c r="BX357" s="257"/>
      <c r="BY357" s="257"/>
      <c r="BZ357" s="257"/>
      <c r="CA357" s="257"/>
      <c r="CB357" s="257"/>
      <c r="CC357" s="257"/>
      <c r="CD357" s="257"/>
      <c r="CE357" s="257"/>
      <c r="CF357" s="257"/>
      <c r="CG357" s="257"/>
      <c r="CH357" s="257"/>
      <c r="CI357" s="257"/>
      <c r="CJ357" s="257"/>
    </row>
    <row r="358" spans="2:88">
      <c r="B358" s="190">
        <v>354</v>
      </c>
      <c r="C358" s="190">
        <v>113</v>
      </c>
      <c r="D358" s="190"/>
      <c r="E358" s="216">
        <v>45055</v>
      </c>
      <c r="F358" s="228" t="s">
        <v>1824</v>
      </c>
      <c r="G358" s="229" t="s">
        <v>9</v>
      </c>
      <c r="H358" s="229" t="s">
        <v>1829</v>
      </c>
      <c r="I358" s="228" t="s">
        <v>1316</v>
      </c>
      <c r="J358" s="188" t="s">
        <v>1824</v>
      </c>
      <c r="K358" s="188" t="s">
        <v>1830</v>
      </c>
      <c r="L358" s="15" t="s">
        <v>1472</v>
      </c>
      <c r="M358" s="195" t="s">
        <v>1832</v>
      </c>
      <c r="N358" s="188" t="s">
        <v>1824</v>
      </c>
      <c r="O358" s="228"/>
      <c r="P358" s="212">
        <v>20.62</v>
      </c>
      <c r="Q358" s="212">
        <v>2.0620000000000003</v>
      </c>
      <c r="R358" s="212"/>
      <c r="S358" s="212"/>
      <c r="T358" s="190">
        <v>10</v>
      </c>
      <c r="U358" s="190">
        <v>0</v>
      </c>
      <c r="V358" s="190">
        <v>1</v>
      </c>
      <c r="W358" s="189" t="s">
        <v>600</v>
      </c>
      <c r="X358" s="259"/>
      <c r="Y358" s="257"/>
      <c r="Z358" s="257"/>
      <c r="AA358" s="257"/>
      <c r="AB358" s="257"/>
      <c r="AC358" s="257"/>
      <c r="AD358" s="257"/>
      <c r="AE358" s="257"/>
      <c r="AF358" s="257"/>
      <c r="AG358" s="257"/>
      <c r="AH358" s="257"/>
      <c r="AI358" s="257"/>
      <c r="AJ358" s="257"/>
      <c r="AK358" s="257"/>
      <c r="AL358" s="257"/>
      <c r="AM358" s="257"/>
      <c r="AN358" s="257"/>
      <c r="AO358" s="257"/>
      <c r="AP358" s="257"/>
      <c r="AQ358" s="257"/>
      <c r="AR358" s="257"/>
      <c r="AS358" s="257"/>
      <c r="AT358" s="257"/>
      <c r="AU358" s="257"/>
      <c r="AV358" s="257"/>
      <c r="AW358" s="257"/>
      <c r="AX358" s="257"/>
      <c r="AY358" s="257"/>
      <c r="AZ358" s="257"/>
      <c r="BA358" s="257"/>
      <c r="BB358" s="257"/>
      <c r="BC358" s="257"/>
      <c r="BD358" s="257"/>
      <c r="BE358" s="257"/>
      <c r="BF358" s="257"/>
      <c r="BG358" s="257"/>
      <c r="BH358" s="257"/>
      <c r="BI358" s="257"/>
      <c r="BJ358" s="257"/>
      <c r="BK358" s="257"/>
      <c r="BL358" s="257"/>
      <c r="BM358" s="257"/>
      <c r="BN358" s="257"/>
      <c r="BO358" s="257"/>
      <c r="BP358" s="257"/>
      <c r="BQ358" s="257"/>
      <c r="BR358" s="257"/>
      <c r="BS358" s="257"/>
      <c r="BT358" s="257"/>
      <c r="BU358" s="257"/>
      <c r="BV358" s="257"/>
      <c r="BW358" s="257"/>
      <c r="BX358" s="257"/>
      <c r="BY358" s="257"/>
      <c r="BZ358" s="257"/>
      <c r="CA358" s="257"/>
      <c r="CB358" s="257"/>
      <c r="CC358" s="257"/>
      <c r="CD358" s="257"/>
      <c r="CE358" s="257"/>
      <c r="CF358" s="257"/>
      <c r="CG358" s="257"/>
      <c r="CH358" s="257"/>
      <c r="CI358" s="257"/>
      <c r="CJ358" s="257"/>
    </row>
    <row r="359" spans="2:88">
      <c r="B359" s="190">
        <v>355</v>
      </c>
      <c r="C359" s="190">
        <v>114</v>
      </c>
      <c r="D359" s="190"/>
      <c r="E359" s="216">
        <v>45055</v>
      </c>
      <c r="F359" s="228" t="s">
        <v>1835</v>
      </c>
      <c r="G359" s="229" t="s">
        <v>9</v>
      </c>
      <c r="H359" s="229" t="s">
        <v>1840</v>
      </c>
      <c r="I359" s="228" t="s">
        <v>1836</v>
      </c>
      <c r="J359" s="188" t="s">
        <v>1835</v>
      </c>
      <c r="K359" s="188" t="s">
        <v>1841</v>
      </c>
      <c r="L359" s="15" t="s">
        <v>1472</v>
      </c>
      <c r="M359" s="214"/>
      <c r="N359" s="188" t="s">
        <v>1835</v>
      </c>
      <c r="O359" s="228"/>
      <c r="P359" s="212"/>
      <c r="Q359" s="212" t="s">
        <v>486</v>
      </c>
      <c r="R359" s="212"/>
      <c r="S359" s="212"/>
      <c r="T359" s="190">
        <v>10</v>
      </c>
      <c r="U359" s="190">
        <v>1</v>
      </c>
      <c r="V359" s="190">
        <v>1</v>
      </c>
      <c r="W359" s="189" t="s">
        <v>600</v>
      </c>
      <c r="X359" s="259"/>
      <c r="Y359" s="257"/>
      <c r="Z359" s="257"/>
      <c r="AA359" s="257"/>
      <c r="AB359" s="257"/>
      <c r="AC359" s="257"/>
      <c r="AD359" s="257"/>
      <c r="AE359" s="257"/>
      <c r="AF359" s="257"/>
      <c r="AG359" s="257"/>
      <c r="AH359" s="257"/>
      <c r="AI359" s="257"/>
      <c r="AJ359" s="257"/>
      <c r="AK359" s="257"/>
      <c r="AL359" s="257"/>
      <c r="AM359" s="257"/>
      <c r="AN359" s="257"/>
      <c r="AO359" s="257"/>
      <c r="AP359" s="257"/>
      <c r="AQ359" s="257"/>
      <c r="AR359" s="257"/>
      <c r="AS359" s="257"/>
      <c r="AT359" s="257"/>
      <c r="AU359" s="257"/>
      <c r="AV359" s="257"/>
      <c r="AW359" s="257"/>
      <c r="AX359" s="257"/>
      <c r="AY359" s="257"/>
      <c r="AZ359" s="257"/>
      <c r="BA359" s="257"/>
      <c r="BB359" s="257"/>
      <c r="BC359" s="257"/>
      <c r="BD359" s="257"/>
      <c r="BE359" s="257"/>
      <c r="BF359" s="257"/>
      <c r="BG359" s="257"/>
      <c r="BH359" s="257"/>
      <c r="BI359" s="257"/>
      <c r="BJ359" s="257"/>
      <c r="BK359" s="257"/>
      <c r="BL359" s="257"/>
      <c r="BM359" s="257"/>
      <c r="BN359" s="257"/>
      <c r="BO359" s="257"/>
      <c r="BP359" s="257"/>
      <c r="BQ359" s="257"/>
      <c r="BR359" s="257"/>
      <c r="BS359" s="257"/>
      <c r="BT359" s="257"/>
      <c r="BU359" s="257"/>
      <c r="BV359" s="257"/>
      <c r="BW359" s="257"/>
      <c r="BX359" s="257"/>
      <c r="BY359" s="257"/>
      <c r="BZ359" s="257"/>
      <c r="CA359" s="257"/>
      <c r="CB359" s="257"/>
      <c r="CC359" s="257"/>
      <c r="CD359" s="257"/>
      <c r="CE359" s="257"/>
      <c r="CF359" s="257"/>
      <c r="CG359" s="257"/>
      <c r="CH359" s="257"/>
      <c r="CI359" s="257"/>
      <c r="CJ359" s="257"/>
    </row>
    <row r="360" spans="2:88">
      <c r="B360" s="190">
        <v>356</v>
      </c>
      <c r="C360" s="190">
        <v>115</v>
      </c>
      <c r="D360" s="190"/>
      <c r="E360" s="216">
        <v>45055</v>
      </c>
      <c r="F360" s="228" t="s">
        <v>1844</v>
      </c>
      <c r="G360" s="229" t="s">
        <v>9</v>
      </c>
      <c r="H360" s="229" t="s">
        <v>1850</v>
      </c>
      <c r="I360" s="228" t="s">
        <v>1845</v>
      </c>
      <c r="J360" s="188" t="s">
        <v>1844</v>
      </c>
      <c r="K360" s="188" t="s">
        <v>1851</v>
      </c>
      <c r="L360" s="15" t="s">
        <v>1472</v>
      </c>
      <c r="N360" s="188" t="s">
        <v>1844</v>
      </c>
      <c r="O360" s="228"/>
      <c r="P360" s="212"/>
      <c r="Q360" s="212" t="s">
        <v>486</v>
      </c>
      <c r="R360" s="212"/>
      <c r="S360" s="212"/>
      <c r="T360" s="190">
        <v>7</v>
      </c>
      <c r="U360" s="190">
        <v>1</v>
      </c>
      <c r="V360" s="190">
        <v>1</v>
      </c>
      <c r="W360" s="189" t="s">
        <v>1853</v>
      </c>
      <c r="X360" s="259"/>
      <c r="Y360" s="257"/>
      <c r="Z360" s="257"/>
      <c r="AA360" s="257"/>
      <c r="AB360" s="257"/>
      <c r="AC360" s="257"/>
      <c r="AD360" s="257"/>
      <c r="AE360" s="257"/>
      <c r="AF360" s="257"/>
      <c r="AG360" s="257"/>
      <c r="AH360" s="257"/>
      <c r="AI360" s="257"/>
      <c r="AJ360" s="257"/>
      <c r="AK360" s="257"/>
      <c r="AL360" s="257"/>
      <c r="AM360" s="257"/>
      <c r="AN360" s="257"/>
      <c r="AO360" s="257"/>
      <c r="AP360" s="257"/>
      <c r="AQ360" s="257"/>
      <c r="AR360" s="257"/>
      <c r="AS360" s="257"/>
      <c r="AT360" s="257"/>
      <c r="AU360" s="257"/>
      <c r="AV360" s="257"/>
      <c r="AW360" s="257"/>
      <c r="AX360" s="257"/>
      <c r="AY360" s="257"/>
      <c r="AZ360" s="257"/>
      <c r="BA360" s="257"/>
      <c r="BB360" s="257"/>
      <c r="BC360" s="257"/>
      <c r="BD360" s="257"/>
      <c r="BE360" s="257"/>
      <c r="BF360" s="257"/>
      <c r="BG360" s="257"/>
      <c r="BH360" s="257"/>
      <c r="BI360" s="257"/>
      <c r="BJ360" s="257"/>
      <c r="BK360" s="257"/>
      <c r="BL360" s="257"/>
      <c r="BM360" s="257"/>
      <c r="BN360" s="257"/>
      <c r="BO360" s="257"/>
      <c r="BP360" s="257"/>
      <c r="BQ360" s="257"/>
      <c r="BR360" s="257"/>
      <c r="BS360" s="257"/>
      <c r="BT360" s="257"/>
      <c r="BU360" s="257"/>
      <c r="BV360" s="257"/>
      <c r="BW360" s="257"/>
      <c r="BX360" s="257"/>
      <c r="BY360" s="257"/>
      <c r="BZ360" s="257"/>
      <c r="CA360" s="257"/>
      <c r="CB360" s="257"/>
      <c r="CC360" s="257"/>
      <c r="CD360" s="257"/>
      <c r="CE360" s="257"/>
      <c r="CF360" s="257"/>
      <c r="CG360" s="257"/>
      <c r="CH360" s="257"/>
      <c r="CI360" s="257"/>
      <c r="CJ360" s="257"/>
    </row>
    <row r="361" spans="2:88">
      <c r="B361" s="190">
        <v>357</v>
      </c>
      <c r="C361" s="190">
        <v>116</v>
      </c>
      <c r="D361" s="190"/>
      <c r="E361" s="216">
        <v>45055</v>
      </c>
      <c r="F361" s="228" t="s">
        <v>1132</v>
      </c>
      <c r="G361" s="229" t="s">
        <v>9</v>
      </c>
      <c r="H361" s="229" t="s">
        <v>1859</v>
      </c>
      <c r="I361" s="228" t="s">
        <v>1341</v>
      </c>
      <c r="J361" s="188" t="s">
        <v>1132</v>
      </c>
      <c r="K361" s="188" t="s">
        <v>1134</v>
      </c>
      <c r="L361" s="15" t="s">
        <v>1472</v>
      </c>
      <c r="M361" s="214"/>
      <c r="N361" s="188" t="s">
        <v>1132</v>
      </c>
      <c r="O361" s="228"/>
      <c r="P361" s="212">
        <v>5.69</v>
      </c>
      <c r="Q361" s="212">
        <v>0.56900000000000006</v>
      </c>
      <c r="R361" s="212"/>
      <c r="S361" s="212"/>
      <c r="T361" s="190">
        <v>10</v>
      </c>
      <c r="U361" s="190">
        <v>0</v>
      </c>
      <c r="V361" s="190">
        <v>1</v>
      </c>
      <c r="W361" s="189"/>
      <c r="X361" s="259"/>
      <c r="Y361" s="257"/>
      <c r="Z361" s="257"/>
      <c r="AA361" s="257"/>
      <c r="AB361" s="257"/>
      <c r="AC361" s="257"/>
      <c r="AD361" s="257"/>
      <c r="AE361" s="257"/>
      <c r="AF361" s="257"/>
      <c r="AG361" s="257"/>
      <c r="AH361" s="257"/>
      <c r="AI361" s="257"/>
      <c r="AJ361" s="257"/>
      <c r="AK361" s="257"/>
      <c r="AL361" s="257"/>
      <c r="AM361" s="257"/>
      <c r="AN361" s="257"/>
      <c r="AO361" s="257"/>
      <c r="AP361" s="257"/>
      <c r="AQ361" s="257"/>
      <c r="AR361" s="257"/>
      <c r="AS361" s="257"/>
      <c r="AT361" s="257"/>
      <c r="AU361" s="257"/>
      <c r="AV361" s="257"/>
      <c r="AW361" s="257"/>
      <c r="AX361" s="257"/>
      <c r="AY361" s="257"/>
      <c r="AZ361" s="257"/>
      <c r="BA361" s="257"/>
      <c r="BB361" s="257"/>
      <c r="BC361" s="257"/>
      <c r="BD361" s="257"/>
      <c r="BE361" s="257"/>
      <c r="BF361" s="257"/>
      <c r="BG361" s="257"/>
      <c r="BH361" s="257"/>
      <c r="BI361" s="257"/>
      <c r="BJ361" s="257"/>
      <c r="BK361" s="257"/>
      <c r="BL361" s="257"/>
      <c r="BM361" s="257"/>
      <c r="BN361" s="257"/>
      <c r="BO361" s="257"/>
      <c r="BP361" s="257"/>
      <c r="BQ361" s="257"/>
      <c r="BR361" s="257"/>
      <c r="BS361" s="257"/>
      <c r="BT361" s="257"/>
      <c r="BU361" s="257"/>
      <c r="BV361" s="257"/>
      <c r="BW361" s="257"/>
      <c r="BX361" s="257"/>
      <c r="BY361" s="257"/>
      <c r="BZ361" s="257"/>
      <c r="CA361" s="257"/>
      <c r="CB361" s="257"/>
      <c r="CC361" s="257"/>
      <c r="CD361" s="257"/>
      <c r="CE361" s="257"/>
      <c r="CF361" s="257"/>
      <c r="CG361" s="257"/>
      <c r="CH361" s="257"/>
      <c r="CI361" s="257"/>
      <c r="CJ361" s="257"/>
    </row>
    <row r="362" spans="2:88">
      <c r="B362" s="190">
        <v>358</v>
      </c>
      <c r="C362" s="190">
        <v>117</v>
      </c>
      <c r="D362" s="190"/>
      <c r="E362" s="216">
        <v>45055</v>
      </c>
      <c r="F362" s="228" t="s">
        <v>1860</v>
      </c>
      <c r="G362" s="229" t="s">
        <v>9</v>
      </c>
      <c r="H362" s="229" t="s">
        <v>1850</v>
      </c>
      <c r="I362" s="228" t="s">
        <v>1861</v>
      </c>
      <c r="J362" s="188" t="s">
        <v>1860</v>
      </c>
      <c r="K362" s="188" t="s">
        <v>1851</v>
      </c>
      <c r="L362" s="15" t="s">
        <v>1472</v>
      </c>
      <c r="N362" s="188" t="s">
        <v>1860</v>
      </c>
      <c r="O362" s="228"/>
      <c r="P362" s="212"/>
      <c r="Q362" s="212" t="s">
        <v>486</v>
      </c>
      <c r="R362" s="212"/>
      <c r="S362" s="212"/>
      <c r="T362" s="190">
        <v>7</v>
      </c>
      <c r="U362" s="190">
        <v>0</v>
      </c>
      <c r="V362" s="190">
        <v>1</v>
      </c>
      <c r="W362" s="189" t="s">
        <v>1853</v>
      </c>
      <c r="X362" s="259"/>
      <c r="Y362" s="257"/>
      <c r="Z362" s="257"/>
      <c r="AA362" s="257"/>
      <c r="AB362" s="257"/>
      <c r="AC362" s="257"/>
      <c r="AD362" s="257"/>
      <c r="AE362" s="257"/>
      <c r="AF362" s="257"/>
      <c r="AG362" s="257"/>
      <c r="AH362" s="257"/>
      <c r="AI362" s="257"/>
      <c r="AJ362" s="257"/>
      <c r="AK362" s="257"/>
      <c r="AL362" s="257"/>
      <c r="AM362" s="257"/>
      <c r="AN362" s="257"/>
      <c r="AO362" s="257"/>
      <c r="AP362" s="257"/>
      <c r="AQ362" s="257"/>
      <c r="AR362" s="257"/>
      <c r="AS362" s="257"/>
      <c r="AT362" s="257"/>
      <c r="AU362" s="257"/>
      <c r="AV362" s="257"/>
      <c r="AW362" s="257"/>
      <c r="AX362" s="257"/>
      <c r="AY362" s="257"/>
      <c r="AZ362" s="257"/>
      <c r="BA362" s="257"/>
      <c r="BB362" s="257"/>
      <c r="BC362" s="257"/>
      <c r="BD362" s="257"/>
      <c r="BE362" s="257"/>
      <c r="BF362" s="257"/>
      <c r="BG362" s="257"/>
      <c r="BH362" s="257"/>
      <c r="BI362" s="257"/>
      <c r="BJ362" s="257"/>
      <c r="BK362" s="257"/>
      <c r="BL362" s="257"/>
      <c r="BM362" s="257"/>
      <c r="BN362" s="257"/>
      <c r="BO362" s="257"/>
      <c r="BP362" s="257"/>
      <c r="BQ362" s="257"/>
      <c r="BR362" s="257"/>
      <c r="BS362" s="257"/>
      <c r="BT362" s="257"/>
      <c r="BU362" s="257"/>
      <c r="BV362" s="257"/>
      <c r="BW362" s="257"/>
      <c r="BX362" s="257"/>
      <c r="BY362" s="257"/>
      <c r="BZ362" s="257"/>
      <c r="CA362" s="257"/>
      <c r="CB362" s="257"/>
      <c r="CC362" s="257"/>
      <c r="CD362" s="257"/>
      <c r="CE362" s="257"/>
      <c r="CF362" s="257"/>
      <c r="CG362" s="257"/>
      <c r="CH362" s="257"/>
      <c r="CI362" s="257"/>
      <c r="CJ362" s="257"/>
    </row>
    <row r="363" spans="2:88">
      <c r="B363" s="190">
        <v>359</v>
      </c>
      <c r="C363" s="190">
        <v>118</v>
      </c>
      <c r="D363" s="190"/>
      <c r="E363" s="216">
        <v>45055</v>
      </c>
      <c r="F363" s="228" t="s">
        <v>1866</v>
      </c>
      <c r="G363" s="229" t="s">
        <v>9</v>
      </c>
      <c r="H363" s="229" t="s">
        <v>1871</v>
      </c>
      <c r="I363" s="228" t="s">
        <v>1867</v>
      </c>
      <c r="J363" s="188" t="s">
        <v>95</v>
      </c>
      <c r="K363" s="188" t="s">
        <v>944</v>
      </c>
      <c r="L363" s="15" t="s">
        <v>1472</v>
      </c>
      <c r="M363" s="214"/>
      <c r="N363" s="188" t="s">
        <v>1866</v>
      </c>
      <c r="O363" s="228"/>
      <c r="P363" s="212">
        <v>7.05</v>
      </c>
      <c r="Q363" s="212">
        <v>0.70499999999999996</v>
      </c>
      <c r="R363" s="212"/>
      <c r="S363" s="212"/>
      <c r="T363" s="190">
        <v>10</v>
      </c>
      <c r="U363" s="190">
        <v>0</v>
      </c>
      <c r="V363" s="190">
        <v>1</v>
      </c>
      <c r="W363" s="189"/>
      <c r="X363" s="259"/>
      <c r="Y363" s="257"/>
      <c r="Z363" s="257"/>
      <c r="AA363" s="257"/>
      <c r="AB363" s="257"/>
      <c r="AC363" s="257"/>
      <c r="AD363" s="257"/>
      <c r="AE363" s="257"/>
      <c r="AF363" s="257"/>
      <c r="AG363" s="257"/>
      <c r="AH363" s="257"/>
      <c r="AI363" s="257"/>
      <c r="AJ363" s="257"/>
      <c r="AK363" s="257"/>
      <c r="AL363" s="257"/>
      <c r="AM363" s="257"/>
      <c r="AN363" s="257"/>
      <c r="AO363" s="257"/>
      <c r="AP363" s="257"/>
      <c r="AQ363" s="257"/>
      <c r="AR363" s="257"/>
      <c r="AS363" s="257"/>
      <c r="AT363" s="257"/>
      <c r="AU363" s="257"/>
      <c r="AV363" s="257"/>
      <c r="AW363" s="257"/>
      <c r="AX363" s="257"/>
      <c r="AY363" s="257"/>
      <c r="AZ363" s="257"/>
      <c r="BA363" s="257"/>
      <c r="BB363" s="257"/>
      <c r="BC363" s="257"/>
      <c r="BD363" s="257"/>
      <c r="BE363" s="257"/>
      <c r="BF363" s="257"/>
      <c r="BG363" s="257"/>
      <c r="BH363" s="257"/>
      <c r="BI363" s="257"/>
      <c r="BJ363" s="257"/>
      <c r="BK363" s="257"/>
      <c r="BL363" s="257"/>
      <c r="BM363" s="257"/>
      <c r="BN363" s="257"/>
      <c r="BO363" s="257"/>
      <c r="BP363" s="257"/>
      <c r="BQ363" s="257"/>
      <c r="BR363" s="257"/>
      <c r="BS363" s="257"/>
      <c r="BT363" s="257"/>
      <c r="BU363" s="257"/>
      <c r="BV363" s="257"/>
      <c r="BW363" s="257"/>
      <c r="BX363" s="257"/>
      <c r="BY363" s="257"/>
      <c r="BZ363" s="257"/>
      <c r="CA363" s="257"/>
      <c r="CB363" s="257"/>
      <c r="CC363" s="257"/>
      <c r="CD363" s="257"/>
      <c r="CE363" s="257"/>
      <c r="CF363" s="257"/>
      <c r="CG363" s="257"/>
      <c r="CH363" s="257"/>
      <c r="CI363" s="257"/>
      <c r="CJ363" s="257"/>
    </row>
    <row r="364" spans="2:88">
      <c r="B364" s="190">
        <v>360</v>
      </c>
      <c r="C364" s="190">
        <v>119</v>
      </c>
      <c r="D364" s="190"/>
      <c r="E364" s="216">
        <v>45055</v>
      </c>
      <c r="F364" s="228" t="s">
        <v>1874</v>
      </c>
      <c r="G364" s="229" t="s">
        <v>9</v>
      </c>
      <c r="H364" s="229" t="s">
        <v>1880</v>
      </c>
      <c r="I364" s="228" t="s">
        <v>1875</v>
      </c>
      <c r="J364" s="188" t="s">
        <v>1877</v>
      </c>
      <c r="K364" s="188" t="s">
        <v>1881</v>
      </c>
      <c r="L364" s="15" t="s">
        <v>1472</v>
      </c>
      <c r="M364" s="195" t="s">
        <v>19</v>
      </c>
      <c r="N364" s="188" t="s">
        <v>1874</v>
      </c>
      <c r="O364" s="228"/>
      <c r="P364" s="212"/>
      <c r="Q364" s="212" t="s">
        <v>486</v>
      </c>
      <c r="R364" s="212"/>
      <c r="S364" s="212"/>
      <c r="T364" s="190">
        <v>10</v>
      </c>
      <c r="U364" s="190">
        <v>0</v>
      </c>
      <c r="V364" s="190">
        <v>0</v>
      </c>
      <c r="W364" s="189" t="s">
        <v>600</v>
      </c>
      <c r="X364" s="259"/>
      <c r="Y364" s="257"/>
      <c r="Z364" s="257"/>
      <c r="AA364" s="257"/>
      <c r="AB364" s="257"/>
      <c r="AC364" s="257"/>
      <c r="AD364" s="257"/>
      <c r="AE364" s="257"/>
      <c r="AF364" s="257"/>
      <c r="AG364" s="257"/>
      <c r="AH364" s="257"/>
      <c r="AI364" s="257"/>
      <c r="AJ364" s="257"/>
      <c r="AK364" s="257"/>
      <c r="AL364" s="257"/>
      <c r="AM364" s="257"/>
      <c r="AN364" s="257"/>
      <c r="AO364" s="257"/>
      <c r="AP364" s="257"/>
      <c r="AQ364" s="257"/>
      <c r="AR364" s="257"/>
      <c r="AS364" s="257"/>
      <c r="AT364" s="257"/>
      <c r="AU364" s="257"/>
      <c r="AV364" s="257"/>
      <c r="AW364" s="257"/>
      <c r="AX364" s="257"/>
      <c r="AY364" s="257"/>
      <c r="AZ364" s="257"/>
      <c r="BA364" s="257"/>
      <c r="BB364" s="257"/>
      <c r="BC364" s="257"/>
      <c r="BD364" s="257"/>
      <c r="BE364" s="257"/>
      <c r="BF364" s="257"/>
      <c r="BG364" s="257"/>
      <c r="BH364" s="257"/>
      <c r="BI364" s="257"/>
      <c r="BJ364" s="257"/>
      <c r="BK364" s="257"/>
      <c r="BL364" s="257"/>
      <c r="BM364" s="257"/>
      <c r="BN364" s="257"/>
      <c r="BO364" s="257"/>
      <c r="BP364" s="257"/>
      <c r="BQ364" s="257"/>
      <c r="BR364" s="257"/>
      <c r="BS364" s="257"/>
      <c r="BT364" s="257"/>
      <c r="BU364" s="257"/>
      <c r="BV364" s="257"/>
      <c r="BW364" s="257"/>
      <c r="BX364" s="257"/>
      <c r="BY364" s="257"/>
      <c r="BZ364" s="257"/>
      <c r="CA364" s="257"/>
      <c r="CB364" s="257"/>
      <c r="CC364" s="257"/>
      <c r="CD364" s="257"/>
      <c r="CE364" s="257"/>
      <c r="CF364" s="257"/>
      <c r="CG364" s="257"/>
      <c r="CH364" s="257"/>
      <c r="CI364" s="257"/>
      <c r="CJ364" s="257"/>
    </row>
    <row r="365" spans="2:88">
      <c r="B365" s="187"/>
      <c r="C365" s="187"/>
      <c r="D365" s="187"/>
      <c r="E365" s="187"/>
      <c r="F365" s="187"/>
      <c r="G365" s="187"/>
      <c r="H365" s="187"/>
      <c r="I365" s="187"/>
      <c r="J365" s="187"/>
      <c r="K365" s="187"/>
      <c r="L365" s="187"/>
      <c r="M365" s="187"/>
      <c r="N365" s="187"/>
      <c r="O365" s="187"/>
      <c r="P365" s="187"/>
      <c r="Q365" s="187"/>
      <c r="R365" s="187"/>
      <c r="S365" s="187"/>
      <c r="T365" s="187"/>
      <c r="U365" s="187"/>
      <c r="V365" s="187"/>
      <c r="W365" s="187"/>
      <c r="X365" s="187"/>
      <c r="Y365" s="257"/>
      <c r="Z365" s="257"/>
      <c r="AA365" s="257"/>
      <c r="AB365" s="257"/>
      <c r="AC365" s="257"/>
      <c r="AD365" s="257"/>
      <c r="AE365" s="257"/>
      <c r="AF365" s="257"/>
      <c r="AG365" s="257"/>
      <c r="AH365" s="257"/>
      <c r="AI365" s="257"/>
      <c r="AJ365" s="257"/>
      <c r="AK365" s="257"/>
      <c r="AL365" s="257"/>
      <c r="AM365" s="257"/>
      <c r="AN365" s="257"/>
      <c r="AO365" s="257"/>
      <c r="AP365" s="257"/>
      <c r="AQ365" s="257"/>
      <c r="AR365" s="257"/>
      <c r="AS365" s="257"/>
      <c r="AT365" s="257"/>
      <c r="AU365" s="257"/>
      <c r="AV365" s="257"/>
      <c r="AW365" s="257"/>
      <c r="AX365" s="257"/>
      <c r="AY365" s="257"/>
      <c r="AZ365" s="257"/>
      <c r="BA365" s="257"/>
      <c r="BB365" s="257"/>
      <c r="BC365" s="257"/>
      <c r="BD365" s="257"/>
      <c r="BE365" s="257"/>
      <c r="BF365" s="257"/>
      <c r="BG365" s="257"/>
      <c r="BH365" s="257"/>
      <c r="BI365" s="257"/>
      <c r="BJ365" s="257"/>
      <c r="BK365" s="257"/>
      <c r="BL365" s="257"/>
      <c r="BM365" s="257"/>
      <c r="BN365" s="257"/>
      <c r="BO365" s="257"/>
      <c r="BP365" s="257"/>
      <c r="BQ365" s="257"/>
      <c r="BR365" s="257"/>
      <c r="BS365" s="257"/>
      <c r="BT365" s="257"/>
      <c r="BU365" s="257"/>
      <c r="BV365" s="257"/>
      <c r="BW365" s="257"/>
      <c r="BX365" s="257"/>
      <c r="BY365" s="257"/>
      <c r="BZ365" s="257"/>
      <c r="CA365" s="257"/>
      <c r="CB365" s="257"/>
      <c r="CC365" s="257"/>
      <c r="CD365" s="257"/>
      <c r="CE365" s="257"/>
      <c r="CF365" s="257"/>
      <c r="CG365" s="257"/>
      <c r="CH365" s="257"/>
      <c r="CI365" s="257"/>
      <c r="CJ365" s="257"/>
    </row>
    <row r="366" spans="2:88">
      <c r="B366" s="187"/>
      <c r="C366" s="187"/>
      <c r="D366" s="187"/>
      <c r="E366" s="187"/>
      <c r="F366" s="187"/>
      <c r="G366" s="187"/>
      <c r="H366" s="187"/>
      <c r="I366" s="187"/>
      <c r="J366" s="187"/>
      <c r="K366" s="187"/>
      <c r="L366" s="187"/>
      <c r="M366" s="187"/>
      <c r="N366" s="187"/>
      <c r="O366" s="187"/>
      <c r="P366" s="187"/>
      <c r="Q366" s="187"/>
      <c r="R366" s="187"/>
      <c r="S366" s="187"/>
      <c r="T366" s="187"/>
      <c r="U366" s="187"/>
      <c r="V366" s="187"/>
      <c r="W366" s="187"/>
      <c r="X366" s="187"/>
      <c r="Y366" s="257"/>
      <c r="Z366" s="257"/>
      <c r="AA366" s="257"/>
      <c r="AB366" s="257"/>
      <c r="AC366" s="257"/>
      <c r="AD366" s="257"/>
      <c r="AE366" s="257"/>
      <c r="AF366" s="257"/>
      <c r="AG366" s="257"/>
      <c r="AH366" s="257"/>
      <c r="AI366" s="257"/>
      <c r="AJ366" s="257"/>
      <c r="AK366" s="257"/>
      <c r="AL366" s="257"/>
      <c r="AM366" s="257"/>
      <c r="AN366" s="257"/>
      <c r="AO366" s="257"/>
      <c r="AP366" s="257"/>
      <c r="AQ366" s="257"/>
      <c r="AR366" s="257"/>
      <c r="AS366" s="257"/>
      <c r="AT366" s="257"/>
      <c r="AU366" s="257"/>
      <c r="AV366" s="257"/>
      <c r="AW366" s="257"/>
      <c r="AX366" s="257"/>
      <c r="AY366" s="257"/>
      <c r="AZ366" s="257"/>
      <c r="BA366" s="257"/>
      <c r="BB366" s="257"/>
      <c r="BC366" s="257"/>
      <c r="BD366" s="257"/>
      <c r="BE366" s="257"/>
      <c r="BF366" s="257"/>
      <c r="BG366" s="257"/>
      <c r="BH366" s="257"/>
      <c r="BI366" s="257"/>
      <c r="BJ366" s="257"/>
      <c r="BK366" s="257"/>
      <c r="BL366" s="257"/>
      <c r="BM366" s="257"/>
      <c r="BN366" s="257"/>
      <c r="BO366" s="257"/>
      <c r="BP366" s="257"/>
      <c r="BQ366" s="257"/>
      <c r="BR366" s="257"/>
      <c r="BS366" s="257"/>
      <c r="BT366" s="257"/>
      <c r="BU366" s="257"/>
      <c r="BV366" s="257"/>
      <c r="BW366" s="257"/>
      <c r="BX366" s="257"/>
      <c r="BY366" s="257"/>
      <c r="BZ366" s="257"/>
      <c r="CA366" s="257"/>
      <c r="CB366" s="257"/>
      <c r="CC366" s="257"/>
      <c r="CD366" s="257"/>
      <c r="CE366" s="257"/>
      <c r="CF366" s="257"/>
      <c r="CG366" s="257"/>
      <c r="CH366" s="257"/>
      <c r="CI366" s="257"/>
      <c r="CJ366" s="257"/>
    </row>
    <row r="367" spans="2:88">
      <c r="B367" s="187"/>
      <c r="C367" s="187"/>
      <c r="D367" s="187"/>
      <c r="E367" s="187"/>
      <c r="F367" s="187"/>
      <c r="G367" s="187"/>
      <c r="H367" s="187"/>
      <c r="I367" s="187"/>
      <c r="J367" s="187"/>
      <c r="K367" s="187"/>
      <c r="L367" s="187"/>
      <c r="M367" s="187"/>
      <c r="N367" s="187"/>
      <c r="O367" s="187"/>
      <c r="P367" s="187"/>
      <c r="Q367" s="187"/>
      <c r="R367" s="187"/>
      <c r="S367" s="187"/>
      <c r="T367" s="187"/>
      <c r="U367" s="187"/>
      <c r="V367" s="187"/>
      <c r="W367" s="187"/>
      <c r="Y367" s="257"/>
      <c r="Z367" s="257"/>
      <c r="AA367" s="257"/>
      <c r="AB367" s="257"/>
      <c r="AC367" s="257"/>
      <c r="AD367" s="257"/>
      <c r="AE367" s="257"/>
      <c r="AF367" s="257"/>
      <c r="AG367" s="257"/>
      <c r="AH367" s="257"/>
      <c r="AI367" s="257"/>
      <c r="AJ367" s="257"/>
      <c r="AK367" s="257"/>
      <c r="AL367" s="257"/>
      <c r="AM367" s="257"/>
      <c r="AN367" s="257"/>
      <c r="AO367" s="257"/>
      <c r="AP367" s="257"/>
      <c r="AQ367" s="257"/>
      <c r="AR367" s="257"/>
      <c r="AS367" s="257"/>
      <c r="AT367" s="257"/>
      <c r="AU367" s="257"/>
      <c r="AV367" s="257"/>
      <c r="AW367" s="257"/>
      <c r="AX367" s="257"/>
      <c r="AY367" s="257"/>
      <c r="AZ367" s="257"/>
      <c r="BA367" s="257"/>
      <c r="BB367" s="257"/>
      <c r="BC367" s="257"/>
      <c r="BD367" s="257"/>
      <c r="BE367" s="257"/>
      <c r="BF367" s="257"/>
      <c r="BG367" s="257"/>
      <c r="BH367" s="257"/>
      <c r="BI367" s="257"/>
      <c r="BJ367" s="257"/>
      <c r="BK367" s="257"/>
      <c r="BL367" s="257"/>
      <c r="BM367" s="257"/>
      <c r="BN367" s="257"/>
      <c r="BO367" s="257"/>
      <c r="BP367" s="257"/>
      <c r="BQ367" s="257"/>
      <c r="BR367" s="257"/>
      <c r="BS367" s="257"/>
      <c r="BT367" s="257"/>
      <c r="BU367" s="257"/>
      <c r="BV367" s="257"/>
      <c r="BW367" s="257"/>
      <c r="BX367" s="257"/>
      <c r="BY367" s="257"/>
      <c r="BZ367" s="257"/>
      <c r="CA367" s="257"/>
      <c r="CB367" s="257"/>
      <c r="CC367" s="257"/>
      <c r="CD367" s="257"/>
      <c r="CE367" s="257"/>
      <c r="CF367" s="257"/>
      <c r="CG367" s="257"/>
      <c r="CH367" s="257"/>
      <c r="CI367" s="257"/>
      <c r="CJ367" s="257"/>
    </row>
    <row r="368" spans="2:88">
      <c r="B368" s="187"/>
      <c r="C368" s="187"/>
      <c r="D368" s="187"/>
      <c r="E368" s="187"/>
      <c r="F368" s="187"/>
      <c r="G368" s="187"/>
      <c r="H368" s="187"/>
      <c r="I368" s="187"/>
      <c r="J368" s="187"/>
      <c r="K368" s="187"/>
      <c r="L368" s="187"/>
      <c r="M368" s="187"/>
      <c r="N368" s="187"/>
      <c r="O368" s="187"/>
      <c r="P368" s="187"/>
      <c r="Q368" s="187"/>
      <c r="R368" s="187"/>
      <c r="S368" s="187"/>
      <c r="T368" s="187"/>
      <c r="U368" s="187"/>
      <c r="V368" s="187"/>
      <c r="W368" s="187"/>
      <c r="Y368" s="257"/>
      <c r="Z368" s="257"/>
      <c r="AA368" s="257"/>
      <c r="AB368" s="257"/>
      <c r="AC368" s="257"/>
      <c r="AD368" s="257"/>
      <c r="AE368" s="257"/>
      <c r="AF368" s="257"/>
      <c r="AG368" s="257"/>
      <c r="AH368" s="257"/>
      <c r="AI368" s="257"/>
      <c r="AJ368" s="257"/>
      <c r="AK368" s="257"/>
      <c r="AL368" s="257"/>
      <c r="AM368" s="257"/>
      <c r="AN368" s="257"/>
      <c r="AO368" s="257"/>
      <c r="AP368" s="257"/>
      <c r="AQ368" s="257"/>
      <c r="AR368" s="257"/>
      <c r="AS368" s="257"/>
      <c r="AT368" s="257"/>
      <c r="AU368" s="257"/>
      <c r="AV368" s="257"/>
      <c r="AW368" s="257"/>
      <c r="AX368" s="257"/>
      <c r="AY368" s="257"/>
      <c r="AZ368" s="257"/>
      <c r="BA368" s="257"/>
      <c r="BB368" s="257"/>
      <c r="BC368" s="257"/>
      <c r="BD368" s="257"/>
      <c r="BE368" s="257"/>
      <c r="BF368" s="257"/>
      <c r="BG368" s="257"/>
      <c r="BH368" s="257"/>
      <c r="BI368" s="257"/>
      <c r="BJ368" s="257"/>
      <c r="BK368" s="257"/>
      <c r="BL368" s="257"/>
      <c r="BM368" s="257"/>
      <c r="BN368" s="257"/>
      <c r="BO368" s="257"/>
      <c r="BP368" s="257"/>
      <c r="BQ368" s="257"/>
      <c r="BR368" s="257"/>
      <c r="BS368" s="257"/>
      <c r="BT368" s="257"/>
      <c r="BU368" s="257"/>
      <c r="BV368" s="257"/>
      <c r="BW368" s="257"/>
      <c r="BX368" s="257"/>
      <c r="BY368" s="257"/>
      <c r="BZ368" s="257"/>
      <c r="CA368" s="257"/>
      <c r="CB368" s="257"/>
      <c r="CC368" s="257"/>
      <c r="CD368" s="257"/>
      <c r="CE368" s="257"/>
      <c r="CF368" s="257"/>
      <c r="CG368" s="257"/>
      <c r="CH368" s="257"/>
      <c r="CI368" s="257"/>
      <c r="CJ368" s="257"/>
    </row>
    <row r="369" spans="2:88">
      <c r="B369" s="187"/>
      <c r="C369" s="187"/>
      <c r="D369" s="187"/>
      <c r="E369" s="187"/>
      <c r="F369" s="187"/>
      <c r="G369" s="187"/>
      <c r="H369" s="187"/>
      <c r="I369" s="187"/>
      <c r="J369" s="187"/>
      <c r="K369" s="187"/>
      <c r="L369" s="187"/>
      <c r="M369" s="187"/>
      <c r="N369" s="187"/>
      <c r="O369" s="187"/>
      <c r="P369" s="187"/>
      <c r="Q369" s="187"/>
      <c r="R369" s="187"/>
      <c r="S369" s="187"/>
      <c r="T369" s="187"/>
      <c r="U369" s="187"/>
      <c r="V369" s="187"/>
      <c r="W369" s="187"/>
      <c r="Y369" s="257"/>
      <c r="Z369" s="257"/>
      <c r="AA369" s="257"/>
      <c r="AB369" s="257"/>
      <c r="AC369" s="257"/>
      <c r="AD369" s="257"/>
      <c r="AE369" s="257"/>
      <c r="AF369" s="257"/>
      <c r="AG369" s="257"/>
      <c r="AH369" s="257"/>
      <c r="AI369" s="257"/>
      <c r="AJ369" s="257"/>
      <c r="AK369" s="257"/>
      <c r="AL369" s="257"/>
      <c r="AM369" s="257"/>
      <c r="AN369" s="257"/>
      <c r="AO369" s="257"/>
      <c r="AP369" s="257"/>
      <c r="AQ369" s="257"/>
      <c r="AR369" s="257"/>
      <c r="AS369" s="257"/>
      <c r="AT369" s="257"/>
      <c r="AU369" s="257"/>
      <c r="AV369" s="257"/>
      <c r="AW369" s="257"/>
      <c r="AX369" s="257"/>
      <c r="AY369" s="257"/>
      <c r="AZ369" s="257"/>
      <c r="BA369" s="257"/>
      <c r="BB369" s="257"/>
      <c r="BC369" s="257"/>
      <c r="BD369" s="257"/>
      <c r="BE369" s="257"/>
      <c r="BF369" s="257"/>
      <c r="BG369" s="257"/>
      <c r="BH369" s="257"/>
      <c r="BI369" s="257"/>
      <c r="BJ369" s="257"/>
      <c r="BK369" s="257"/>
      <c r="BL369" s="257"/>
      <c r="BM369" s="257"/>
      <c r="BN369" s="257"/>
      <c r="BO369" s="257"/>
      <c r="BP369" s="257"/>
      <c r="BQ369" s="257"/>
      <c r="BR369" s="257"/>
      <c r="BS369" s="257"/>
      <c r="BT369" s="257"/>
      <c r="BU369" s="257"/>
      <c r="BV369" s="257"/>
      <c r="BW369" s="257"/>
      <c r="BX369" s="257"/>
      <c r="BY369" s="257"/>
      <c r="BZ369" s="257"/>
      <c r="CA369" s="257"/>
      <c r="CB369" s="257"/>
      <c r="CC369" s="257"/>
      <c r="CD369" s="257"/>
      <c r="CE369" s="257"/>
      <c r="CF369" s="257"/>
      <c r="CG369" s="257"/>
      <c r="CH369" s="257"/>
      <c r="CI369" s="257"/>
      <c r="CJ369" s="257"/>
    </row>
    <row r="370" spans="2:88">
      <c r="B370" s="187"/>
      <c r="C370" s="187"/>
      <c r="D370" s="187"/>
      <c r="E370" s="187"/>
      <c r="F370" s="187"/>
      <c r="G370" s="187"/>
      <c r="H370" s="187"/>
      <c r="I370" s="187"/>
      <c r="J370" s="187"/>
      <c r="K370" s="187"/>
      <c r="L370" s="187"/>
      <c r="M370" s="187"/>
      <c r="N370" s="187"/>
      <c r="O370" s="187"/>
      <c r="P370" s="187"/>
      <c r="Q370" s="187"/>
      <c r="R370" s="187"/>
      <c r="S370" s="187"/>
      <c r="T370" s="187"/>
      <c r="U370" s="187"/>
      <c r="V370" s="187"/>
      <c r="W370" s="187"/>
      <c r="Y370" s="257"/>
      <c r="Z370" s="257"/>
      <c r="AA370" s="257"/>
      <c r="AB370" s="257"/>
      <c r="AC370" s="257"/>
      <c r="AD370" s="257"/>
      <c r="AE370" s="257"/>
      <c r="AF370" s="257"/>
      <c r="AG370" s="257"/>
      <c r="AH370" s="257"/>
      <c r="AI370" s="257"/>
      <c r="AJ370" s="257"/>
      <c r="AK370" s="257"/>
      <c r="AL370" s="257"/>
      <c r="AM370" s="257"/>
      <c r="AN370" s="257"/>
      <c r="AO370" s="257"/>
      <c r="AP370" s="257"/>
      <c r="AQ370" s="257"/>
      <c r="AR370" s="257"/>
      <c r="AS370" s="257"/>
      <c r="AT370" s="257"/>
      <c r="AU370" s="257"/>
      <c r="AV370" s="257"/>
      <c r="AW370" s="257"/>
      <c r="AX370" s="257"/>
      <c r="AY370" s="257"/>
      <c r="AZ370" s="257"/>
      <c r="BA370" s="257"/>
      <c r="BB370" s="257"/>
      <c r="BC370" s="257"/>
      <c r="BD370" s="257"/>
      <c r="BE370" s="257"/>
      <c r="BF370" s="257"/>
      <c r="BG370" s="257"/>
      <c r="BH370" s="257"/>
      <c r="BI370" s="257"/>
      <c r="BJ370" s="257"/>
      <c r="BK370" s="257"/>
      <c r="BL370" s="257"/>
      <c r="BM370" s="257"/>
      <c r="BN370" s="257"/>
      <c r="BO370" s="257"/>
      <c r="BP370" s="257"/>
      <c r="BQ370" s="257"/>
      <c r="BR370" s="257"/>
      <c r="BS370" s="257"/>
      <c r="BT370" s="257"/>
      <c r="BU370" s="257"/>
      <c r="BV370" s="257"/>
      <c r="BW370" s="257"/>
      <c r="BX370" s="257"/>
      <c r="BY370" s="257"/>
      <c r="BZ370" s="257"/>
      <c r="CA370" s="257"/>
      <c r="CB370" s="257"/>
      <c r="CC370" s="257"/>
      <c r="CD370" s="257"/>
      <c r="CE370" s="257"/>
      <c r="CF370" s="257"/>
      <c r="CG370" s="257"/>
      <c r="CH370" s="257"/>
      <c r="CI370" s="257"/>
      <c r="CJ370" s="257"/>
    </row>
    <row r="371" spans="2:88">
      <c r="B371" s="187"/>
      <c r="C371" s="187"/>
      <c r="D371" s="187"/>
      <c r="E371" s="187"/>
      <c r="F371" s="187"/>
      <c r="G371" s="187"/>
      <c r="H371" s="187"/>
      <c r="I371" s="187"/>
      <c r="J371" s="187"/>
      <c r="K371" s="187"/>
      <c r="L371" s="187"/>
      <c r="M371" s="187"/>
      <c r="N371" s="187"/>
      <c r="O371" s="187"/>
      <c r="P371" s="187"/>
      <c r="Q371" s="187"/>
      <c r="R371" s="187"/>
      <c r="S371" s="187"/>
      <c r="T371" s="187"/>
      <c r="U371" s="187"/>
      <c r="V371" s="187"/>
      <c r="W371" s="187"/>
      <c r="Y371" s="257"/>
      <c r="Z371" s="257"/>
      <c r="AA371" s="257"/>
      <c r="AB371" s="257"/>
      <c r="AC371" s="257"/>
      <c r="AD371" s="257"/>
      <c r="AE371" s="257"/>
      <c r="AF371" s="257"/>
      <c r="AG371" s="257"/>
      <c r="AH371" s="257"/>
      <c r="AI371" s="257"/>
      <c r="AJ371" s="257"/>
      <c r="AK371" s="257"/>
      <c r="AL371" s="257"/>
      <c r="AM371" s="257"/>
      <c r="AN371" s="257"/>
      <c r="AO371" s="257"/>
      <c r="AP371" s="257"/>
      <c r="AQ371" s="257"/>
      <c r="AR371" s="257"/>
      <c r="AS371" s="257"/>
      <c r="AT371" s="257"/>
      <c r="AU371" s="257"/>
      <c r="AV371" s="257"/>
      <c r="AW371" s="257"/>
      <c r="AX371" s="257"/>
      <c r="AY371" s="257"/>
      <c r="AZ371" s="257"/>
      <c r="BA371" s="257"/>
      <c r="BB371" s="257"/>
      <c r="BC371" s="257"/>
      <c r="BD371" s="257"/>
      <c r="BE371" s="257"/>
      <c r="BF371" s="257"/>
      <c r="BG371" s="257"/>
      <c r="BH371" s="257"/>
      <c r="BI371" s="257"/>
      <c r="BJ371" s="257"/>
      <c r="BK371" s="257"/>
      <c r="BL371" s="257"/>
      <c r="BM371" s="257"/>
      <c r="BN371" s="257"/>
      <c r="BO371" s="257"/>
      <c r="BP371" s="257"/>
      <c r="BQ371" s="257"/>
      <c r="BR371" s="257"/>
      <c r="BS371" s="257"/>
      <c r="BT371" s="257"/>
      <c r="BU371" s="257"/>
      <c r="BV371" s="257"/>
      <c r="BW371" s="257"/>
      <c r="BX371" s="257"/>
      <c r="BY371" s="257"/>
      <c r="BZ371" s="257"/>
      <c r="CA371" s="257"/>
      <c r="CB371" s="257"/>
      <c r="CC371" s="257"/>
      <c r="CD371" s="257"/>
      <c r="CE371" s="257"/>
      <c r="CF371" s="257"/>
      <c r="CG371" s="257"/>
      <c r="CH371" s="257"/>
      <c r="CI371" s="257"/>
      <c r="CJ371" s="257"/>
    </row>
    <row r="372" spans="2:88">
      <c r="B372" s="187"/>
      <c r="C372" s="187"/>
      <c r="D372" s="187"/>
      <c r="E372" s="187"/>
      <c r="F372" s="187"/>
      <c r="G372" s="187"/>
      <c r="H372" s="187"/>
      <c r="I372" s="187"/>
      <c r="J372" s="187"/>
      <c r="K372" s="187"/>
      <c r="L372" s="187"/>
      <c r="M372" s="187"/>
      <c r="N372" s="187"/>
      <c r="O372" s="187"/>
      <c r="P372" s="187"/>
      <c r="Q372" s="187"/>
      <c r="R372" s="187"/>
      <c r="S372" s="187"/>
      <c r="T372" s="187"/>
      <c r="U372" s="187"/>
      <c r="V372" s="187"/>
      <c r="W372" s="187"/>
      <c r="Y372" s="257"/>
      <c r="Z372" s="257"/>
      <c r="AA372" s="257"/>
      <c r="AB372" s="257"/>
      <c r="AC372" s="257"/>
      <c r="AD372" s="257"/>
      <c r="AE372" s="257"/>
      <c r="AF372" s="257"/>
      <c r="AG372" s="257"/>
      <c r="AH372" s="257"/>
      <c r="AI372" s="257"/>
      <c r="AJ372" s="257"/>
      <c r="AK372" s="257"/>
      <c r="AL372" s="257"/>
      <c r="AM372" s="257"/>
      <c r="AN372" s="257"/>
      <c r="AO372" s="257"/>
      <c r="AP372" s="257"/>
      <c r="AQ372" s="257"/>
      <c r="AR372" s="257"/>
      <c r="AS372" s="257"/>
      <c r="AT372" s="257"/>
      <c r="AU372" s="257"/>
      <c r="AV372" s="257"/>
      <c r="AW372" s="257"/>
      <c r="AX372" s="257"/>
      <c r="AY372" s="257"/>
      <c r="AZ372" s="257"/>
      <c r="BA372" s="257"/>
      <c r="BB372" s="257"/>
      <c r="BC372" s="257"/>
      <c r="BD372" s="257"/>
      <c r="BE372" s="257"/>
      <c r="BF372" s="257"/>
      <c r="BG372" s="257"/>
      <c r="BH372" s="257"/>
      <c r="BI372" s="257"/>
      <c r="BJ372" s="257"/>
      <c r="BK372" s="257"/>
      <c r="BL372" s="257"/>
      <c r="BM372" s="257"/>
      <c r="BN372" s="257"/>
      <c r="BO372" s="257"/>
      <c r="BP372" s="257"/>
      <c r="BQ372" s="257"/>
      <c r="BR372" s="257"/>
      <c r="BS372" s="257"/>
      <c r="BT372" s="257"/>
      <c r="BU372" s="257"/>
      <c r="BV372" s="257"/>
      <c r="BW372" s="257"/>
      <c r="BX372" s="257"/>
      <c r="BY372" s="257"/>
      <c r="BZ372" s="257"/>
      <c r="CA372" s="257"/>
      <c r="CB372" s="257"/>
      <c r="CC372" s="257"/>
      <c r="CD372" s="257"/>
      <c r="CE372" s="257"/>
      <c r="CF372" s="257"/>
      <c r="CG372" s="257"/>
      <c r="CH372" s="257"/>
      <c r="CI372" s="257"/>
      <c r="CJ372" s="257"/>
    </row>
    <row r="373" spans="2:88">
      <c r="B373" s="187"/>
      <c r="C373" s="187"/>
      <c r="D373" s="187"/>
      <c r="E373" s="187"/>
      <c r="F373" s="187"/>
      <c r="G373" s="187"/>
      <c r="H373" s="187"/>
      <c r="I373" s="187"/>
      <c r="J373" s="187"/>
      <c r="K373" s="187"/>
      <c r="L373" s="187"/>
      <c r="M373" s="187"/>
      <c r="N373" s="187"/>
      <c r="O373" s="187"/>
      <c r="P373" s="187"/>
      <c r="Q373" s="187"/>
      <c r="R373" s="187"/>
      <c r="S373" s="187"/>
      <c r="T373" s="187"/>
      <c r="U373" s="187"/>
      <c r="V373" s="187"/>
      <c r="W373" s="187"/>
      <c r="Y373" s="257"/>
      <c r="Z373" s="257"/>
      <c r="AA373" s="257"/>
      <c r="AB373" s="257"/>
      <c r="AC373" s="257"/>
      <c r="AD373" s="257"/>
      <c r="AE373" s="257"/>
      <c r="AF373" s="257"/>
      <c r="AG373" s="257"/>
      <c r="AH373" s="257"/>
      <c r="AI373" s="257"/>
      <c r="AJ373" s="257"/>
      <c r="AK373" s="257"/>
      <c r="AL373" s="257"/>
      <c r="AM373" s="257"/>
      <c r="AN373" s="257"/>
      <c r="AO373" s="257"/>
      <c r="AP373" s="257"/>
      <c r="AQ373" s="257"/>
      <c r="AR373" s="257"/>
      <c r="AS373" s="257"/>
      <c r="AT373" s="257"/>
      <c r="AU373" s="257"/>
      <c r="AV373" s="257"/>
      <c r="AW373" s="257"/>
      <c r="AX373" s="257"/>
      <c r="AY373" s="257"/>
      <c r="AZ373" s="257"/>
      <c r="BA373" s="257"/>
      <c r="BB373" s="257"/>
      <c r="BC373" s="257"/>
      <c r="BD373" s="257"/>
      <c r="BE373" s="257"/>
      <c r="BF373" s="257"/>
      <c r="BG373" s="257"/>
      <c r="BH373" s="257"/>
      <c r="BI373" s="257"/>
      <c r="BJ373" s="257"/>
      <c r="BK373" s="257"/>
      <c r="BL373" s="257"/>
      <c r="BM373" s="257"/>
      <c r="BN373" s="257"/>
      <c r="BO373" s="257"/>
      <c r="BP373" s="257"/>
      <c r="BQ373" s="257"/>
      <c r="BR373" s="257"/>
      <c r="BS373" s="257"/>
      <c r="BT373" s="257"/>
      <c r="BU373" s="257"/>
      <c r="BV373" s="257"/>
      <c r="BW373" s="257"/>
      <c r="BX373" s="257"/>
      <c r="BY373" s="257"/>
      <c r="BZ373" s="257"/>
      <c r="CA373" s="257"/>
      <c r="CB373" s="257"/>
      <c r="CC373" s="257"/>
      <c r="CD373" s="257"/>
      <c r="CE373" s="257"/>
      <c r="CF373" s="257"/>
      <c r="CG373" s="257"/>
      <c r="CH373" s="257"/>
      <c r="CI373" s="257"/>
      <c r="CJ373" s="257"/>
    </row>
    <row r="374" spans="2:88">
      <c r="B374" s="187"/>
      <c r="C374" s="187"/>
      <c r="D374" s="187"/>
      <c r="E374" s="187"/>
      <c r="F374" s="187"/>
      <c r="G374" s="187"/>
      <c r="H374" s="187"/>
      <c r="I374" s="187"/>
      <c r="J374" s="187"/>
      <c r="K374" s="187"/>
      <c r="L374" s="187"/>
      <c r="M374" s="187"/>
      <c r="N374" s="187"/>
      <c r="O374" s="187"/>
      <c r="P374" s="187"/>
      <c r="Q374" s="187"/>
      <c r="R374" s="187"/>
      <c r="S374" s="187"/>
      <c r="T374" s="187"/>
      <c r="U374" s="187"/>
      <c r="V374" s="187"/>
      <c r="W374" s="187"/>
      <c r="Y374" s="257"/>
      <c r="Z374" s="257"/>
      <c r="AA374" s="257"/>
      <c r="AB374" s="257"/>
      <c r="AC374" s="257"/>
      <c r="AD374" s="257"/>
      <c r="AE374" s="257"/>
      <c r="AF374" s="257"/>
      <c r="AG374" s="257"/>
      <c r="AH374" s="257"/>
      <c r="AI374" s="257"/>
      <c r="AJ374" s="257"/>
      <c r="AK374" s="257"/>
      <c r="AL374" s="257"/>
      <c r="AM374" s="257"/>
      <c r="AN374" s="257"/>
      <c r="AO374" s="257"/>
      <c r="AP374" s="257"/>
      <c r="AQ374" s="257"/>
      <c r="AR374" s="257"/>
      <c r="AS374" s="257"/>
      <c r="AT374" s="257"/>
      <c r="AU374" s="257"/>
      <c r="AV374" s="257"/>
      <c r="AW374" s="257"/>
      <c r="AX374" s="257"/>
      <c r="AY374" s="257"/>
      <c r="AZ374" s="257"/>
      <c r="BA374" s="257"/>
      <c r="BB374" s="257"/>
      <c r="BC374" s="257"/>
      <c r="BD374" s="257"/>
      <c r="BE374" s="257"/>
      <c r="BF374" s="257"/>
      <c r="BG374" s="257"/>
      <c r="BH374" s="257"/>
      <c r="BI374" s="257"/>
      <c r="BJ374" s="257"/>
      <c r="BK374" s="257"/>
      <c r="BL374" s="257"/>
      <c r="BM374" s="257"/>
      <c r="BN374" s="257"/>
      <c r="BO374" s="257"/>
      <c r="BP374" s="257"/>
      <c r="BQ374" s="257"/>
      <c r="BR374" s="257"/>
      <c r="BS374" s="257"/>
      <c r="BT374" s="257"/>
      <c r="BU374" s="257"/>
      <c r="BV374" s="257"/>
      <c r="BW374" s="257"/>
      <c r="BX374" s="257"/>
      <c r="BY374" s="257"/>
      <c r="BZ374" s="257"/>
      <c r="CA374" s="257"/>
      <c r="CB374" s="257"/>
      <c r="CC374" s="257"/>
      <c r="CD374" s="257"/>
      <c r="CE374" s="257"/>
      <c r="CF374" s="257"/>
      <c r="CG374" s="257"/>
      <c r="CH374" s="257"/>
      <c r="CI374" s="257"/>
      <c r="CJ374" s="257"/>
    </row>
    <row r="375" spans="2:88">
      <c r="B375" s="187"/>
      <c r="C375" s="187"/>
      <c r="D375" s="187"/>
      <c r="E375" s="187"/>
      <c r="F375" s="187"/>
      <c r="G375" s="187"/>
      <c r="H375" s="187"/>
      <c r="I375" s="187"/>
      <c r="J375" s="187"/>
      <c r="K375" s="187"/>
      <c r="L375" s="187"/>
      <c r="M375" s="187"/>
      <c r="N375" s="187"/>
      <c r="O375" s="187"/>
      <c r="P375" s="187"/>
      <c r="Q375" s="187"/>
      <c r="R375" s="187"/>
      <c r="S375" s="187"/>
      <c r="T375" s="187"/>
      <c r="U375" s="187"/>
      <c r="V375" s="187"/>
      <c r="W375" s="187"/>
      <c r="Y375" s="257"/>
      <c r="Z375" s="257"/>
      <c r="AA375" s="257"/>
      <c r="AB375" s="257"/>
      <c r="AC375" s="257"/>
      <c r="AD375" s="257"/>
      <c r="AE375" s="257"/>
      <c r="AF375" s="257"/>
      <c r="AG375" s="257"/>
      <c r="AH375" s="257"/>
      <c r="AI375" s="257"/>
      <c r="AJ375" s="257"/>
      <c r="AK375" s="257"/>
      <c r="AL375" s="257"/>
      <c r="AM375" s="257"/>
      <c r="AN375" s="257"/>
      <c r="AO375" s="257"/>
      <c r="AP375" s="257"/>
      <c r="AQ375" s="257"/>
      <c r="AR375" s="257"/>
      <c r="AS375" s="257"/>
      <c r="AT375" s="257"/>
      <c r="AU375" s="257"/>
      <c r="AV375" s="257"/>
      <c r="AW375" s="257"/>
      <c r="AX375" s="257"/>
      <c r="AY375" s="257"/>
      <c r="AZ375" s="257"/>
      <c r="BA375" s="257"/>
      <c r="BB375" s="257"/>
      <c r="BC375" s="257"/>
      <c r="BD375" s="257"/>
      <c r="BE375" s="257"/>
      <c r="BF375" s="257"/>
      <c r="BG375" s="257"/>
      <c r="BH375" s="257"/>
      <c r="BI375" s="257"/>
      <c r="BJ375" s="257"/>
      <c r="BK375" s="257"/>
      <c r="BL375" s="257"/>
      <c r="BM375" s="257"/>
      <c r="BN375" s="257"/>
      <c r="BO375" s="257"/>
      <c r="BP375" s="257"/>
      <c r="BQ375" s="257"/>
      <c r="BR375" s="257"/>
      <c r="BS375" s="257"/>
      <c r="BT375" s="257"/>
      <c r="BU375" s="257"/>
      <c r="BV375" s="257"/>
      <c r="BW375" s="257"/>
      <c r="BX375" s="257"/>
      <c r="BY375" s="257"/>
      <c r="BZ375" s="257"/>
      <c r="CA375" s="257"/>
      <c r="CB375" s="257"/>
      <c r="CC375" s="257"/>
      <c r="CD375" s="257"/>
      <c r="CE375" s="257"/>
      <c r="CF375" s="257"/>
      <c r="CG375" s="257"/>
      <c r="CH375" s="257"/>
      <c r="CI375" s="257"/>
      <c r="CJ375" s="257"/>
    </row>
    <row r="376" spans="2:88">
      <c r="B376" s="187"/>
      <c r="C376" s="187"/>
      <c r="D376" s="187"/>
      <c r="E376" s="187"/>
      <c r="F376" s="187"/>
      <c r="G376" s="187"/>
      <c r="H376" s="187"/>
      <c r="I376" s="187"/>
      <c r="J376" s="187"/>
      <c r="K376" s="187"/>
      <c r="L376" s="187"/>
      <c r="M376" s="187"/>
      <c r="N376" s="187"/>
      <c r="O376" s="187"/>
      <c r="P376" s="187"/>
      <c r="Q376" s="187"/>
      <c r="R376" s="187"/>
      <c r="S376" s="187"/>
      <c r="T376" s="187"/>
      <c r="U376" s="187"/>
      <c r="V376" s="187"/>
      <c r="W376" s="187"/>
      <c r="Y376" s="257"/>
      <c r="Z376" s="257"/>
      <c r="AA376" s="257"/>
      <c r="AB376" s="257"/>
      <c r="AC376" s="257"/>
      <c r="AD376" s="257"/>
      <c r="AE376" s="257"/>
      <c r="AF376" s="257"/>
      <c r="AG376" s="257"/>
      <c r="AH376" s="257"/>
      <c r="AI376" s="257"/>
      <c r="AJ376" s="257"/>
      <c r="AK376" s="257"/>
      <c r="AL376" s="257"/>
      <c r="AM376" s="257"/>
      <c r="AN376" s="257"/>
      <c r="AO376" s="257"/>
      <c r="AP376" s="257"/>
      <c r="AQ376" s="257"/>
      <c r="AR376" s="257"/>
      <c r="AS376" s="257"/>
      <c r="AT376" s="257"/>
      <c r="AU376" s="257"/>
      <c r="AV376" s="257"/>
      <c r="AW376" s="257"/>
      <c r="AX376" s="257"/>
      <c r="AY376" s="257"/>
      <c r="AZ376" s="257"/>
      <c r="BA376" s="257"/>
      <c r="BB376" s="257"/>
      <c r="BC376" s="257"/>
      <c r="BD376" s="257"/>
      <c r="BE376" s="257"/>
      <c r="BF376" s="257"/>
      <c r="BG376" s="257"/>
      <c r="BH376" s="257"/>
      <c r="BI376" s="257"/>
      <c r="BJ376" s="257"/>
      <c r="BK376" s="257"/>
      <c r="BL376" s="257"/>
      <c r="BM376" s="257"/>
      <c r="BN376" s="257"/>
      <c r="BO376" s="257"/>
      <c r="BP376" s="257"/>
      <c r="BQ376" s="257"/>
      <c r="BR376" s="257"/>
      <c r="BS376" s="257"/>
      <c r="BT376" s="257"/>
      <c r="BU376" s="257"/>
      <c r="BV376" s="257"/>
      <c r="BW376" s="257"/>
      <c r="BX376" s="257"/>
      <c r="BY376" s="257"/>
      <c r="BZ376" s="257"/>
      <c r="CA376" s="257"/>
      <c r="CB376" s="257"/>
      <c r="CC376" s="257"/>
      <c r="CD376" s="257"/>
      <c r="CE376" s="257"/>
      <c r="CF376" s="257"/>
      <c r="CG376" s="257"/>
      <c r="CH376" s="257"/>
      <c r="CI376" s="257"/>
      <c r="CJ376" s="257"/>
    </row>
    <row r="377" spans="2:88">
      <c r="B377" s="187"/>
      <c r="C377" s="187"/>
      <c r="D377" s="187"/>
      <c r="E377" s="187"/>
      <c r="F377" s="187"/>
      <c r="G377" s="187"/>
      <c r="H377" s="187"/>
      <c r="I377" s="187"/>
      <c r="J377" s="187"/>
      <c r="K377" s="187"/>
      <c r="L377" s="187"/>
      <c r="M377" s="187"/>
      <c r="N377" s="187"/>
      <c r="O377" s="187"/>
      <c r="P377" s="187"/>
      <c r="Q377" s="187"/>
      <c r="R377" s="187"/>
      <c r="S377" s="187"/>
      <c r="T377" s="187"/>
      <c r="U377" s="187"/>
      <c r="V377" s="187"/>
      <c r="W377" s="187"/>
      <c r="Y377" s="257"/>
      <c r="Z377" s="257"/>
      <c r="AA377" s="257"/>
      <c r="AB377" s="257"/>
      <c r="AC377" s="257"/>
      <c r="AD377" s="257"/>
      <c r="AE377" s="257"/>
      <c r="AF377" s="257"/>
      <c r="AG377" s="257"/>
      <c r="AH377" s="257"/>
      <c r="AI377" s="257"/>
      <c r="AJ377" s="257"/>
      <c r="AK377" s="257"/>
      <c r="AL377" s="257"/>
      <c r="AM377" s="257"/>
      <c r="AN377" s="257"/>
      <c r="AO377" s="257"/>
      <c r="AP377" s="257"/>
      <c r="AQ377" s="257"/>
      <c r="AR377" s="257"/>
      <c r="AS377" s="257"/>
      <c r="AT377" s="257"/>
      <c r="AU377" s="257"/>
      <c r="AV377" s="257"/>
      <c r="AW377" s="257"/>
      <c r="AX377" s="257"/>
      <c r="AY377" s="257"/>
      <c r="AZ377" s="257"/>
      <c r="BA377" s="257"/>
      <c r="BB377" s="257"/>
      <c r="BC377" s="257"/>
      <c r="BD377" s="257"/>
      <c r="BE377" s="257"/>
      <c r="BF377" s="257"/>
      <c r="BG377" s="257"/>
      <c r="BH377" s="257"/>
      <c r="BI377" s="257"/>
      <c r="BJ377" s="257"/>
      <c r="BK377" s="257"/>
      <c r="BL377" s="257"/>
      <c r="BM377" s="257"/>
      <c r="BN377" s="257"/>
      <c r="BO377" s="257"/>
      <c r="BP377" s="257"/>
      <c r="BQ377" s="257"/>
      <c r="BR377" s="257"/>
      <c r="BS377" s="257"/>
      <c r="BT377" s="257"/>
      <c r="BU377" s="257"/>
      <c r="BV377" s="257"/>
      <c r="BW377" s="257"/>
      <c r="BX377" s="257"/>
      <c r="BY377" s="257"/>
      <c r="BZ377" s="257"/>
      <c r="CA377" s="257"/>
      <c r="CB377" s="257"/>
      <c r="CC377" s="257"/>
      <c r="CD377" s="257"/>
      <c r="CE377" s="257"/>
      <c r="CF377" s="257"/>
      <c r="CG377" s="257"/>
      <c r="CH377" s="257"/>
      <c r="CI377" s="257"/>
      <c r="CJ377" s="257"/>
    </row>
    <row r="378" spans="2:88">
      <c r="B378" s="187"/>
      <c r="C378" s="187"/>
      <c r="D378" s="187"/>
      <c r="E378" s="187"/>
      <c r="F378" s="187"/>
      <c r="G378" s="187"/>
      <c r="H378" s="187"/>
      <c r="I378" s="187"/>
      <c r="J378" s="187"/>
      <c r="K378" s="187"/>
      <c r="L378" s="187"/>
      <c r="M378" s="187"/>
      <c r="N378" s="187"/>
      <c r="O378" s="187"/>
      <c r="P378" s="187"/>
      <c r="Q378" s="187"/>
      <c r="R378" s="187"/>
      <c r="S378" s="187"/>
      <c r="T378" s="187"/>
      <c r="U378" s="187"/>
      <c r="V378" s="187"/>
      <c r="W378" s="187"/>
      <c r="Y378" s="257"/>
      <c r="Z378" s="257"/>
      <c r="AA378" s="257"/>
      <c r="AB378" s="257"/>
      <c r="AC378" s="257"/>
      <c r="AD378" s="257"/>
      <c r="AE378" s="257"/>
      <c r="AF378" s="257"/>
      <c r="AG378" s="257"/>
      <c r="AH378" s="257"/>
      <c r="AI378" s="257"/>
      <c r="AJ378" s="257"/>
      <c r="AK378" s="257"/>
      <c r="AL378" s="257"/>
      <c r="AM378" s="257"/>
      <c r="AN378" s="257"/>
      <c r="AO378" s="257"/>
      <c r="AP378" s="257"/>
      <c r="AQ378" s="257"/>
      <c r="AR378" s="257"/>
      <c r="AS378" s="257"/>
      <c r="AT378" s="257"/>
      <c r="AU378" s="257"/>
      <c r="AV378" s="257"/>
      <c r="AW378" s="257"/>
      <c r="AX378" s="257"/>
      <c r="AY378" s="257"/>
      <c r="AZ378" s="257"/>
      <c r="BA378" s="257"/>
      <c r="BB378" s="257"/>
      <c r="BC378" s="257"/>
      <c r="BD378" s="257"/>
      <c r="BE378" s="257"/>
      <c r="BF378" s="257"/>
      <c r="BG378" s="257"/>
      <c r="BH378" s="257"/>
      <c r="BI378" s="257"/>
      <c r="BJ378" s="257"/>
      <c r="BK378" s="257"/>
      <c r="BL378" s="257"/>
      <c r="BM378" s="257"/>
      <c r="BN378" s="257"/>
      <c r="BO378" s="257"/>
      <c r="BP378" s="257"/>
      <c r="BQ378" s="257"/>
      <c r="BR378" s="257"/>
      <c r="BS378" s="257"/>
      <c r="BT378" s="257"/>
      <c r="BU378" s="257"/>
      <c r="BV378" s="257"/>
      <c r="BW378" s="257"/>
      <c r="BX378" s="257"/>
      <c r="BY378" s="257"/>
      <c r="BZ378" s="257"/>
      <c r="CA378" s="257"/>
      <c r="CB378" s="257"/>
      <c r="CC378" s="257"/>
      <c r="CD378" s="257"/>
      <c r="CE378" s="257"/>
      <c r="CF378" s="257"/>
      <c r="CG378" s="257"/>
      <c r="CH378" s="257"/>
      <c r="CI378" s="257"/>
      <c r="CJ378" s="257"/>
    </row>
    <row r="379" spans="2:88">
      <c r="B379" s="187"/>
      <c r="C379" s="187"/>
      <c r="D379" s="187"/>
      <c r="E379" s="187"/>
      <c r="F379" s="187"/>
      <c r="G379" s="187"/>
      <c r="H379" s="187"/>
      <c r="I379" s="187"/>
      <c r="J379" s="187"/>
      <c r="K379" s="187"/>
      <c r="L379" s="187"/>
      <c r="M379" s="187"/>
      <c r="N379" s="187"/>
      <c r="O379" s="187"/>
      <c r="P379" s="187"/>
      <c r="Q379" s="187"/>
      <c r="R379" s="187"/>
      <c r="S379" s="187"/>
      <c r="T379" s="187"/>
      <c r="U379" s="187"/>
      <c r="V379" s="187"/>
      <c r="W379" s="187"/>
      <c r="Y379" s="257"/>
      <c r="Z379" s="257"/>
      <c r="AA379" s="257"/>
      <c r="AB379" s="257"/>
      <c r="AC379" s="257"/>
      <c r="AD379" s="257"/>
      <c r="AE379" s="257"/>
      <c r="AF379" s="257"/>
      <c r="AG379" s="257"/>
      <c r="AH379" s="257"/>
      <c r="AI379" s="257"/>
      <c r="AJ379" s="257"/>
      <c r="AK379" s="257"/>
      <c r="AL379" s="257"/>
      <c r="AM379" s="257"/>
      <c r="AN379" s="257"/>
      <c r="AO379" s="257"/>
      <c r="AP379" s="257"/>
      <c r="AQ379" s="257"/>
      <c r="AR379" s="257"/>
      <c r="AS379" s="257"/>
      <c r="AT379" s="257"/>
      <c r="AU379" s="257"/>
      <c r="AV379" s="257"/>
      <c r="AW379" s="257"/>
      <c r="AX379" s="257"/>
      <c r="AY379" s="257"/>
      <c r="AZ379" s="257"/>
      <c r="BA379" s="257"/>
      <c r="BB379" s="257"/>
      <c r="BC379" s="257"/>
      <c r="BD379" s="257"/>
      <c r="BE379" s="257"/>
      <c r="BF379" s="257"/>
      <c r="BG379" s="257"/>
      <c r="BH379" s="257"/>
      <c r="BI379" s="257"/>
      <c r="BJ379" s="257"/>
      <c r="BK379" s="257"/>
      <c r="BL379" s="257"/>
      <c r="BM379" s="257"/>
      <c r="BN379" s="257"/>
      <c r="BO379" s="257"/>
      <c r="BP379" s="257"/>
      <c r="BQ379" s="257"/>
      <c r="BR379" s="257"/>
      <c r="BS379" s="257"/>
      <c r="BT379" s="257"/>
      <c r="BU379" s="257"/>
      <c r="BV379" s="257"/>
      <c r="BW379" s="257"/>
      <c r="BX379" s="257"/>
      <c r="BY379" s="257"/>
      <c r="BZ379" s="257"/>
      <c r="CA379" s="257"/>
      <c r="CB379" s="257"/>
      <c r="CC379" s="257"/>
      <c r="CD379" s="257"/>
      <c r="CE379" s="257"/>
      <c r="CF379" s="257"/>
      <c r="CG379" s="257"/>
      <c r="CH379" s="257"/>
      <c r="CI379" s="257"/>
      <c r="CJ379" s="257"/>
    </row>
    <row r="380" spans="2:88">
      <c r="B380" s="187"/>
      <c r="C380" s="187"/>
      <c r="D380" s="187"/>
      <c r="E380" s="187"/>
      <c r="F380" s="187"/>
      <c r="G380" s="187"/>
      <c r="H380" s="187"/>
      <c r="I380" s="187"/>
      <c r="J380" s="187"/>
      <c r="K380" s="187"/>
      <c r="L380" s="187"/>
      <c r="M380" s="187"/>
      <c r="N380" s="187"/>
      <c r="O380" s="187"/>
      <c r="P380" s="187"/>
      <c r="Q380" s="187"/>
      <c r="R380" s="187"/>
      <c r="S380" s="187"/>
      <c r="T380" s="187"/>
      <c r="U380" s="187"/>
      <c r="V380" s="187"/>
      <c r="W380" s="187"/>
      <c r="Y380" s="257"/>
      <c r="Z380" s="257"/>
      <c r="AA380" s="257"/>
      <c r="AB380" s="257"/>
      <c r="AC380" s="257"/>
      <c r="AD380" s="257"/>
      <c r="AE380" s="257"/>
      <c r="AF380" s="257"/>
      <c r="AG380" s="257"/>
      <c r="AH380" s="257"/>
      <c r="AI380" s="257"/>
      <c r="AJ380" s="257"/>
      <c r="AK380" s="257"/>
      <c r="AL380" s="257"/>
      <c r="AM380" s="257"/>
      <c r="AN380" s="257"/>
      <c r="AO380" s="257"/>
      <c r="AP380" s="257"/>
      <c r="AQ380" s="257"/>
      <c r="AR380" s="257"/>
      <c r="AS380" s="257"/>
      <c r="AT380" s="257"/>
      <c r="AU380" s="257"/>
      <c r="AV380" s="257"/>
      <c r="AW380" s="257"/>
      <c r="AX380" s="257"/>
      <c r="AY380" s="257"/>
      <c r="AZ380" s="257"/>
      <c r="BA380" s="257"/>
      <c r="BB380" s="257"/>
      <c r="BC380" s="257"/>
      <c r="BD380" s="257"/>
      <c r="BE380" s="257"/>
      <c r="BF380" s="257"/>
      <c r="BG380" s="257"/>
      <c r="BH380" s="257"/>
      <c r="BI380" s="257"/>
      <c r="BJ380" s="257"/>
      <c r="BK380" s="257"/>
      <c r="BL380" s="257"/>
      <c r="BM380" s="257"/>
      <c r="BN380" s="257"/>
      <c r="BO380" s="257"/>
      <c r="BP380" s="257"/>
      <c r="BQ380" s="257"/>
      <c r="BR380" s="257"/>
      <c r="BS380" s="257"/>
      <c r="BT380" s="257"/>
      <c r="BU380" s="257"/>
      <c r="BV380" s="257"/>
      <c r="BW380" s="257"/>
      <c r="BX380" s="257"/>
      <c r="BY380" s="257"/>
      <c r="BZ380" s="257"/>
      <c r="CA380" s="257"/>
      <c r="CB380" s="257"/>
      <c r="CC380" s="257"/>
      <c r="CD380" s="257"/>
      <c r="CE380" s="257"/>
      <c r="CF380" s="257"/>
      <c r="CG380" s="257"/>
      <c r="CH380" s="257"/>
      <c r="CI380" s="257"/>
      <c r="CJ380" s="257"/>
    </row>
    <row r="381" spans="2:88">
      <c r="B381" s="187"/>
      <c r="C381" s="187"/>
      <c r="D381" s="187"/>
      <c r="E381" s="187"/>
      <c r="F381" s="187"/>
      <c r="G381" s="187"/>
      <c r="H381" s="187"/>
      <c r="I381" s="187"/>
      <c r="J381" s="187"/>
      <c r="K381" s="187"/>
      <c r="L381" s="187"/>
      <c r="M381" s="187"/>
      <c r="N381" s="187"/>
      <c r="O381" s="187"/>
      <c r="P381" s="187"/>
      <c r="Q381" s="187"/>
      <c r="R381" s="187"/>
      <c r="S381" s="187"/>
      <c r="T381" s="187"/>
      <c r="U381" s="187"/>
      <c r="V381" s="187"/>
      <c r="W381" s="187"/>
      <c r="Y381" s="257"/>
      <c r="Z381" s="257"/>
      <c r="AA381" s="257"/>
      <c r="AB381" s="257"/>
      <c r="AC381" s="257"/>
      <c r="AD381" s="257"/>
      <c r="AE381" s="257"/>
      <c r="AF381" s="257"/>
      <c r="AG381" s="257"/>
      <c r="AH381" s="257"/>
      <c r="AI381" s="257"/>
      <c r="AJ381" s="257"/>
      <c r="AK381" s="257"/>
      <c r="AL381" s="257"/>
      <c r="AM381" s="257"/>
      <c r="AN381" s="257"/>
      <c r="AO381" s="257"/>
      <c r="AP381" s="257"/>
      <c r="AQ381" s="257"/>
      <c r="AR381" s="257"/>
      <c r="AS381" s="257"/>
      <c r="AT381" s="257"/>
      <c r="AU381" s="257"/>
      <c r="AV381" s="257"/>
      <c r="AW381" s="257"/>
      <c r="AX381" s="257"/>
      <c r="AY381" s="257"/>
      <c r="AZ381" s="257"/>
      <c r="BA381" s="257"/>
      <c r="BB381" s="257"/>
      <c r="BC381" s="257"/>
      <c r="BD381" s="257"/>
      <c r="BE381" s="257"/>
      <c r="BF381" s="257"/>
      <c r="BG381" s="257"/>
      <c r="BH381" s="257"/>
      <c r="BI381" s="257"/>
      <c r="BJ381" s="257"/>
      <c r="BK381" s="257"/>
      <c r="BL381" s="257"/>
      <c r="BM381" s="257"/>
      <c r="BN381" s="257"/>
      <c r="BO381" s="257"/>
      <c r="BP381" s="257"/>
      <c r="BQ381" s="257"/>
      <c r="BR381" s="257"/>
      <c r="BS381" s="257"/>
      <c r="BT381" s="257"/>
      <c r="BU381" s="257"/>
      <c r="BV381" s="257"/>
      <c r="BW381" s="257"/>
      <c r="BX381" s="257"/>
      <c r="BY381" s="257"/>
      <c r="BZ381" s="257"/>
      <c r="CA381" s="257"/>
      <c r="CB381" s="257"/>
      <c r="CC381" s="257"/>
      <c r="CD381" s="257"/>
      <c r="CE381" s="257"/>
      <c r="CF381" s="257"/>
      <c r="CG381" s="257"/>
      <c r="CH381" s="257"/>
      <c r="CI381" s="257"/>
      <c r="CJ381" s="257"/>
    </row>
    <row r="382" spans="2:88">
      <c r="B382" s="187"/>
      <c r="C382" s="187"/>
      <c r="D382" s="187"/>
      <c r="E382" s="187"/>
      <c r="F382" s="187"/>
      <c r="G382" s="187"/>
      <c r="H382" s="187"/>
      <c r="I382" s="187"/>
      <c r="J382" s="187"/>
      <c r="K382" s="187"/>
      <c r="L382" s="187"/>
      <c r="M382" s="187"/>
      <c r="N382" s="187"/>
      <c r="O382" s="187"/>
      <c r="P382" s="187"/>
      <c r="Q382" s="187"/>
      <c r="R382" s="187"/>
      <c r="S382" s="187"/>
      <c r="T382" s="187"/>
      <c r="U382" s="187"/>
      <c r="V382" s="187"/>
      <c r="W382" s="187"/>
      <c r="Y382" s="257"/>
      <c r="Z382" s="257"/>
      <c r="AA382" s="257"/>
      <c r="AB382" s="257"/>
      <c r="AC382" s="257"/>
      <c r="AD382" s="257"/>
      <c r="AE382" s="257"/>
      <c r="AF382" s="257"/>
      <c r="AG382" s="257"/>
      <c r="AH382" s="257"/>
      <c r="AI382" s="257"/>
      <c r="AJ382" s="257"/>
      <c r="AK382" s="257"/>
      <c r="AL382" s="257"/>
      <c r="AM382" s="257"/>
      <c r="AN382" s="257"/>
      <c r="AO382" s="257"/>
      <c r="AP382" s="257"/>
      <c r="AQ382" s="257"/>
      <c r="AR382" s="257"/>
      <c r="AS382" s="257"/>
      <c r="AT382" s="257"/>
      <c r="AU382" s="257"/>
      <c r="AV382" s="257"/>
      <c r="AW382" s="257"/>
      <c r="AX382" s="257"/>
      <c r="AY382" s="257"/>
      <c r="AZ382" s="257"/>
      <c r="BA382" s="257"/>
      <c r="BB382" s="257"/>
      <c r="BC382" s="257"/>
      <c r="BD382" s="257"/>
      <c r="BE382" s="257"/>
      <c r="BF382" s="257"/>
      <c r="BG382" s="257"/>
      <c r="BH382" s="257"/>
      <c r="BI382" s="257"/>
      <c r="BJ382" s="257"/>
      <c r="BK382" s="257"/>
      <c r="BL382" s="257"/>
      <c r="BM382" s="257"/>
      <c r="BN382" s="257"/>
      <c r="BO382" s="257"/>
      <c r="BP382" s="257"/>
      <c r="BQ382" s="257"/>
      <c r="BR382" s="257"/>
      <c r="BS382" s="257"/>
      <c r="BT382" s="257"/>
      <c r="BU382" s="257"/>
      <c r="BV382" s="257"/>
      <c r="BW382" s="257"/>
      <c r="BX382" s="257"/>
      <c r="BY382" s="257"/>
      <c r="BZ382" s="257"/>
      <c r="CA382" s="257"/>
      <c r="CB382" s="257"/>
      <c r="CC382" s="257"/>
      <c r="CD382" s="257"/>
      <c r="CE382" s="257"/>
      <c r="CF382" s="257"/>
      <c r="CG382" s="257"/>
      <c r="CH382" s="257"/>
      <c r="CI382" s="257"/>
      <c r="CJ382" s="257"/>
    </row>
    <row r="383" spans="2:88">
      <c r="B383" s="187"/>
      <c r="C383" s="187"/>
      <c r="D383" s="187"/>
      <c r="E383" s="187"/>
      <c r="F383" s="187"/>
      <c r="G383" s="187"/>
      <c r="H383" s="187"/>
      <c r="I383" s="187"/>
      <c r="J383" s="187"/>
      <c r="K383" s="187"/>
      <c r="L383" s="187"/>
      <c r="M383" s="187"/>
      <c r="N383" s="187"/>
      <c r="O383" s="187"/>
      <c r="P383" s="187"/>
      <c r="Q383" s="187"/>
      <c r="R383" s="187"/>
      <c r="S383" s="187"/>
      <c r="T383" s="187"/>
      <c r="U383" s="187"/>
      <c r="V383" s="187"/>
      <c r="W383" s="187"/>
      <c r="Y383" s="257"/>
      <c r="Z383" s="257"/>
      <c r="AA383" s="257"/>
      <c r="AB383" s="257"/>
      <c r="AC383" s="257"/>
      <c r="AD383" s="257"/>
      <c r="AE383" s="257"/>
      <c r="AF383" s="257"/>
      <c r="AG383" s="257"/>
      <c r="AH383" s="257"/>
      <c r="AI383" s="257"/>
      <c r="AJ383" s="257"/>
      <c r="AK383" s="257"/>
      <c r="AL383" s="257"/>
      <c r="AM383" s="257"/>
      <c r="AN383" s="257"/>
      <c r="AO383" s="257"/>
      <c r="AP383" s="257"/>
      <c r="AQ383" s="257"/>
      <c r="AR383" s="257"/>
      <c r="AS383" s="257"/>
      <c r="AT383" s="257"/>
      <c r="AU383" s="257"/>
      <c r="AV383" s="257"/>
      <c r="AW383" s="257"/>
      <c r="AX383" s="257"/>
      <c r="AY383" s="257"/>
      <c r="AZ383" s="257"/>
      <c r="BA383" s="257"/>
      <c r="BB383" s="257"/>
      <c r="BC383" s="257"/>
      <c r="BD383" s="257"/>
      <c r="BE383" s="257"/>
      <c r="BF383" s="257"/>
      <c r="BG383" s="257"/>
      <c r="BH383" s="257"/>
      <c r="BI383" s="257"/>
      <c r="BJ383" s="257"/>
      <c r="BK383" s="257"/>
      <c r="BL383" s="257"/>
      <c r="BM383" s="257"/>
      <c r="BN383" s="257"/>
      <c r="BO383" s="257"/>
      <c r="BP383" s="257"/>
      <c r="BQ383" s="257"/>
      <c r="BR383" s="257"/>
      <c r="BS383" s="257"/>
      <c r="BT383" s="257"/>
      <c r="BU383" s="257"/>
      <c r="BV383" s="257"/>
      <c r="BW383" s="257"/>
      <c r="BX383" s="257"/>
      <c r="BY383" s="257"/>
      <c r="BZ383" s="257"/>
      <c r="CA383" s="257"/>
      <c r="CB383" s="257"/>
      <c r="CC383" s="257"/>
      <c r="CD383" s="257"/>
      <c r="CE383" s="257"/>
      <c r="CF383" s="257"/>
      <c r="CG383" s="257"/>
      <c r="CH383" s="257"/>
      <c r="CI383" s="257"/>
      <c r="CJ383" s="257"/>
    </row>
    <row r="384" spans="2:88">
      <c r="B384" s="187"/>
      <c r="C384" s="187"/>
      <c r="D384" s="187"/>
      <c r="E384" s="187"/>
      <c r="F384" s="187"/>
      <c r="G384" s="187"/>
      <c r="H384" s="187"/>
      <c r="I384" s="187"/>
      <c r="J384" s="187"/>
      <c r="K384" s="187"/>
      <c r="L384" s="187"/>
      <c r="M384" s="187"/>
      <c r="N384" s="187"/>
      <c r="O384" s="187"/>
      <c r="P384" s="187"/>
      <c r="Q384" s="187"/>
      <c r="R384" s="187"/>
      <c r="S384" s="187"/>
      <c r="T384" s="187"/>
      <c r="U384" s="187"/>
      <c r="V384" s="187"/>
      <c r="W384" s="187"/>
      <c r="Y384" s="257"/>
      <c r="Z384" s="257"/>
      <c r="AA384" s="257"/>
      <c r="AB384" s="257"/>
      <c r="AC384" s="257"/>
      <c r="AD384" s="257"/>
      <c r="AE384" s="257"/>
      <c r="AF384" s="257"/>
      <c r="AG384" s="257"/>
      <c r="AH384" s="257"/>
      <c r="AI384" s="257"/>
      <c r="AJ384" s="257"/>
      <c r="AK384" s="257"/>
      <c r="AL384" s="257"/>
      <c r="AM384" s="257"/>
      <c r="AN384" s="257"/>
      <c r="AO384" s="257"/>
      <c r="AP384" s="257"/>
      <c r="AQ384" s="257"/>
      <c r="AR384" s="257"/>
      <c r="AS384" s="257"/>
      <c r="AT384" s="257"/>
      <c r="AU384" s="257"/>
      <c r="AV384" s="257"/>
      <c r="AW384" s="257"/>
      <c r="AX384" s="257"/>
      <c r="AY384" s="257"/>
      <c r="AZ384" s="257"/>
      <c r="BA384" s="257"/>
      <c r="BB384" s="257"/>
      <c r="BC384" s="257"/>
      <c r="BD384" s="257"/>
      <c r="BE384" s="257"/>
      <c r="BF384" s="257"/>
      <c r="BG384" s="257"/>
      <c r="BH384" s="257"/>
      <c r="BI384" s="257"/>
      <c r="BJ384" s="257"/>
      <c r="BK384" s="257"/>
      <c r="BL384" s="257"/>
      <c r="BM384" s="257"/>
      <c r="BN384" s="257"/>
      <c r="BO384" s="257"/>
      <c r="BP384" s="257"/>
      <c r="BQ384" s="257"/>
      <c r="BR384" s="257"/>
      <c r="BS384" s="257"/>
      <c r="BT384" s="257"/>
      <c r="BU384" s="257"/>
      <c r="BV384" s="257"/>
      <c r="BW384" s="257"/>
      <c r="BX384" s="257"/>
      <c r="BY384" s="257"/>
      <c r="BZ384" s="257"/>
      <c r="CA384" s="257"/>
      <c r="CB384" s="257"/>
      <c r="CC384" s="257"/>
      <c r="CD384" s="257"/>
      <c r="CE384" s="257"/>
      <c r="CF384" s="257"/>
      <c r="CG384" s="257"/>
      <c r="CH384" s="257"/>
      <c r="CI384" s="257"/>
      <c r="CJ384" s="257"/>
    </row>
    <row r="385" spans="2:88">
      <c r="B385" s="187"/>
      <c r="C385" s="187"/>
      <c r="D385" s="187"/>
      <c r="E385" s="187"/>
      <c r="F385" s="187"/>
      <c r="G385" s="187"/>
      <c r="H385" s="187"/>
      <c r="I385" s="187"/>
      <c r="J385" s="187"/>
      <c r="K385" s="187"/>
      <c r="L385" s="187"/>
      <c r="M385" s="187"/>
      <c r="N385" s="187"/>
      <c r="O385" s="187"/>
      <c r="P385" s="187"/>
      <c r="Q385" s="187"/>
      <c r="R385" s="187"/>
      <c r="S385" s="187"/>
      <c r="T385" s="187"/>
      <c r="U385" s="187"/>
      <c r="V385" s="187"/>
      <c r="W385" s="187"/>
      <c r="Y385" s="257"/>
      <c r="Z385" s="257"/>
      <c r="AA385" s="257"/>
      <c r="AB385" s="257"/>
      <c r="AC385" s="257"/>
      <c r="AD385" s="257"/>
      <c r="AE385" s="257"/>
      <c r="AF385" s="257"/>
      <c r="AG385" s="257"/>
      <c r="AH385" s="257"/>
      <c r="AI385" s="257"/>
      <c r="AJ385" s="257"/>
      <c r="AK385" s="257"/>
      <c r="AL385" s="257"/>
      <c r="AM385" s="257"/>
      <c r="AN385" s="257"/>
      <c r="AO385" s="257"/>
      <c r="AP385" s="257"/>
      <c r="AQ385" s="257"/>
      <c r="AR385" s="257"/>
      <c r="AS385" s="257"/>
      <c r="AT385" s="257"/>
      <c r="AU385" s="257"/>
      <c r="AV385" s="257"/>
      <c r="AW385" s="257"/>
      <c r="AX385" s="257"/>
      <c r="AY385" s="257"/>
      <c r="AZ385" s="257"/>
      <c r="BA385" s="257"/>
      <c r="BB385" s="257"/>
      <c r="BC385" s="257"/>
      <c r="BD385" s="257"/>
      <c r="BE385" s="257"/>
      <c r="BF385" s="257"/>
      <c r="BG385" s="257"/>
      <c r="BH385" s="257"/>
      <c r="BI385" s="257"/>
      <c r="BJ385" s="257"/>
      <c r="BK385" s="257"/>
      <c r="BL385" s="257"/>
      <c r="BM385" s="257"/>
      <c r="BN385" s="257"/>
      <c r="BO385" s="257"/>
      <c r="BP385" s="257"/>
      <c r="BQ385" s="257"/>
      <c r="BR385" s="257"/>
      <c r="BS385" s="257"/>
      <c r="BT385" s="257"/>
      <c r="BU385" s="257"/>
      <c r="BV385" s="257"/>
      <c r="BW385" s="257"/>
      <c r="BX385" s="257"/>
      <c r="BY385" s="257"/>
      <c r="BZ385" s="257"/>
      <c r="CA385" s="257"/>
      <c r="CB385" s="257"/>
      <c r="CC385" s="257"/>
      <c r="CD385" s="257"/>
      <c r="CE385" s="257"/>
      <c r="CF385" s="257"/>
      <c r="CG385" s="257"/>
      <c r="CH385" s="257"/>
      <c r="CI385" s="257"/>
      <c r="CJ385" s="257"/>
    </row>
    <row r="386" spans="2:88">
      <c r="B386" s="187"/>
      <c r="C386" s="187"/>
      <c r="D386" s="187"/>
      <c r="E386" s="187"/>
      <c r="F386" s="187"/>
      <c r="G386" s="187"/>
      <c r="H386" s="187"/>
      <c r="I386" s="187"/>
      <c r="J386" s="187"/>
      <c r="K386" s="187"/>
      <c r="L386" s="187"/>
      <c r="M386" s="187"/>
      <c r="N386" s="187"/>
      <c r="O386" s="187"/>
      <c r="P386" s="187"/>
      <c r="Q386" s="187"/>
      <c r="R386" s="187"/>
      <c r="S386" s="187"/>
      <c r="T386" s="187"/>
      <c r="U386" s="187"/>
      <c r="V386" s="187"/>
      <c r="W386" s="187"/>
      <c r="Y386" s="257"/>
      <c r="Z386" s="257"/>
      <c r="AA386" s="257"/>
      <c r="AB386" s="257"/>
      <c r="AC386" s="257"/>
      <c r="AD386" s="257"/>
      <c r="AE386" s="257"/>
      <c r="AF386" s="257"/>
      <c r="AG386" s="257"/>
      <c r="AH386" s="257"/>
      <c r="AI386" s="257"/>
      <c r="AJ386" s="257"/>
      <c r="AK386" s="257"/>
      <c r="AL386" s="257"/>
      <c r="AM386" s="257"/>
      <c r="AN386" s="257"/>
      <c r="AO386" s="257"/>
      <c r="AP386" s="257"/>
      <c r="AQ386" s="257"/>
      <c r="AR386" s="257"/>
      <c r="AS386" s="257"/>
      <c r="AT386" s="257"/>
      <c r="AU386" s="257"/>
      <c r="AV386" s="257"/>
      <c r="AW386" s="257"/>
      <c r="AX386" s="257"/>
      <c r="AY386" s="257"/>
      <c r="AZ386" s="257"/>
      <c r="BA386" s="257"/>
      <c r="BB386" s="257"/>
      <c r="BC386" s="257"/>
      <c r="BD386" s="257"/>
      <c r="BE386" s="257"/>
      <c r="BF386" s="257"/>
      <c r="BG386" s="257"/>
      <c r="BH386" s="257"/>
      <c r="BI386" s="257"/>
      <c r="BJ386" s="257"/>
      <c r="BK386" s="257"/>
      <c r="BL386" s="257"/>
      <c r="BM386" s="257"/>
      <c r="BN386" s="257"/>
      <c r="BO386" s="257"/>
      <c r="BP386" s="257"/>
      <c r="BQ386" s="257"/>
      <c r="BR386" s="257"/>
      <c r="BS386" s="257"/>
      <c r="BT386" s="257"/>
      <c r="BU386" s="257"/>
      <c r="BV386" s="257"/>
      <c r="BW386" s="257"/>
      <c r="BX386" s="257"/>
      <c r="BY386" s="257"/>
      <c r="BZ386" s="257"/>
      <c r="CA386" s="257"/>
      <c r="CB386" s="257"/>
      <c r="CC386" s="257"/>
      <c r="CD386" s="257"/>
      <c r="CE386" s="257"/>
      <c r="CF386" s="257"/>
      <c r="CG386" s="257"/>
      <c r="CH386" s="257"/>
      <c r="CI386" s="257"/>
      <c r="CJ386" s="257"/>
    </row>
    <row r="387" spans="2:88">
      <c r="B387" s="187"/>
      <c r="C387" s="187"/>
      <c r="D387" s="187"/>
      <c r="E387" s="187"/>
      <c r="F387" s="187"/>
      <c r="G387" s="187"/>
      <c r="H387" s="187"/>
      <c r="I387" s="187"/>
      <c r="J387" s="187"/>
      <c r="K387" s="187"/>
      <c r="L387" s="187"/>
      <c r="M387" s="187"/>
      <c r="N387" s="187"/>
      <c r="O387" s="187"/>
      <c r="P387" s="187"/>
      <c r="Q387" s="187"/>
      <c r="R387" s="187"/>
      <c r="S387" s="187"/>
      <c r="T387" s="187"/>
      <c r="U387" s="187"/>
      <c r="V387" s="187"/>
      <c r="W387" s="187"/>
      <c r="Y387" s="257"/>
      <c r="Z387" s="257"/>
      <c r="AA387" s="257"/>
      <c r="AB387" s="257"/>
      <c r="AC387" s="257"/>
      <c r="AD387" s="257"/>
      <c r="AE387" s="257"/>
      <c r="AF387" s="257"/>
      <c r="AG387" s="257"/>
      <c r="AH387" s="257"/>
      <c r="AI387" s="257"/>
      <c r="AJ387" s="257"/>
      <c r="AK387" s="257"/>
      <c r="AL387" s="257"/>
      <c r="AM387" s="257"/>
      <c r="AN387" s="257"/>
      <c r="AO387" s="257"/>
      <c r="AP387" s="257"/>
      <c r="AQ387" s="257"/>
      <c r="AR387" s="257"/>
      <c r="AS387" s="257"/>
      <c r="AT387" s="257"/>
      <c r="AU387" s="257"/>
      <c r="AV387" s="257"/>
      <c r="AW387" s="257"/>
      <c r="AX387" s="257"/>
      <c r="AY387" s="257"/>
      <c r="AZ387" s="257"/>
      <c r="BA387" s="257"/>
      <c r="BB387" s="257"/>
      <c r="BC387" s="257"/>
      <c r="BD387" s="257"/>
      <c r="BE387" s="257"/>
      <c r="BF387" s="257"/>
      <c r="BG387" s="257"/>
      <c r="BH387" s="257"/>
      <c r="BI387" s="257"/>
      <c r="BJ387" s="257"/>
      <c r="BK387" s="257"/>
      <c r="BL387" s="257"/>
      <c r="BM387" s="257"/>
      <c r="BN387" s="257"/>
      <c r="BO387" s="257"/>
      <c r="BP387" s="257"/>
      <c r="BQ387" s="257"/>
      <c r="BR387" s="257"/>
      <c r="BS387" s="257"/>
      <c r="BT387" s="257"/>
      <c r="BU387" s="257"/>
      <c r="BV387" s="257"/>
      <c r="BW387" s="257"/>
      <c r="BX387" s="257"/>
      <c r="BY387" s="257"/>
      <c r="BZ387" s="257"/>
      <c r="CA387" s="257"/>
      <c r="CB387" s="257"/>
      <c r="CC387" s="257"/>
      <c r="CD387" s="257"/>
      <c r="CE387" s="257"/>
      <c r="CF387" s="257"/>
      <c r="CG387" s="257"/>
      <c r="CH387" s="257"/>
      <c r="CI387" s="257"/>
      <c r="CJ387" s="257"/>
    </row>
    <row r="388" spans="2:88">
      <c r="B388" s="187"/>
      <c r="C388" s="187"/>
      <c r="D388" s="187"/>
      <c r="E388" s="187"/>
      <c r="F388" s="187"/>
      <c r="G388" s="187"/>
      <c r="H388" s="187"/>
      <c r="I388" s="187"/>
      <c r="J388" s="187"/>
      <c r="K388" s="187"/>
      <c r="L388" s="187"/>
      <c r="M388" s="187"/>
      <c r="N388" s="187"/>
      <c r="O388" s="187"/>
      <c r="P388" s="187"/>
      <c r="Q388" s="187"/>
      <c r="R388" s="187"/>
      <c r="S388" s="187"/>
      <c r="T388" s="187"/>
      <c r="U388" s="187"/>
      <c r="V388" s="187"/>
      <c r="W388" s="187"/>
      <c r="Y388" s="257"/>
      <c r="Z388" s="257"/>
      <c r="AA388" s="257"/>
      <c r="AB388" s="257"/>
      <c r="AC388" s="257"/>
      <c r="AD388" s="257"/>
      <c r="AE388" s="257"/>
      <c r="AF388" s="257"/>
      <c r="AG388" s="257"/>
      <c r="AH388" s="257"/>
      <c r="AI388" s="257"/>
      <c r="AJ388" s="257"/>
      <c r="AK388" s="257"/>
      <c r="AL388" s="257"/>
      <c r="AM388" s="257"/>
      <c r="AN388" s="257"/>
      <c r="AO388" s="257"/>
      <c r="AP388" s="257"/>
      <c r="AQ388" s="257"/>
      <c r="AR388" s="257"/>
      <c r="AS388" s="257"/>
      <c r="AT388" s="257"/>
      <c r="AU388" s="257"/>
      <c r="AV388" s="257"/>
      <c r="AW388" s="257"/>
      <c r="AX388" s="257"/>
      <c r="AY388" s="257"/>
      <c r="AZ388" s="257"/>
      <c r="BA388" s="257"/>
      <c r="BB388" s="257"/>
      <c r="BC388" s="257"/>
      <c r="BD388" s="257"/>
      <c r="BE388" s="257"/>
      <c r="BF388" s="257"/>
      <c r="BG388" s="257"/>
      <c r="BH388" s="257"/>
      <c r="BI388" s="257"/>
      <c r="BJ388" s="257"/>
      <c r="BK388" s="257"/>
      <c r="BL388" s="257"/>
      <c r="BM388" s="257"/>
      <c r="BN388" s="257"/>
      <c r="BO388" s="257"/>
      <c r="BP388" s="257"/>
      <c r="BQ388" s="257"/>
      <c r="BR388" s="257"/>
      <c r="BS388" s="257"/>
      <c r="BT388" s="257"/>
      <c r="BU388" s="257"/>
      <c r="BV388" s="257"/>
      <c r="BW388" s="257"/>
      <c r="BX388" s="257"/>
      <c r="BY388" s="257"/>
      <c r="BZ388" s="257"/>
      <c r="CA388" s="257"/>
      <c r="CB388" s="257"/>
      <c r="CC388" s="257"/>
      <c r="CD388" s="257"/>
      <c r="CE388" s="257"/>
      <c r="CF388" s="257"/>
      <c r="CG388" s="257"/>
      <c r="CH388" s="257"/>
      <c r="CI388" s="257"/>
      <c r="CJ388" s="257"/>
    </row>
    <row r="389" spans="2:88">
      <c r="B389" s="187"/>
      <c r="C389" s="187"/>
      <c r="D389" s="187"/>
      <c r="E389" s="187"/>
      <c r="F389" s="187"/>
      <c r="G389" s="187"/>
      <c r="H389" s="187"/>
      <c r="I389" s="187"/>
      <c r="J389" s="187"/>
      <c r="K389" s="187"/>
      <c r="L389" s="187"/>
      <c r="M389" s="187"/>
      <c r="N389" s="187"/>
      <c r="O389" s="187"/>
      <c r="P389" s="187"/>
      <c r="Q389" s="187"/>
      <c r="R389" s="187"/>
      <c r="S389" s="187"/>
      <c r="T389" s="187"/>
      <c r="U389" s="187"/>
      <c r="V389" s="187"/>
      <c r="W389" s="187"/>
      <c r="Y389" s="257"/>
      <c r="Z389" s="257"/>
      <c r="AA389" s="257"/>
      <c r="AB389" s="257"/>
      <c r="AC389" s="257"/>
      <c r="AD389" s="257"/>
      <c r="AE389" s="257"/>
      <c r="AF389" s="257"/>
      <c r="AG389" s="257"/>
      <c r="AH389" s="257"/>
      <c r="AI389" s="257"/>
      <c r="AJ389" s="257"/>
      <c r="AK389" s="257"/>
      <c r="AL389" s="257"/>
      <c r="AM389" s="257"/>
      <c r="AN389" s="257"/>
      <c r="AO389" s="257"/>
      <c r="AP389" s="257"/>
      <c r="AQ389" s="257"/>
      <c r="AR389" s="257"/>
      <c r="AS389" s="257"/>
      <c r="AT389" s="257"/>
      <c r="AU389" s="257"/>
      <c r="AV389" s="257"/>
      <c r="AW389" s="257"/>
      <c r="AX389" s="257"/>
      <c r="AY389" s="257"/>
      <c r="AZ389" s="257"/>
      <c r="BA389" s="257"/>
      <c r="BB389" s="257"/>
      <c r="BC389" s="257"/>
      <c r="BD389" s="257"/>
      <c r="BE389" s="257"/>
      <c r="BF389" s="257"/>
      <c r="BG389" s="257"/>
      <c r="BH389" s="257"/>
      <c r="BI389" s="257"/>
      <c r="BJ389" s="257"/>
      <c r="BK389" s="257"/>
      <c r="BL389" s="257"/>
      <c r="BM389" s="257"/>
      <c r="BN389" s="257"/>
      <c r="BO389" s="257"/>
      <c r="BP389" s="257"/>
      <c r="BQ389" s="257"/>
      <c r="BR389" s="257"/>
      <c r="BS389" s="257"/>
      <c r="BT389" s="257"/>
      <c r="BU389" s="257"/>
      <c r="BV389" s="257"/>
      <c r="BW389" s="257"/>
      <c r="BX389" s="257"/>
      <c r="BY389" s="257"/>
      <c r="BZ389" s="257"/>
      <c r="CA389" s="257"/>
      <c r="CB389" s="257"/>
      <c r="CC389" s="257"/>
      <c r="CD389" s="257"/>
      <c r="CE389" s="257"/>
      <c r="CF389" s="257"/>
      <c r="CG389" s="257"/>
      <c r="CH389" s="257"/>
      <c r="CI389" s="257"/>
      <c r="CJ389" s="257"/>
    </row>
    <row r="390" spans="2:88">
      <c r="B390" s="187"/>
      <c r="C390" s="187"/>
      <c r="D390" s="187"/>
      <c r="E390" s="187"/>
      <c r="F390" s="187"/>
      <c r="G390" s="187"/>
      <c r="H390" s="187"/>
      <c r="I390" s="187"/>
      <c r="J390" s="187"/>
      <c r="K390" s="187"/>
      <c r="L390" s="187"/>
      <c r="M390" s="187"/>
      <c r="N390" s="187"/>
      <c r="O390" s="187"/>
      <c r="P390" s="187"/>
      <c r="Q390" s="187"/>
      <c r="R390" s="187"/>
      <c r="S390" s="187"/>
      <c r="T390" s="187"/>
      <c r="U390" s="187"/>
      <c r="V390" s="187"/>
      <c r="W390" s="187"/>
      <c r="Y390" s="257"/>
      <c r="Z390" s="257"/>
      <c r="AA390" s="257"/>
      <c r="AB390" s="257"/>
      <c r="AC390" s="257"/>
      <c r="AD390" s="257"/>
      <c r="AE390" s="257"/>
      <c r="AF390" s="257"/>
      <c r="AG390" s="257"/>
      <c r="AH390" s="257"/>
      <c r="AI390" s="257"/>
      <c r="AJ390" s="257"/>
      <c r="AK390" s="257"/>
      <c r="AL390" s="257"/>
      <c r="AM390" s="257"/>
      <c r="AN390" s="257"/>
      <c r="AO390" s="257"/>
      <c r="AP390" s="257"/>
      <c r="AQ390" s="257"/>
      <c r="AR390" s="257"/>
      <c r="AS390" s="257"/>
      <c r="AT390" s="257"/>
      <c r="AU390" s="257"/>
      <c r="AV390" s="257"/>
      <c r="AW390" s="257"/>
      <c r="AX390" s="257"/>
      <c r="AY390" s="257"/>
      <c r="AZ390" s="257"/>
      <c r="BA390" s="257"/>
      <c r="BB390" s="257"/>
      <c r="BC390" s="257"/>
      <c r="BD390" s="257"/>
      <c r="BE390" s="257"/>
      <c r="BF390" s="257"/>
      <c r="BG390" s="257"/>
      <c r="BH390" s="257"/>
      <c r="BI390" s="257"/>
      <c r="BJ390" s="257"/>
      <c r="BK390" s="257"/>
      <c r="BL390" s="257"/>
      <c r="BM390" s="257"/>
      <c r="BN390" s="257"/>
      <c r="BO390" s="257"/>
      <c r="BP390" s="257"/>
      <c r="BQ390" s="257"/>
      <c r="BR390" s="257"/>
      <c r="BS390" s="257"/>
      <c r="BT390" s="257"/>
      <c r="BU390" s="257"/>
      <c r="BV390" s="257"/>
      <c r="BW390" s="257"/>
      <c r="BX390" s="257"/>
      <c r="BY390" s="257"/>
      <c r="BZ390" s="257"/>
      <c r="CA390" s="257"/>
      <c r="CB390" s="257"/>
      <c r="CC390" s="257"/>
      <c r="CD390" s="257"/>
      <c r="CE390" s="257"/>
      <c r="CF390" s="257"/>
      <c r="CG390" s="257"/>
      <c r="CH390" s="257"/>
      <c r="CI390" s="257"/>
      <c r="CJ390" s="257"/>
    </row>
    <row r="391" spans="2:88">
      <c r="B391" s="187"/>
      <c r="C391" s="187"/>
      <c r="D391" s="187"/>
      <c r="E391" s="187"/>
      <c r="F391" s="187"/>
      <c r="G391" s="187"/>
      <c r="H391" s="187"/>
      <c r="I391" s="187"/>
      <c r="J391" s="187"/>
      <c r="K391" s="187"/>
      <c r="L391" s="187"/>
      <c r="M391" s="187"/>
      <c r="N391" s="187"/>
      <c r="O391" s="187"/>
      <c r="P391" s="187"/>
      <c r="Q391" s="187"/>
      <c r="R391" s="187"/>
      <c r="S391" s="187"/>
      <c r="T391" s="187"/>
      <c r="U391" s="187"/>
      <c r="V391" s="187"/>
      <c r="W391" s="187"/>
      <c r="Y391" s="257"/>
      <c r="Z391" s="257"/>
      <c r="AA391" s="257"/>
      <c r="AB391" s="257"/>
      <c r="AC391" s="257"/>
      <c r="AD391" s="257"/>
      <c r="AE391" s="257"/>
      <c r="AF391" s="257"/>
      <c r="AG391" s="257"/>
      <c r="AH391" s="257"/>
      <c r="AI391" s="257"/>
      <c r="AJ391" s="257"/>
      <c r="AK391" s="257"/>
      <c r="AL391" s="257"/>
      <c r="AM391" s="257"/>
      <c r="AN391" s="257"/>
      <c r="AO391" s="257"/>
      <c r="AP391" s="257"/>
      <c r="AQ391" s="257"/>
      <c r="AR391" s="257"/>
      <c r="AS391" s="257"/>
      <c r="AT391" s="257"/>
      <c r="AU391" s="257"/>
      <c r="AV391" s="257"/>
      <c r="AW391" s="257"/>
      <c r="AX391" s="257"/>
      <c r="AY391" s="257"/>
      <c r="AZ391" s="257"/>
      <c r="BA391" s="257"/>
      <c r="BB391" s="257"/>
      <c r="BC391" s="257"/>
      <c r="BD391" s="257"/>
      <c r="BE391" s="257"/>
      <c r="BF391" s="257"/>
      <c r="BG391" s="257"/>
      <c r="BH391" s="257"/>
      <c r="BI391" s="257"/>
      <c r="BJ391" s="257"/>
      <c r="BK391" s="257"/>
      <c r="BL391" s="257"/>
      <c r="BM391" s="257"/>
      <c r="BN391" s="257"/>
      <c r="BO391" s="257"/>
      <c r="BP391" s="257"/>
      <c r="BQ391" s="257"/>
      <c r="BR391" s="257"/>
      <c r="BS391" s="257"/>
      <c r="BT391" s="257"/>
      <c r="BU391" s="257"/>
      <c r="BV391" s="257"/>
      <c r="BW391" s="257"/>
      <c r="BX391" s="257"/>
      <c r="BY391" s="257"/>
      <c r="BZ391" s="257"/>
      <c r="CA391" s="257"/>
      <c r="CB391" s="257"/>
      <c r="CC391" s="257"/>
      <c r="CD391" s="257"/>
      <c r="CE391" s="257"/>
      <c r="CF391" s="257"/>
      <c r="CG391" s="257"/>
      <c r="CH391" s="257"/>
      <c r="CI391" s="257"/>
      <c r="CJ391" s="257"/>
    </row>
    <row r="392" spans="2:88">
      <c r="B392" s="187"/>
      <c r="C392" s="187"/>
      <c r="D392" s="187"/>
      <c r="E392" s="187"/>
      <c r="F392" s="187"/>
      <c r="G392" s="187"/>
      <c r="H392" s="187"/>
      <c r="I392" s="187"/>
      <c r="J392" s="187"/>
      <c r="K392" s="187"/>
      <c r="L392" s="187"/>
      <c r="M392" s="187"/>
      <c r="N392" s="187"/>
      <c r="O392" s="187"/>
      <c r="P392" s="187"/>
      <c r="Q392" s="187"/>
      <c r="R392" s="187"/>
      <c r="S392" s="187"/>
      <c r="T392" s="187"/>
      <c r="U392" s="187"/>
      <c r="V392" s="187"/>
      <c r="W392" s="187"/>
      <c r="Y392" s="257"/>
      <c r="Z392" s="257"/>
      <c r="AA392" s="257"/>
      <c r="AB392" s="257"/>
      <c r="AC392" s="257"/>
      <c r="AD392" s="257"/>
      <c r="AE392" s="257"/>
      <c r="AF392" s="257"/>
      <c r="AG392" s="257"/>
      <c r="AH392" s="257"/>
      <c r="AI392" s="257"/>
      <c r="AJ392" s="257"/>
      <c r="AK392" s="257"/>
      <c r="AL392" s="257"/>
      <c r="AM392" s="257"/>
      <c r="AN392" s="257"/>
      <c r="AO392" s="257"/>
      <c r="AP392" s="257"/>
      <c r="AQ392" s="257"/>
      <c r="AR392" s="257"/>
      <c r="AS392" s="257"/>
      <c r="AT392" s="257"/>
      <c r="AU392" s="257"/>
      <c r="AV392" s="257"/>
      <c r="AW392" s="257"/>
      <c r="AX392" s="257"/>
      <c r="AY392" s="257"/>
      <c r="AZ392" s="257"/>
      <c r="BA392" s="257"/>
      <c r="BB392" s="257"/>
      <c r="BC392" s="257"/>
      <c r="BD392" s="257"/>
      <c r="BE392" s="257"/>
      <c r="BF392" s="257"/>
      <c r="BG392" s="257"/>
      <c r="BH392" s="257"/>
      <c r="BI392" s="257"/>
      <c r="BJ392" s="257"/>
      <c r="BK392" s="257"/>
      <c r="BL392" s="257"/>
      <c r="BM392" s="257"/>
      <c r="BN392" s="257"/>
      <c r="BO392" s="257"/>
      <c r="BP392" s="257"/>
      <c r="BQ392" s="257"/>
      <c r="BR392" s="257"/>
      <c r="BS392" s="257"/>
      <c r="BT392" s="257"/>
      <c r="BU392" s="257"/>
      <c r="BV392" s="257"/>
      <c r="BW392" s="257"/>
      <c r="BX392" s="257"/>
      <c r="BY392" s="257"/>
      <c r="BZ392" s="257"/>
      <c r="CA392" s="257"/>
      <c r="CB392" s="257"/>
      <c r="CC392" s="257"/>
      <c r="CD392" s="257"/>
      <c r="CE392" s="257"/>
      <c r="CF392" s="257"/>
      <c r="CG392" s="257"/>
      <c r="CH392" s="257"/>
      <c r="CI392" s="257"/>
      <c r="CJ392" s="257"/>
    </row>
    <row r="393" spans="2:88">
      <c r="B393" s="187"/>
      <c r="C393" s="187"/>
      <c r="D393" s="187"/>
      <c r="E393" s="187"/>
      <c r="F393" s="187"/>
      <c r="G393" s="187"/>
      <c r="H393" s="187"/>
      <c r="I393" s="187"/>
      <c r="J393" s="187"/>
      <c r="K393" s="187"/>
      <c r="L393" s="187"/>
      <c r="M393" s="187"/>
      <c r="N393" s="187"/>
      <c r="O393" s="187"/>
      <c r="P393" s="187"/>
      <c r="Q393" s="187"/>
      <c r="R393" s="187"/>
      <c r="S393" s="187"/>
      <c r="T393" s="187"/>
      <c r="U393" s="187"/>
      <c r="V393" s="187"/>
      <c r="W393" s="187"/>
      <c r="Y393" s="257"/>
      <c r="Z393" s="257"/>
      <c r="AA393" s="257"/>
      <c r="AB393" s="257"/>
      <c r="AC393" s="257"/>
      <c r="AD393" s="257"/>
      <c r="AE393" s="257"/>
      <c r="AF393" s="257"/>
      <c r="AG393" s="257"/>
      <c r="AH393" s="257"/>
      <c r="AI393" s="257"/>
      <c r="AJ393" s="257"/>
      <c r="AK393" s="257"/>
      <c r="AL393" s="257"/>
      <c r="AM393" s="257"/>
      <c r="AN393" s="257"/>
      <c r="AO393" s="257"/>
      <c r="AP393" s="257"/>
      <c r="AQ393" s="257"/>
      <c r="AR393" s="257"/>
      <c r="AS393" s="257"/>
      <c r="AT393" s="257"/>
      <c r="AU393" s="257"/>
      <c r="AV393" s="257"/>
      <c r="AW393" s="257"/>
      <c r="AX393" s="257"/>
      <c r="AY393" s="257"/>
      <c r="AZ393" s="257"/>
      <c r="BA393" s="257"/>
      <c r="BB393" s="257"/>
      <c r="BC393" s="257"/>
      <c r="BD393" s="257"/>
      <c r="BE393" s="257"/>
      <c r="BF393" s="257"/>
      <c r="BG393" s="257"/>
      <c r="BH393" s="257"/>
      <c r="BI393" s="257"/>
      <c r="BJ393" s="257"/>
      <c r="BK393" s="257"/>
      <c r="BL393" s="257"/>
      <c r="BM393" s="257"/>
      <c r="BN393" s="257"/>
      <c r="BO393" s="257"/>
      <c r="BP393" s="257"/>
      <c r="BQ393" s="257"/>
      <c r="BR393" s="257"/>
      <c r="BS393" s="257"/>
      <c r="BT393" s="257"/>
      <c r="BU393" s="257"/>
      <c r="BV393" s="257"/>
      <c r="BW393" s="257"/>
      <c r="BX393" s="257"/>
      <c r="BY393" s="257"/>
      <c r="BZ393" s="257"/>
      <c r="CA393" s="257"/>
      <c r="CB393" s="257"/>
      <c r="CC393" s="257"/>
      <c r="CD393" s="257"/>
      <c r="CE393" s="257"/>
      <c r="CF393" s="257"/>
      <c r="CG393" s="257"/>
      <c r="CH393" s="257"/>
      <c r="CI393" s="257"/>
      <c r="CJ393" s="257"/>
    </row>
    <row r="394" spans="2:88">
      <c r="B394" s="187"/>
      <c r="C394" s="187"/>
      <c r="D394" s="187"/>
      <c r="E394" s="187"/>
      <c r="F394" s="187"/>
      <c r="G394" s="187"/>
      <c r="H394" s="187"/>
      <c r="I394" s="187"/>
      <c r="J394" s="187"/>
      <c r="K394" s="187"/>
      <c r="L394" s="187"/>
      <c r="M394" s="187"/>
      <c r="N394" s="187"/>
      <c r="O394" s="187"/>
      <c r="P394" s="187"/>
      <c r="Q394" s="187"/>
      <c r="R394" s="187"/>
      <c r="S394" s="187"/>
      <c r="T394" s="187"/>
      <c r="U394" s="187"/>
      <c r="V394" s="187"/>
      <c r="W394" s="187"/>
      <c r="Y394" s="257"/>
      <c r="Z394" s="257"/>
      <c r="AA394" s="257"/>
      <c r="AB394" s="257"/>
      <c r="AC394" s="257"/>
      <c r="AD394" s="257"/>
      <c r="AE394" s="257"/>
      <c r="AF394" s="257"/>
      <c r="AG394" s="257"/>
      <c r="AH394" s="257"/>
      <c r="AI394" s="257"/>
      <c r="AJ394" s="257"/>
      <c r="AK394" s="257"/>
      <c r="AL394" s="257"/>
      <c r="AM394" s="257"/>
      <c r="AN394" s="257"/>
      <c r="AO394" s="257"/>
      <c r="AP394" s="257"/>
      <c r="AQ394" s="257"/>
      <c r="AR394" s="257"/>
      <c r="AS394" s="257"/>
      <c r="AT394" s="257"/>
      <c r="AU394" s="257"/>
      <c r="AV394" s="257"/>
      <c r="AW394" s="257"/>
      <c r="AX394" s="257"/>
      <c r="AY394" s="257"/>
      <c r="AZ394" s="257"/>
      <c r="BA394" s="257"/>
      <c r="BB394" s="257"/>
      <c r="BC394" s="257"/>
      <c r="BD394" s="257"/>
      <c r="BE394" s="257"/>
      <c r="BF394" s="257"/>
      <c r="BG394" s="257"/>
      <c r="BH394" s="257"/>
      <c r="BI394" s="257"/>
      <c r="BJ394" s="257"/>
      <c r="BK394" s="257"/>
      <c r="BL394" s="257"/>
      <c r="BM394" s="257"/>
      <c r="BN394" s="257"/>
      <c r="BO394" s="257"/>
      <c r="BP394" s="257"/>
      <c r="BQ394" s="257"/>
      <c r="BR394" s="257"/>
      <c r="BS394" s="257"/>
      <c r="BT394" s="257"/>
      <c r="BU394" s="257"/>
      <c r="BV394" s="257"/>
      <c r="BW394" s="257"/>
      <c r="BX394" s="257"/>
      <c r="BY394" s="257"/>
      <c r="BZ394" s="257"/>
      <c r="CA394" s="257"/>
      <c r="CB394" s="257"/>
      <c r="CC394" s="257"/>
      <c r="CD394" s="257"/>
      <c r="CE394" s="257"/>
      <c r="CF394" s="257"/>
      <c r="CG394" s="257"/>
      <c r="CH394" s="257"/>
      <c r="CI394" s="257"/>
      <c r="CJ394" s="257"/>
    </row>
    <row r="395" spans="2:88">
      <c r="B395" s="187"/>
      <c r="C395" s="187"/>
      <c r="D395" s="187"/>
      <c r="E395" s="187"/>
      <c r="F395" s="187"/>
      <c r="G395" s="187"/>
      <c r="H395" s="187"/>
      <c r="I395" s="187"/>
      <c r="J395" s="187"/>
      <c r="K395" s="187"/>
      <c r="L395" s="187"/>
      <c r="M395" s="187"/>
      <c r="N395" s="187"/>
      <c r="O395" s="187"/>
      <c r="P395" s="187"/>
      <c r="Q395" s="187"/>
      <c r="R395" s="187"/>
      <c r="S395" s="187"/>
      <c r="T395" s="187"/>
      <c r="U395" s="187"/>
      <c r="V395" s="187"/>
      <c r="W395" s="187"/>
      <c r="Y395" s="257"/>
      <c r="Z395" s="257"/>
      <c r="AA395" s="257"/>
      <c r="AB395" s="257"/>
      <c r="AC395" s="257"/>
      <c r="AD395" s="257"/>
      <c r="AE395" s="257"/>
      <c r="AF395" s="257"/>
      <c r="AG395" s="257"/>
      <c r="AH395" s="257"/>
      <c r="AI395" s="257"/>
      <c r="AJ395" s="257"/>
      <c r="AK395" s="257"/>
      <c r="AL395" s="257"/>
      <c r="AM395" s="257"/>
      <c r="AN395" s="257"/>
      <c r="AO395" s="257"/>
      <c r="AP395" s="257"/>
      <c r="AQ395" s="257"/>
      <c r="AR395" s="257"/>
      <c r="AS395" s="257"/>
      <c r="AT395" s="257"/>
      <c r="AU395" s="257"/>
      <c r="AV395" s="257"/>
      <c r="AW395" s="257"/>
      <c r="AX395" s="257"/>
      <c r="AY395" s="257"/>
      <c r="AZ395" s="257"/>
      <c r="BA395" s="257"/>
      <c r="BB395" s="257"/>
      <c r="BC395" s="257"/>
      <c r="BD395" s="257"/>
      <c r="BE395" s="257"/>
      <c r="BF395" s="257"/>
      <c r="BG395" s="257"/>
      <c r="BH395" s="257"/>
      <c r="BI395" s="257"/>
      <c r="BJ395" s="257"/>
      <c r="BK395" s="257"/>
      <c r="BL395" s="257"/>
      <c r="BM395" s="257"/>
      <c r="BN395" s="257"/>
      <c r="BO395" s="257"/>
      <c r="BP395" s="257"/>
      <c r="BQ395" s="257"/>
      <c r="BR395" s="257"/>
      <c r="BS395" s="257"/>
      <c r="BT395" s="257"/>
      <c r="BU395" s="257"/>
      <c r="BV395" s="257"/>
      <c r="BW395" s="257"/>
      <c r="BX395" s="257"/>
      <c r="BY395" s="257"/>
      <c r="BZ395" s="257"/>
      <c r="CA395" s="257"/>
      <c r="CB395" s="257"/>
      <c r="CC395" s="257"/>
      <c r="CD395" s="257"/>
      <c r="CE395" s="257"/>
      <c r="CF395" s="257"/>
      <c r="CG395" s="257"/>
      <c r="CH395" s="257"/>
      <c r="CI395" s="257"/>
      <c r="CJ395" s="257"/>
    </row>
    <row r="396" spans="2:88">
      <c r="B396" s="187"/>
      <c r="C396" s="187"/>
      <c r="D396" s="187"/>
      <c r="E396" s="187"/>
      <c r="F396" s="187"/>
      <c r="G396" s="187"/>
      <c r="H396" s="187"/>
      <c r="I396" s="187"/>
      <c r="J396" s="187"/>
      <c r="K396" s="187"/>
      <c r="L396" s="187"/>
      <c r="M396" s="187"/>
      <c r="N396" s="187"/>
      <c r="O396" s="187"/>
      <c r="P396" s="187"/>
      <c r="Q396" s="187"/>
      <c r="R396" s="187"/>
      <c r="S396" s="187"/>
      <c r="T396" s="187"/>
      <c r="U396" s="187"/>
      <c r="V396" s="187"/>
      <c r="W396" s="187"/>
      <c r="Y396" s="257"/>
      <c r="Z396" s="257"/>
      <c r="AA396" s="257"/>
      <c r="AB396" s="257"/>
      <c r="AC396" s="257"/>
      <c r="AD396" s="257"/>
      <c r="AE396" s="257"/>
      <c r="AF396" s="257"/>
      <c r="AG396" s="257"/>
      <c r="AH396" s="257"/>
      <c r="AI396" s="257"/>
      <c r="AJ396" s="257"/>
      <c r="AK396" s="257"/>
      <c r="AL396" s="257"/>
      <c r="AM396" s="257"/>
      <c r="AN396" s="257"/>
      <c r="AO396" s="257"/>
      <c r="AP396" s="257"/>
      <c r="AQ396" s="257"/>
      <c r="AR396" s="257"/>
      <c r="AS396" s="257"/>
      <c r="AT396" s="257"/>
      <c r="AU396" s="257"/>
      <c r="AV396" s="257"/>
      <c r="AW396" s="257"/>
      <c r="AX396" s="257"/>
      <c r="AY396" s="257"/>
      <c r="AZ396" s="257"/>
      <c r="BA396" s="257"/>
      <c r="BB396" s="257"/>
      <c r="BC396" s="257"/>
      <c r="BD396" s="257"/>
      <c r="BE396" s="257"/>
      <c r="BF396" s="257"/>
      <c r="BG396" s="257"/>
      <c r="BH396" s="257"/>
      <c r="BI396" s="257"/>
      <c r="BJ396" s="257"/>
      <c r="BK396" s="257"/>
      <c r="BL396" s="257"/>
      <c r="BM396" s="257"/>
      <c r="BN396" s="257"/>
      <c r="BO396" s="257"/>
      <c r="BP396" s="257"/>
      <c r="BQ396" s="257"/>
      <c r="BR396" s="257"/>
      <c r="BS396" s="257"/>
      <c r="BT396" s="257"/>
      <c r="BU396" s="257"/>
      <c r="BV396" s="257"/>
      <c r="BW396" s="257"/>
      <c r="BX396" s="257"/>
      <c r="BY396" s="257"/>
      <c r="BZ396" s="257"/>
      <c r="CA396" s="257"/>
      <c r="CB396" s="257"/>
      <c r="CC396" s="257"/>
      <c r="CD396" s="257"/>
      <c r="CE396" s="257"/>
      <c r="CF396" s="257"/>
      <c r="CG396" s="257"/>
      <c r="CH396" s="257"/>
      <c r="CI396" s="257"/>
      <c r="CJ396" s="257"/>
    </row>
    <row r="397" spans="2:88">
      <c r="B397" s="187"/>
      <c r="C397" s="187"/>
      <c r="D397" s="187"/>
      <c r="E397" s="187"/>
      <c r="F397" s="187"/>
      <c r="G397" s="187"/>
      <c r="H397" s="187"/>
      <c r="I397" s="187"/>
      <c r="J397" s="187"/>
      <c r="K397" s="187"/>
      <c r="L397" s="187"/>
      <c r="M397" s="187"/>
      <c r="N397" s="187"/>
      <c r="O397" s="187"/>
      <c r="P397" s="187"/>
      <c r="Q397" s="187"/>
      <c r="R397" s="187"/>
      <c r="S397" s="187"/>
      <c r="T397" s="187"/>
      <c r="U397" s="187"/>
      <c r="V397" s="187"/>
      <c r="W397" s="187"/>
      <c r="Y397" s="257"/>
      <c r="Z397" s="257"/>
      <c r="AA397" s="257"/>
      <c r="AB397" s="257"/>
      <c r="AC397" s="257"/>
      <c r="AD397" s="257"/>
      <c r="AE397" s="257"/>
      <c r="AF397" s="257"/>
      <c r="AG397" s="257"/>
      <c r="AH397" s="257"/>
      <c r="AI397" s="257"/>
      <c r="AJ397" s="257"/>
      <c r="AK397" s="257"/>
      <c r="AL397" s="257"/>
      <c r="AM397" s="257"/>
      <c r="AN397" s="257"/>
      <c r="AO397" s="257"/>
      <c r="AP397" s="257"/>
      <c r="AQ397" s="257"/>
      <c r="AR397" s="257"/>
      <c r="AS397" s="257"/>
      <c r="AT397" s="257"/>
      <c r="AU397" s="257"/>
      <c r="AV397" s="257"/>
      <c r="AW397" s="257"/>
      <c r="AX397" s="257"/>
      <c r="AY397" s="257"/>
      <c r="AZ397" s="257"/>
      <c r="BA397" s="257"/>
      <c r="BB397" s="257"/>
      <c r="BC397" s="257"/>
      <c r="BD397" s="257"/>
      <c r="BE397" s="257"/>
      <c r="BF397" s="257"/>
      <c r="BG397" s="257"/>
      <c r="BH397" s="257"/>
      <c r="BI397" s="257"/>
      <c r="BJ397" s="257"/>
      <c r="BK397" s="257"/>
      <c r="BL397" s="257"/>
      <c r="BM397" s="257"/>
      <c r="BN397" s="257"/>
      <c r="BO397" s="257"/>
      <c r="BP397" s="257"/>
      <c r="BQ397" s="257"/>
      <c r="BR397" s="257"/>
      <c r="BS397" s="257"/>
      <c r="BT397" s="257"/>
      <c r="BU397" s="257"/>
      <c r="BV397" s="257"/>
      <c r="BW397" s="257"/>
      <c r="BX397" s="257"/>
      <c r="BY397" s="257"/>
      <c r="BZ397" s="257"/>
      <c r="CA397" s="257"/>
      <c r="CB397" s="257"/>
      <c r="CC397" s="257"/>
      <c r="CD397" s="257"/>
      <c r="CE397" s="257"/>
      <c r="CF397" s="257"/>
      <c r="CG397" s="257"/>
      <c r="CH397" s="257"/>
      <c r="CI397" s="257"/>
      <c r="CJ397" s="257"/>
    </row>
    <row r="398" spans="2:88">
      <c r="B398" s="187"/>
      <c r="C398" s="187"/>
      <c r="D398" s="187"/>
      <c r="E398" s="187"/>
      <c r="F398" s="187"/>
      <c r="G398" s="187"/>
      <c r="H398" s="187"/>
      <c r="I398" s="187"/>
      <c r="J398" s="187"/>
      <c r="K398" s="187"/>
      <c r="L398" s="187"/>
      <c r="M398" s="187"/>
      <c r="N398" s="187"/>
      <c r="O398" s="187"/>
      <c r="P398" s="187"/>
      <c r="Q398" s="187"/>
      <c r="R398" s="187"/>
      <c r="S398" s="187"/>
      <c r="T398" s="187"/>
      <c r="U398" s="187"/>
      <c r="V398" s="187"/>
      <c r="W398" s="187"/>
      <c r="Y398" s="257"/>
      <c r="Z398" s="257"/>
      <c r="AA398" s="257"/>
      <c r="AB398" s="257"/>
      <c r="AC398" s="257"/>
      <c r="AD398" s="257"/>
      <c r="AE398" s="257"/>
      <c r="AF398" s="257"/>
      <c r="AG398" s="257"/>
      <c r="AH398" s="257"/>
      <c r="AI398" s="257"/>
      <c r="AJ398" s="257"/>
      <c r="AK398" s="257"/>
      <c r="AL398" s="257"/>
      <c r="AM398" s="257"/>
      <c r="AN398" s="257"/>
      <c r="AO398" s="257"/>
      <c r="AP398" s="257"/>
      <c r="AQ398" s="257"/>
      <c r="AR398" s="257"/>
      <c r="AS398" s="257"/>
      <c r="AT398" s="257"/>
      <c r="AU398" s="257"/>
      <c r="AV398" s="257"/>
      <c r="AW398" s="257"/>
      <c r="AX398" s="257"/>
      <c r="AY398" s="257"/>
      <c r="AZ398" s="257"/>
      <c r="BA398" s="257"/>
      <c r="BB398" s="257"/>
      <c r="BC398" s="257"/>
      <c r="BD398" s="257"/>
      <c r="BE398" s="257"/>
      <c r="BF398" s="257"/>
      <c r="BG398" s="257"/>
      <c r="BH398" s="257"/>
      <c r="BI398" s="257"/>
      <c r="BJ398" s="257"/>
      <c r="BK398" s="257"/>
      <c r="BL398" s="257"/>
      <c r="BM398" s="257"/>
      <c r="BN398" s="257"/>
      <c r="BO398" s="257"/>
      <c r="BP398" s="257"/>
      <c r="BQ398" s="257"/>
      <c r="BR398" s="257"/>
      <c r="BS398" s="257"/>
      <c r="BT398" s="257"/>
      <c r="BU398" s="257"/>
      <c r="BV398" s="257"/>
      <c r="BW398" s="257"/>
      <c r="BX398" s="257"/>
      <c r="BY398" s="257"/>
      <c r="BZ398" s="257"/>
      <c r="CA398" s="257"/>
      <c r="CB398" s="257"/>
      <c r="CC398" s="257"/>
      <c r="CD398" s="257"/>
      <c r="CE398" s="257"/>
      <c r="CF398" s="257"/>
      <c r="CG398" s="257"/>
      <c r="CH398" s="257"/>
      <c r="CI398" s="257"/>
      <c r="CJ398" s="257"/>
    </row>
    <row r="399" spans="2:88">
      <c r="B399" s="187"/>
      <c r="C399" s="187"/>
      <c r="D399" s="187"/>
      <c r="E399" s="187"/>
      <c r="F399" s="187"/>
      <c r="G399" s="187"/>
      <c r="H399" s="187"/>
      <c r="I399" s="187"/>
      <c r="J399" s="187"/>
      <c r="K399" s="187"/>
      <c r="L399" s="187"/>
      <c r="M399" s="187"/>
      <c r="N399" s="187"/>
      <c r="O399" s="187"/>
      <c r="P399" s="187"/>
      <c r="Q399" s="187"/>
      <c r="R399" s="187"/>
      <c r="S399" s="187"/>
      <c r="T399" s="187"/>
      <c r="U399" s="187"/>
      <c r="V399" s="187"/>
      <c r="W399" s="187"/>
      <c r="Y399" s="257"/>
      <c r="Z399" s="257"/>
      <c r="AA399" s="257"/>
      <c r="AB399" s="257"/>
      <c r="AC399" s="257"/>
      <c r="AD399" s="257"/>
      <c r="AE399" s="257"/>
      <c r="AF399" s="257"/>
      <c r="AG399" s="257"/>
      <c r="AH399" s="257"/>
      <c r="AI399" s="257"/>
      <c r="AJ399" s="257"/>
      <c r="AK399" s="257"/>
      <c r="AL399" s="257"/>
      <c r="AM399" s="257"/>
      <c r="AN399" s="257"/>
      <c r="AO399" s="257"/>
      <c r="AP399" s="257"/>
      <c r="AQ399" s="257"/>
      <c r="AR399" s="257"/>
      <c r="AS399" s="257"/>
      <c r="AT399" s="257"/>
      <c r="AU399" s="257"/>
      <c r="AV399" s="257"/>
      <c r="AW399" s="257"/>
      <c r="AX399" s="257"/>
      <c r="AY399" s="257"/>
      <c r="AZ399" s="257"/>
      <c r="BA399" s="257"/>
      <c r="BB399" s="257"/>
      <c r="BC399" s="257"/>
      <c r="BD399" s="257"/>
      <c r="BE399" s="257"/>
      <c r="BF399" s="257"/>
      <c r="BG399" s="257"/>
      <c r="BH399" s="257"/>
      <c r="BI399" s="257"/>
      <c r="BJ399" s="257"/>
      <c r="BK399" s="257"/>
      <c r="BL399" s="257"/>
      <c r="BM399" s="257"/>
      <c r="BN399" s="257"/>
      <c r="BO399" s="257"/>
      <c r="BP399" s="257"/>
      <c r="BQ399" s="257"/>
      <c r="BR399" s="257"/>
      <c r="BS399" s="257"/>
      <c r="BT399" s="257"/>
      <c r="BU399" s="257"/>
      <c r="BV399" s="257"/>
      <c r="BW399" s="257"/>
      <c r="BX399" s="257"/>
      <c r="BY399" s="257"/>
      <c r="BZ399" s="257"/>
      <c r="CA399" s="257"/>
      <c r="CB399" s="257"/>
      <c r="CC399" s="257"/>
      <c r="CD399" s="257"/>
      <c r="CE399" s="257"/>
      <c r="CF399" s="257"/>
      <c r="CG399" s="257"/>
      <c r="CH399" s="257"/>
      <c r="CI399" s="257"/>
      <c r="CJ399" s="257"/>
    </row>
    <row r="400" spans="2:88">
      <c r="B400" s="187"/>
      <c r="C400" s="187"/>
      <c r="D400" s="187"/>
      <c r="E400" s="187"/>
      <c r="F400" s="187"/>
      <c r="G400" s="187"/>
      <c r="H400" s="187"/>
      <c r="I400" s="187"/>
      <c r="J400" s="187"/>
      <c r="K400" s="187"/>
      <c r="L400" s="187"/>
      <c r="M400" s="187"/>
      <c r="N400" s="187"/>
      <c r="O400" s="187"/>
      <c r="P400" s="187"/>
      <c r="Q400" s="187"/>
      <c r="R400" s="187"/>
      <c r="S400" s="187"/>
      <c r="T400" s="187"/>
      <c r="U400" s="187"/>
      <c r="V400" s="187"/>
      <c r="W400" s="187"/>
      <c r="Y400" s="257"/>
      <c r="Z400" s="257"/>
      <c r="AA400" s="257"/>
      <c r="AB400" s="257"/>
      <c r="AC400" s="257"/>
      <c r="AD400" s="257"/>
      <c r="AE400" s="257"/>
      <c r="AF400" s="257"/>
      <c r="AG400" s="257"/>
      <c r="AH400" s="257"/>
      <c r="AI400" s="257"/>
      <c r="AJ400" s="257"/>
      <c r="AK400" s="257"/>
      <c r="AL400" s="257"/>
      <c r="AM400" s="257"/>
      <c r="AN400" s="257"/>
      <c r="AO400" s="257"/>
      <c r="AP400" s="257"/>
      <c r="AQ400" s="257"/>
      <c r="AR400" s="257"/>
      <c r="AS400" s="257"/>
      <c r="AT400" s="257"/>
      <c r="AU400" s="257"/>
      <c r="AV400" s="257"/>
      <c r="AW400" s="257"/>
      <c r="AX400" s="257"/>
      <c r="AY400" s="257"/>
      <c r="AZ400" s="257"/>
      <c r="BA400" s="257"/>
      <c r="BB400" s="257"/>
      <c r="BC400" s="257"/>
      <c r="BD400" s="257"/>
      <c r="BE400" s="257"/>
      <c r="BF400" s="257"/>
      <c r="BG400" s="257"/>
      <c r="BH400" s="257"/>
      <c r="BI400" s="257"/>
      <c r="BJ400" s="257"/>
      <c r="BK400" s="257"/>
      <c r="BL400" s="257"/>
      <c r="BM400" s="257"/>
      <c r="BN400" s="257"/>
      <c r="BO400" s="257"/>
      <c r="BP400" s="257"/>
      <c r="BQ400" s="257"/>
      <c r="BR400" s="257"/>
      <c r="BS400" s="257"/>
      <c r="BT400" s="257"/>
      <c r="BU400" s="257"/>
      <c r="BV400" s="257"/>
      <c r="BW400" s="257"/>
      <c r="BX400" s="257"/>
      <c r="BY400" s="257"/>
      <c r="BZ400" s="257"/>
      <c r="CA400" s="257"/>
      <c r="CB400" s="257"/>
      <c r="CC400" s="257"/>
      <c r="CD400" s="257"/>
      <c r="CE400" s="257"/>
      <c r="CF400" s="257"/>
      <c r="CG400" s="257"/>
      <c r="CH400" s="257"/>
      <c r="CI400" s="257"/>
      <c r="CJ400" s="257"/>
    </row>
    <row r="401" spans="2:88">
      <c r="B401" s="187"/>
      <c r="C401" s="187"/>
      <c r="D401" s="187"/>
      <c r="E401" s="187"/>
      <c r="F401" s="187"/>
      <c r="G401" s="187"/>
      <c r="H401" s="187"/>
      <c r="I401" s="187"/>
      <c r="J401" s="187"/>
      <c r="K401" s="187"/>
      <c r="L401" s="187"/>
      <c r="M401" s="187"/>
      <c r="N401" s="187"/>
      <c r="O401" s="187"/>
      <c r="P401" s="187"/>
      <c r="Q401" s="187"/>
      <c r="R401" s="187"/>
      <c r="S401" s="187"/>
      <c r="T401" s="187"/>
      <c r="U401" s="187"/>
      <c r="V401" s="187"/>
      <c r="W401" s="187"/>
      <c r="Y401" s="257"/>
      <c r="Z401" s="257"/>
      <c r="AA401" s="257"/>
      <c r="AB401" s="257"/>
      <c r="AC401" s="257"/>
      <c r="AD401" s="257"/>
      <c r="AE401" s="257"/>
      <c r="AF401" s="257"/>
      <c r="AG401" s="257"/>
      <c r="AH401" s="257"/>
      <c r="AI401" s="257"/>
      <c r="AJ401" s="257"/>
      <c r="AK401" s="257"/>
      <c r="AL401" s="257"/>
      <c r="AM401" s="257"/>
      <c r="AN401" s="257"/>
      <c r="AO401" s="257"/>
      <c r="AP401" s="257"/>
      <c r="AQ401" s="257"/>
      <c r="AR401" s="257"/>
      <c r="AS401" s="257"/>
      <c r="AT401" s="257"/>
      <c r="AU401" s="257"/>
      <c r="AV401" s="257"/>
      <c r="AW401" s="257"/>
      <c r="AX401" s="257"/>
      <c r="AY401" s="257"/>
      <c r="AZ401" s="257"/>
      <c r="BA401" s="257"/>
      <c r="BB401" s="257"/>
      <c r="BC401" s="257"/>
      <c r="BD401" s="257"/>
      <c r="BE401" s="257"/>
      <c r="BF401" s="257"/>
      <c r="BG401" s="257"/>
      <c r="BH401" s="257"/>
      <c r="BI401" s="257"/>
      <c r="BJ401" s="257"/>
      <c r="BK401" s="257"/>
      <c r="BL401" s="257"/>
      <c r="BM401" s="257"/>
      <c r="BN401" s="257"/>
      <c r="BO401" s="257"/>
      <c r="BP401" s="257"/>
      <c r="BQ401" s="257"/>
      <c r="BR401" s="257"/>
      <c r="BS401" s="257"/>
      <c r="BT401" s="257"/>
      <c r="BU401" s="257"/>
      <c r="BV401" s="257"/>
      <c r="BW401" s="257"/>
      <c r="BX401" s="257"/>
      <c r="BY401" s="257"/>
      <c r="BZ401" s="257"/>
      <c r="CA401" s="257"/>
      <c r="CB401" s="257"/>
      <c r="CC401" s="257"/>
      <c r="CD401" s="257"/>
      <c r="CE401" s="257"/>
      <c r="CF401" s="257"/>
      <c r="CG401" s="257"/>
      <c r="CH401" s="257"/>
      <c r="CI401" s="257"/>
      <c r="CJ401" s="257"/>
    </row>
    <row r="402" spans="2:88">
      <c r="B402" s="187"/>
      <c r="C402" s="187"/>
      <c r="D402" s="187"/>
      <c r="E402" s="187"/>
      <c r="F402" s="187"/>
      <c r="G402" s="187"/>
      <c r="H402" s="187"/>
      <c r="I402" s="187"/>
      <c r="J402" s="187"/>
      <c r="K402" s="187"/>
      <c r="L402" s="187"/>
      <c r="M402" s="187"/>
      <c r="N402" s="187"/>
      <c r="O402" s="187"/>
      <c r="P402" s="187"/>
      <c r="Q402" s="187"/>
      <c r="R402" s="187"/>
      <c r="S402" s="187"/>
      <c r="T402" s="187"/>
      <c r="U402" s="187"/>
      <c r="V402" s="187"/>
      <c r="W402" s="187"/>
      <c r="Y402" s="257"/>
      <c r="Z402" s="257"/>
      <c r="AA402" s="257"/>
      <c r="AB402" s="257"/>
      <c r="AC402" s="257"/>
      <c r="AD402" s="257"/>
      <c r="AE402" s="257"/>
      <c r="AF402" s="257"/>
      <c r="AG402" s="257"/>
      <c r="AH402" s="257"/>
      <c r="AI402" s="257"/>
      <c r="AJ402" s="257"/>
      <c r="AK402" s="257"/>
      <c r="AL402" s="257"/>
      <c r="AM402" s="257"/>
      <c r="AN402" s="257"/>
      <c r="AO402" s="257"/>
      <c r="AP402" s="257"/>
      <c r="AQ402" s="257"/>
      <c r="AR402" s="257"/>
      <c r="AS402" s="257"/>
      <c r="AT402" s="257"/>
      <c r="AU402" s="257"/>
      <c r="AV402" s="257"/>
      <c r="AW402" s="257"/>
      <c r="AX402" s="257"/>
      <c r="AY402" s="257"/>
      <c r="AZ402" s="257"/>
      <c r="BA402" s="257"/>
      <c r="BB402" s="257"/>
      <c r="BC402" s="257"/>
      <c r="BD402" s="257"/>
      <c r="BE402" s="257"/>
      <c r="BF402" s="257"/>
      <c r="BG402" s="257"/>
      <c r="BH402" s="257"/>
      <c r="BI402" s="257"/>
      <c r="BJ402" s="257"/>
      <c r="BK402" s="257"/>
      <c r="BL402" s="257"/>
      <c r="BM402" s="257"/>
      <c r="BN402" s="257"/>
      <c r="BO402" s="257"/>
      <c r="BP402" s="257"/>
      <c r="BQ402" s="257"/>
      <c r="BR402" s="257"/>
      <c r="BS402" s="257"/>
      <c r="BT402" s="257"/>
      <c r="BU402" s="257"/>
      <c r="BV402" s="257"/>
      <c r="BW402" s="257"/>
      <c r="BX402" s="257"/>
      <c r="BY402" s="257"/>
      <c r="BZ402" s="257"/>
      <c r="CA402" s="257"/>
      <c r="CB402" s="257"/>
      <c r="CC402" s="257"/>
      <c r="CD402" s="257"/>
      <c r="CE402" s="257"/>
      <c r="CF402" s="257"/>
      <c r="CG402" s="257"/>
      <c r="CH402" s="257"/>
      <c r="CI402" s="257"/>
      <c r="CJ402" s="257"/>
    </row>
    <row r="403" spans="2:88">
      <c r="B403" s="187"/>
      <c r="C403" s="187"/>
      <c r="D403" s="187"/>
      <c r="E403" s="187"/>
      <c r="F403" s="187"/>
      <c r="G403" s="187"/>
      <c r="H403" s="187"/>
      <c r="I403" s="187"/>
      <c r="J403" s="187"/>
      <c r="K403" s="187"/>
      <c r="L403" s="187"/>
      <c r="M403" s="187"/>
      <c r="N403" s="187"/>
      <c r="O403" s="187"/>
      <c r="P403" s="187"/>
      <c r="Q403" s="187"/>
      <c r="R403" s="187"/>
      <c r="S403" s="187"/>
      <c r="T403" s="187"/>
      <c r="U403" s="187"/>
      <c r="V403" s="187"/>
      <c r="W403" s="187"/>
      <c r="Y403" s="257"/>
      <c r="Z403" s="257"/>
      <c r="AA403" s="257"/>
      <c r="AB403" s="257"/>
      <c r="AC403" s="257"/>
      <c r="AD403" s="257"/>
      <c r="AE403" s="257"/>
      <c r="AF403" s="257"/>
      <c r="AG403" s="257"/>
      <c r="AH403" s="257"/>
      <c r="AI403" s="257"/>
      <c r="AJ403" s="257"/>
      <c r="AK403" s="257"/>
      <c r="AL403" s="257"/>
      <c r="AM403" s="257"/>
      <c r="AN403" s="257"/>
      <c r="AO403" s="257"/>
      <c r="AP403" s="257"/>
      <c r="AQ403" s="257"/>
      <c r="AR403" s="257"/>
      <c r="AS403" s="257"/>
      <c r="AT403" s="257"/>
      <c r="AU403" s="257"/>
      <c r="AV403" s="257"/>
      <c r="AW403" s="257"/>
      <c r="AX403" s="257"/>
      <c r="AY403" s="257"/>
      <c r="AZ403" s="257"/>
      <c r="BA403" s="257"/>
      <c r="BB403" s="257"/>
      <c r="BC403" s="257"/>
      <c r="BD403" s="257"/>
      <c r="BE403" s="257"/>
      <c r="BF403" s="257"/>
      <c r="BG403" s="257"/>
      <c r="BH403" s="257"/>
      <c r="BI403" s="257"/>
      <c r="BJ403" s="257"/>
      <c r="BK403" s="257"/>
      <c r="BL403" s="257"/>
      <c r="BM403" s="257"/>
      <c r="BN403" s="257"/>
      <c r="BO403" s="257"/>
      <c r="BP403" s="257"/>
      <c r="BQ403" s="257"/>
      <c r="BR403" s="257"/>
      <c r="BS403" s="257"/>
      <c r="BT403" s="257"/>
      <c r="BU403" s="257"/>
      <c r="BV403" s="257"/>
      <c r="BW403" s="257"/>
      <c r="BX403" s="257"/>
      <c r="BY403" s="257"/>
      <c r="BZ403" s="257"/>
      <c r="CA403" s="257"/>
      <c r="CB403" s="257"/>
      <c r="CC403" s="257"/>
      <c r="CD403" s="257"/>
      <c r="CE403" s="257"/>
      <c r="CF403" s="257"/>
      <c r="CG403" s="257"/>
      <c r="CH403" s="257"/>
      <c r="CI403" s="257"/>
      <c r="CJ403" s="257"/>
    </row>
    <row r="404" spans="2:88">
      <c r="B404" s="187"/>
      <c r="C404" s="187"/>
      <c r="D404" s="187"/>
      <c r="E404" s="187"/>
      <c r="F404" s="187"/>
      <c r="G404" s="187"/>
      <c r="H404" s="187"/>
      <c r="I404" s="187"/>
      <c r="J404" s="187"/>
      <c r="K404" s="187"/>
      <c r="L404" s="187"/>
      <c r="M404" s="187"/>
      <c r="N404" s="187"/>
      <c r="O404" s="187"/>
      <c r="P404" s="187"/>
      <c r="Q404" s="187"/>
      <c r="R404" s="187"/>
      <c r="S404" s="187"/>
      <c r="T404" s="187"/>
      <c r="U404" s="187"/>
      <c r="V404" s="187"/>
      <c r="W404" s="187"/>
      <c r="Y404" s="257"/>
      <c r="Z404" s="257"/>
      <c r="AA404" s="257"/>
      <c r="AB404" s="257"/>
      <c r="AC404" s="257"/>
      <c r="AD404" s="257"/>
      <c r="AE404" s="257"/>
      <c r="AF404" s="257"/>
      <c r="AG404" s="257"/>
      <c r="AH404" s="257"/>
      <c r="AI404" s="257"/>
      <c r="AJ404" s="257"/>
      <c r="AK404" s="257"/>
      <c r="AL404" s="257"/>
      <c r="AM404" s="257"/>
      <c r="AN404" s="257"/>
      <c r="AO404" s="257"/>
      <c r="AP404" s="257"/>
      <c r="AQ404" s="257"/>
      <c r="AR404" s="257"/>
      <c r="AS404" s="257"/>
      <c r="AT404" s="257"/>
      <c r="AU404" s="257"/>
      <c r="AV404" s="257"/>
      <c r="AW404" s="257"/>
      <c r="AX404" s="257"/>
      <c r="AY404" s="257"/>
      <c r="AZ404" s="257"/>
      <c r="BA404" s="257"/>
      <c r="BB404" s="257"/>
      <c r="BC404" s="257"/>
      <c r="BD404" s="257"/>
      <c r="BE404" s="257"/>
      <c r="BF404" s="257"/>
      <c r="BG404" s="257"/>
      <c r="BH404" s="257"/>
      <c r="BI404" s="257"/>
      <c r="BJ404" s="257"/>
      <c r="BK404" s="257"/>
      <c r="BL404" s="257"/>
      <c r="BM404" s="257"/>
      <c r="BN404" s="257"/>
      <c r="BO404" s="257"/>
      <c r="BP404" s="257"/>
      <c r="BQ404" s="257"/>
      <c r="BR404" s="257"/>
      <c r="BS404" s="257"/>
      <c r="BT404" s="257"/>
      <c r="BU404" s="257"/>
      <c r="BV404" s="257"/>
      <c r="BW404" s="257"/>
      <c r="BX404" s="257"/>
      <c r="BY404" s="257"/>
      <c r="BZ404" s="257"/>
      <c r="CA404" s="257"/>
      <c r="CB404" s="257"/>
      <c r="CC404" s="257"/>
      <c r="CD404" s="257"/>
      <c r="CE404" s="257"/>
      <c r="CF404" s="257"/>
      <c r="CG404" s="257"/>
      <c r="CH404" s="257"/>
      <c r="CI404" s="257"/>
      <c r="CJ404" s="257"/>
    </row>
    <row r="405" spans="2:88">
      <c r="B405" s="187"/>
      <c r="C405" s="187"/>
      <c r="D405" s="187"/>
      <c r="E405" s="187"/>
      <c r="F405" s="187"/>
      <c r="G405" s="187"/>
      <c r="H405" s="187"/>
      <c r="I405" s="187"/>
      <c r="J405" s="187"/>
      <c r="K405" s="187"/>
      <c r="L405" s="187"/>
      <c r="M405" s="187"/>
      <c r="N405" s="187"/>
      <c r="O405" s="187"/>
      <c r="P405" s="187"/>
      <c r="Q405" s="187"/>
      <c r="R405" s="187"/>
      <c r="S405" s="187"/>
      <c r="T405" s="187"/>
      <c r="U405" s="187"/>
      <c r="V405" s="187"/>
      <c r="W405" s="187"/>
      <c r="Y405" s="257"/>
      <c r="Z405" s="257"/>
      <c r="AA405" s="257"/>
      <c r="AB405" s="257"/>
      <c r="AC405" s="257"/>
      <c r="AD405" s="257"/>
      <c r="AE405" s="257"/>
      <c r="AF405" s="257"/>
      <c r="AG405" s="257"/>
      <c r="AH405" s="257"/>
      <c r="AI405" s="257"/>
      <c r="AJ405" s="257"/>
      <c r="AK405" s="257"/>
      <c r="AL405" s="257"/>
      <c r="AM405" s="257"/>
      <c r="AN405" s="257"/>
      <c r="AO405" s="257"/>
      <c r="AP405" s="257"/>
      <c r="AQ405" s="257"/>
      <c r="AR405" s="257"/>
      <c r="AS405" s="257"/>
      <c r="AT405" s="257"/>
      <c r="AU405" s="257"/>
      <c r="AV405" s="257"/>
      <c r="AW405" s="257"/>
      <c r="AX405" s="257"/>
      <c r="AY405" s="257"/>
      <c r="AZ405" s="257"/>
      <c r="BA405" s="257"/>
      <c r="BB405" s="257"/>
      <c r="BC405" s="257"/>
      <c r="BD405" s="257"/>
      <c r="BE405" s="257"/>
      <c r="BF405" s="257"/>
      <c r="BG405" s="257"/>
      <c r="BH405" s="257"/>
      <c r="BI405" s="257"/>
      <c r="BJ405" s="257"/>
      <c r="BK405" s="257"/>
      <c r="BL405" s="257"/>
      <c r="BM405" s="257"/>
      <c r="BN405" s="257"/>
      <c r="BO405" s="257"/>
      <c r="BP405" s="257"/>
      <c r="BQ405" s="257"/>
      <c r="BR405" s="257"/>
      <c r="BS405" s="257"/>
      <c r="BT405" s="257"/>
      <c r="BU405" s="257"/>
      <c r="BV405" s="257"/>
      <c r="BW405" s="257"/>
      <c r="BX405" s="257"/>
      <c r="BY405" s="257"/>
      <c r="BZ405" s="257"/>
      <c r="CA405" s="257"/>
      <c r="CB405" s="257"/>
      <c r="CC405" s="257"/>
      <c r="CD405" s="257"/>
      <c r="CE405" s="257"/>
      <c r="CF405" s="257"/>
      <c r="CG405" s="257"/>
      <c r="CH405" s="257"/>
      <c r="CI405" s="257"/>
      <c r="CJ405" s="257"/>
    </row>
    <row r="406" spans="2:88">
      <c r="B406" s="187"/>
      <c r="C406" s="187"/>
      <c r="D406" s="187"/>
      <c r="E406" s="187"/>
      <c r="F406" s="187"/>
      <c r="G406" s="187"/>
      <c r="H406" s="187"/>
      <c r="I406" s="187"/>
      <c r="J406" s="187"/>
      <c r="K406" s="187"/>
      <c r="L406" s="187"/>
      <c r="M406" s="187"/>
      <c r="N406" s="187"/>
      <c r="O406" s="187"/>
      <c r="P406" s="187"/>
      <c r="Q406" s="187"/>
      <c r="R406" s="187"/>
      <c r="S406" s="187"/>
      <c r="T406" s="187"/>
      <c r="U406" s="187"/>
      <c r="V406" s="187"/>
      <c r="W406" s="187"/>
      <c r="Y406" s="257"/>
      <c r="Z406" s="257"/>
      <c r="AA406" s="257"/>
      <c r="AB406" s="257"/>
      <c r="AC406" s="257"/>
      <c r="AD406" s="257"/>
      <c r="AE406" s="257"/>
      <c r="AF406" s="257"/>
      <c r="AG406" s="257"/>
      <c r="AH406" s="257"/>
      <c r="AI406" s="257"/>
      <c r="AJ406" s="257"/>
      <c r="AK406" s="257"/>
      <c r="AL406" s="257"/>
      <c r="AM406" s="257"/>
      <c r="AN406" s="257"/>
      <c r="AO406" s="257"/>
      <c r="AP406" s="257"/>
      <c r="AQ406" s="257"/>
      <c r="AR406" s="257"/>
      <c r="AS406" s="257"/>
      <c r="AT406" s="257"/>
      <c r="AU406" s="257"/>
      <c r="AV406" s="257"/>
      <c r="AW406" s="257"/>
      <c r="AX406" s="257"/>
      <c r="AY406" s="257"/>
      <c r="AZ406" s="257"/>
      <c r="BA406" s="257"/>
      <c r="BB406" s="257"/>
      <c r="BC406" s="257"/>
      <c r="BD406" s="257"/>
      <c r="BE406" s="257"/>
      <c r="BF406" s="257"/>
      <c r="BG406" s="257"/>
      <c r="BH406" s="257"/>
      <c r="BI406" s="257"/>
      <c r="BJ406" s="257"/>
      <c r="BK406" s="257"/>
      <c r="BL406" s="257"/>
      <c r="BM406" s="257"/>
      <c r="BN406" s="257"/>
      <c r="BO406" s="257"/>
      <c r="BP406" s="257"/>
      <c r="BQ406" s="257"/>
      <c r="BR406" s="257"/>
      <c r="BS406" s="257"/>
      <c r="BT406" s="257"/>
      <c r="BU406" s="257"/>
      <c r="BV406" s="257"/>
      <c r="BW406" s="257"/>
      <c r="BX406" s="257"/>
      <c r="BY406" s="257"/>
      <c r="BZ406" s="257"/>
      <c r="CA406" s="257"/>
      <c r="CB406" s="257"/>
      <c r="CC406" s="257"/>
      <c r="CD406" s="257"/>
      <c r="CE406" s="257"/>
      <c r="CF406" s="257"/>
      <c r="CG406" s="257"/>
      <c r="CH406" s="257"/>
      <c r="CI406" s="257"/>
      <c r="CJ406" s="257"/>
    </row>
    <row r="407" spans="2:88">
      <c r="B407" s="187"/>
      <c r="C407" s="187"/>
      <c r="D407" s="187"/>
      <c r="E407" s="187"/>
      <c r="F407" s="187"/>
      <c r="G407" s="187"/>
      <c r="H407" s="187"/>
      <c r="I407" s="187"/>
      <c r="J407" s="187"/>
      <c r="K407" s="187"/>
      <c r="L407" s="187"/>
      <c r="M407" s="187"/>
      <c r="N407" s="187"/>
      <c r="O407" s="187"/>
      <c r="P407" s="187"/>
      <c r="Q407" s="187"/>
      <c r="R407" s="187"/>
      <c r="S407" s="187"/>
      <c r="T407" s="187"/>
      <c r="U407" s="187"/>
      <c r="V407" s="187"/>
      <c r="W407" s="187"/>
      <c r="Y407" s="257"/>
      <c r="Z407" s="257"/>
      <c r="AA407" s="257"/>
      <c r="AB407" s="257"/>
      <c r="AC407" s="257"/>
      <c r="AD407" s="257"/>
      <c r="AE407" s="257"/>
      <c r="AF407" s="257"/>
      <c r="AG407" s="257"/>
      <c r="AH407" s="257"/>
      <c r="AI407" s="257"/>
      <c r="AJ407" s="257"/>
      <c r="AK407" s="257"/>
      <c r="AL407" s="257"/>
      <c r="AM407" s="257"/>
      <c r="AN407" s="257"/>
      <c r="AO407" s="257"/>
      <c r="AP407" s="257"/>
      <c r="AQ407" s="257"/>
      <c r="AR407" s="257"/>
      <c r="AS407" s="257"/>
      <c r="AT407" s="257"/>
      <c r="AU407" s="257"/>
      <c r="AV407" s="257"/>
      <c r="AW407" s="257"/>
      <c r="AX407" s="257"/>
      <c r="AY407" s="257"/>
      <c r="AZ407" s="257"/>
      <c r="BA407" s="257"/>
      <c r="BB407" s="257"/>
      <c r="BC407" s="257"/>
      <c r="BD407" s="257"/>
      <c r="BE407" s="257"/>
      <c r="BF407" s="257"/>
      <c r="BG407" s="257"/>
      <c r="BH407" s="257"/>
      <c r="BI407" s="257"/>
      <c r="BJ407" s="257"/>
      <c r="BK407" s="257"/>
      <c r="BL407" s="257"/>
      <c r="BM407" s="257"/>
      <c r="BN407" s="257"/>
      <c r="BO407" s="257"/>
      <c r="BP407" s="257"/>
      <c r="BQ407" s="257"/>
      <c r="BR407" s="257"/>
      <c r="BS407" s="257"/>
      <c r="BT407" s="257"/>
      <c r="BU407" s="257"/>
      <c r="BV407" s="257"/>
      <c r="BW407" s="257"/>
      <c r="BX407" s="257"/>
      <c r="BY407" s="257"/>
      <c r="BZ407" s="257"/>
      <c r="CA407" s="257"/>
      <c r="CB407" s="257"/>
      <c r="CC407" s="257"/>
      <c r="CD407" s="257"/>
      <c r="CE407" s="257"/>
      <c r="CF407" s="257"/>
      <c r="CG407" s="257"/>
      <c r="CH407" s="257"/>
      <c r="CI407" s="257"/>
      <c r="CJ407" s="257"/>
    </row>
    <row r="408" spans="2:88">
      <c r="B408" s="187"/>
      <c r="C408" s="187"/>
      <c r="D408" s="187"/>
      <c r="E408" s="187"/>
      <c r="F408" s="187"/>
      <c r="G408" s="187"/>
      <c r="H408" s="187"/>
      <c r="I408" s="187"/>
      <c r="J408" s="187"/>
      <c r="K408" s="187"/>
      <c r="L408" s="187"/>
      <c r="M408" s="187"/>
      <c r="N408" s="187"/>
      <c r="O408" s="187"/>
      <c r="P408" s="187"/>
      <c r="Q408" s="187"/>
      <c r="R408" s="187"/>
      <c r="S408" s="187"/>
      <c r="T408" s="187"/>
      <c r="U408" s="187"/>
      <c r="V408" s="187"/>
      <c r="W408" s="187"/>
      <c r="Y408" s="257"/>
      <c r="Z408" s="257"/>
      <c r="AA408" s="257"/>
      <c r="AB408" s="257"/>
      <c r="AC408" s="257"/>
      <c r="AD408" s="257"/>
      <c r="AE408" s="257"/>
      <c r="AF408" s="257"/>
      <c r="AG408" s="257"/>
      <c r="AH408" s="257"/>
      <c r="AI408" s="257"/>
      <c r="AJ408" s="257"/>
      <c r="AK408" s="257"/>
      <c r="AL408" s="257"/>
      <c r="AM408" s="257"/>
      <c r="AN408" s="257"/>
      <c r="AO408" s="257"/>
      <c r="AP408" s="257"/>
      <c r="AQ408" s="257"/>
      <c r="AR408" s="257"/>
      <c r="AS408" s="257"/>
      <c r="AT408" s="257"/>
      <c r="AU408" s="257"/>
      <c r="AV408" s="257"/>
      <c r="AW408" s="257"/>
      <c r="AX408" s="257"/>
      <c r="AY408" s="257"/>
      <c r="AZ408" s="257"/>
      <c r="BA408" s="257"/>
      <c r="BB408" s="257"/>
      <c r="BC408" s="257"/>
      <c r="BD408" s="257"/>
      <c r="BE408" s="257"/>
      <c r="BF408" s="257"/>
      <c r="BG408" s="257"/>
      <c r="BH408" s="257"/>
      <c r="BI408" s="257"/>
      <c r="BJ408" s="257"/>
      <c r="BK408" s="257"/>
      <c r="BL408" s="257"/>
      <c r="BM408" s="257"/>
      <c r="BN408" s="257"/>
      <c r="BO408" s="257"/>
      <c r="BP408" s="257"/>
      <c r="BQ408" s="257"/>
      <c r="BR408" s="257"/>
      <c r="BS408" s="257"/>
      <c r="BT408" s="257"/>
      <c r="BU408" s="257"/>
      <c r="BV408" s="257"/>
      <c r="BW408" s="257"/>
      <c r="BX408" s="257"/>
      <c r="BY408" s="257"/>
      <c r="BZ408" s="257"/>
      <c r="CA408" s="257"/>
      <c r="CB408" s="257"/>
      <c r="CC408" s="257"/>
      <c r="CD408" s="257"/>
      <c r="CE408" s="257"/>
      <c r="CF408" s="257"/>
      <c r="CG408" s="257"/>
      <c r="CH408" s="257"/>
      <c r="CI408" s="257"/>
      <c r="CJ408" s="257"/>
    </row>
    <row r="409" spans="2:88">
      <c r="B409" s="187"/>
      <c r="C409" s="187"/>
      <c r="D409" s="187"/>
      <c r="E409" s="187"/>
      <c r="F409" s="187"/>
      <c r="G409" s="187"/>
      <c r="H409" s="187"/>
      <c r="I409" s="187"/>
      <c r="J409" s="187"/>
      <c r="K409" s="187"/>
      <c r="L409" s="187"/>
      <c r="M409" s="187"/>
      <c r="N409" s="187"/>
      <c r="O409" s="187"/>
      <c r="P409" s="187"/>
      <c r="Q409" s="187"/>
      <c r="R409" s="187"/>
      <c r="S409" s="187"/>
      <c r="T409" s="187"/>
      <c r="U409" s="187"/>
      <c r="V409" s="187"/>
      <c r="W409" s="187"/>
      <c r="Y409" s="257"/>
      <c r="Z409" s="257"/>
      <c r="AA409" s="257"/>
      <c r="AB409" s="257"/>
      <c r="AC409" s="257"/>
      <c r="AD409" s="257"/>
      <c r="AE409" s="257"/>
      <c r="AF409" s="257"/>
      <c r="AG409" s="257"/>
      <c r="AH409" s="257"/>
      <c r="AI409" s="257"/>
      <c r="AJ409" s="257"/>
      <c r="AK409" s="257"/>
      <c r="AL409" s="257"/>
      <c r="AM409" s="257"/>
      <c r="AN409" s="257"/>
      <c r="AO409" s="257"/>
      <c r="AP409" s="257"/>
      <c r="AQ409" s="257"/>
      <c r="AR409" s="257"/>
      <c r="AS409" s="257"/>
      <c r="AT409" s="257"/>
      <c r="AU409" s="257"/>
      <c r="AV409" s="257"/>
      <c r="AW409" s="257"/>
      <c r="AX409" s="257"/>
      <c r="AY409" s="257"/>
      <c r="AZ409" s="257"/>
      <c r="BA409" s="257"/>
      <c r="BB409" s="257"/>
      <c r="BC409" s="257"/>
      <c r="BD409" s="257"/>
      <c r="BE409" s="257"/>
      <c r="BF409" s="257"/>
      <c r="BG409" s="257"/>
      <c r="BH409" s="257"/>
      <c r="BI409" s="257"/>
      <c r="BJ409" s="257"/>
      <c r="BK409" s="257"/>
      <c r="BL409" s="257"/>
      <c r="BM409" s="257"/>
      <c r="BN409" s="257"/>
      <c r="BO409" s="257"/>
      <c r="BP409" s="257"/>
      <c r="BQ409" s="257"/>
      <c r="BR409" s="257"/>
      <c r="BS409" s="257"/>
      <c r="BT409" s="257"/>
      <c r="BU409" s="257"/>
      <c r="BV409" s="257"/>
      <c r="BW409" s="257"/>
      <c r="BX409" s="257"/>
      <c r="BY409" s="257"/>
      <c r="BZ409" s="257"/>
      <c r="CA409" s="257"/>
      <c r="CB409" s="257"/>
      <c r="CC409" s="257"/>
      <c r="CD409" s="257"/>
      <c r="CE409" s="257"/>
      <c r="CF409" s="257"/>
      <c r="CG409" s="257"/>
      <c r="CH409" s="257"/>
      <c r="CI409" s="257"/>
      <c r="CJ409" s="257"/>
    </row>
    <row r="410" spans="2:88">
      <c r="B410" s="187"/>
      <c r="C410" s="187"/>
      <c r="D410" s="187"/>
      <c r="E410" s="187"/>
      <c r="F410" s="187"/>
      <c r="G410" s="187"/>
      <c r="H410" s="187"/>
      <c r="I410" s="187"/>
      <c r="J410" s="187"/>
      <c r="K410" s="187"/>
      <c r="L410" s="187"/>
      <c r="M410" s="187"/>
      <c r="N410" s="187"/>
      <c r="O410" s="187"/>
      <c r="P410" s="187"/>
      <c r="Q410" s="187"/>
      <c r="R410" s="187"/>
      <c r="S410" s="187"/>
      <c r="T410" s="187"/>
      <c r="U410" s="187"/>
      <c r="V410" s="187"/>
      <c r="W410" s="187"/>
      <c r="Y410" s="257"/>
      <c r="Z410" s="257"/>
      <c r="AA410" s="257"/>
      <c r="AB410" s="257"/>
      <c r="AC410" s="257"/>
      <c r="AD410" s="257"/>
      <c r="AE410" s="257"/>
      <c r="AF410" s="257"/>
      <c r="AG410" s="257"/>
      <c r="AH410" s="257"/>
      <c r="AI410" s="257"/>
      <c r="AJ410" s="257"/>
      <c r="AK410" s="257"/>
      <c r="AL410" s="257"/>
      <c r="AM410" s="257"/>
      <c r="AN410" s="257"/>
      <c r="AO410" s="257"/>
      <c r="AP410" s="257"/>
      <c r="AQ410" s="257"/>
      <c r="AR410" s="257"/>
      <c r="AS410" s="257"/>
      <c r="AT410" s="257"/>
      <c r="AU410" s="257"/>
      <c r="AV410" s="257"/>
      <c r="AW410" s="257"/>
      <c r="AX410" s="257"/>
      <c r="AY410" s="257"/>
      <c r="AZ410" s="257"/>
      <c r="BA410" s="257"/>
      <c r="BB410" s="257"/>
      <c r="BC410" s="257"/>
      <c r="BD410" s="257"/>
      <c r="BE410" s="257"/>
      <c r="BF410" s="257"/>
      <c r="BG410" s="257"/>
      <c r="BH410" s="257"/>
      <c r="BI410" s="257"/>
      <c r="BJ410" s="257"/>
      <c r="BK410" s="257"/>
      <c r="BL410" s="257"/>
      <c r="BM410" s="257"/>
      <c r="BN410" s="257"/>
      <c r="BO410" s="257"/>
      <c r="BP410" s="257"/>
      <c r="BQ410" s="257"/>
      <c r="BR410" s="257"/>
      <c r="BS410" s="257"/>
      <c r="BT410" s="257"/>
      <c r="BU410" s="257"/>
      <c r="BV410" s="257"/>
      <c r="BW410" s="257"/>
      <c r="BX410" s="257"/>
      <c r="BY410" s="257"/>
      <c r="BZ410" s="257"/>
      <c r="CA410" s="257"/>
      <c r="CB410" s="257"/>
      <c r="CC410" s="257"/>
      <c r="CD410" s="257"/>
      <c r="CE410" s="257"/>
      <c r="CF410" s="257"/>
      <c r="CG410" s="257"/>
      <c r="CH410" s="257"/>
      <c r="CI410" s="257"/>
      <c r="CJ410" s="257"/>
    </row>
    <row r="411" spans="2:88">
      <c r="B411" s="187"/>
      <c r="C411" s="187"/>
      <c r="D411" s="187"/>
      <c r="E411" s="187"/>
      <c r="F411" s="187"/>
      <c r="G411" s="187"/>
      <c r="H411" s="187"/>
      <c r="I411" s="187"/>
      <c r="J411" s="187"/>
      <c r="K411" s="187"/>
      <c r="L411" s="187"/>
      <c r="M411" s="187"/>
      <c r="N411" s="187"/>
      <c r="O411" s="187"/>
      <c r="P411" s="187"/>
      <c r="Q411" s="187"/>
      <c r="R411" s="187"/>
      <c r="S411" s="187"/>
      <c r="T411" s="187"/>
      <c r="U411" s="187"/>
      <c r="V411" s="187"/>
      <c r="W411" s="187"/>
      <c r="Y411" s="257"/>
      <c r="Z411" s="257"/>
      <c r="AA411" s="257"/>
      <c r="AB411" s="257"/>
      <c r="AC411" s="257"/>
      <c r="AD411" s="257"/>
      <c r="AE411" s="257"/>
      <c r="AF411" s="257"/>
      <c r="AG411" s="257"/>
      <c r="AH411" s="257"/>
      <c r="AI411" s="257"/>
      <c r="AJ411" s="257"/>
      <c r="AK411" s="257"/>
      <c r="AL411" s="257"/>
      <c r="AM411" s="257"/>
      <c r="AN411" s="257"/>
      <c r="AO411" s="257"/>
      <c r="AP411" s="257"/>
      <c r="AQ411" s="257"/>
      <c r="AR411" s="257"/>
      <c r="AS411" s="257"/>
      <c r="AT411" s="257"/>
      <c r="AU411" s="257"/>
      <c r="AV411" s="257"/>
      <c r="AW411" s="257"/>
      <c r="AX411" s="257"/>
      <c r="AY411" s="257"/>
      <c r="AZ411" s="257"/>
      <c r="BA411" s="257"/>
      <c r="BB411" s="257"/>
      <c r="BC411" s="257"/>
      <c r="BD411" s="257"/>
      <c r="BE411" s="257"/>
      <c r="BF411" s="257"/>
      <c r="BG411" s="257"/>
      <c r="BH411" s="257"/>
      <c r="BI411" s="257"/>
      <c r="BJ411" s="257"/>
      <c r="BK411" s="257"/>
      <c r="BL411" s="257"/>
      <c r="BM411" s="257"/>
      <c r="BN411" s="257"/>
      <c r="BO411" s="257"/>
      <c r="BP411" s="257"/>
      <c r="BQ411" s="257"/>
      <c r="BR411" s="257"/>
      <c r="BS411" s="257"/>
      <c r="BT411" s="257"/>
      <c r="BU411" s="257"/>
      <c r="BV411" s="257"/>
      <c r="BW411" s="257"/>
      <c r="BX411" s="257"/>
      <c r="BY411" s="257"/>
      <c r="BZ411" s="257"/>
      <c r="CA411" s="257"/>
      <c r="CB411" s="257"/>
      <c r="CC411" s="257"/>
      <c r="CD411" s="257"/>
      <c r="CE411" s="257"/>
      <c r="CF411" s="257"/>
      <c r="CG411" s="257"/>
      <c r="CH411" s="257"/>
      <c r="CI411" s="257"/>
      <c r="CJ411" s="257"/>
    </row>
    <row r="412" spans="2:88">
      <c r="B412" s="187"/>
      <c r="C412" s="187"/>
      <c r="D412" s="187"/>
      <c r="E412" s="187"/>
      <c r="F412" s="187"/>
      <c r="G412" s="187"/>
      <c r="H412" s="187"/>
      <c r="I412" s="187"/>
      <c r="J412" s="187"/>
      <c r="K412" s="187"/>
      <c r="L412" s="187"/>
      <c r="M412" s="187"/>
      <c r="N412" s="187"/>
      <c r="O412" s="187"/>
      <c r="P412" s="187"/>
      <c r="Q412" s="187"/>
      <c r="R412" s="187"/>
      <c r="S412" s="187"/>
      <c r="T412" s="187"/>
      <c r="U412" s="187"/>
      <c r="V412" s="187"/>
      <c r="W412" s="187"/>
      <c r="Y412" s="257"/>
      <c r="Z412" s="257"/>
      <c r="AA412" s="257"/>
      <c r="AB412" s="257"/>
      <c r="AC412" s="257"/>
      <c r="AD412" s="257"/>
      <c r="AE412" s="257"/>
      <c r="AF412" s="257"/>
      <c r="AG412" s="257"/>
      <c r="AH412" s="257"/>
      <c r="AI412" s="257"/>
      <c r="AJ412" s="257"/>
      <c r="AK412" s="257"/>
      <c r="AL412" s="257"/>
      <c r="AM412" s="257"/>
      <c r="AN412" s="257"/>
      <c r="AO412" s="257"/>
      <c r="AP412" s="257"/>
      <c r="AQ412" s="257"/>
      <c r="AR412" s="257"/>
      <c r="AS412" s="257"/>
      <c r="AT412" s="257"/>
      <c r="AU412" s="257"/>
      <c r="AV412" s="257"/>
      <c r="AW412" s="257"/>
      <c r="AX412" s="257"/>
      <c r="AY412" s="257"/>
      <c r="AZ412" s="257"/>
      <c r="BA412" s="257"/>
      <c r="BB412" s="257"/>
      <c r="BC412" s="257"/>
      <c r="BD412" s="257"/>
      <c r="BE412" s="257"/>
      <c r="BF412" s="257"/>
      <c r="BG412" s="257"/>
      <c r="BH412" s="257"/>
      <c r="BI412" s="257"/>
      <c r="BJ412" s="257"/>
      <c r="BK412" s="257"/>
      <c r="BL412" s="257"/>
      <c r="BM412" s="257"/>
      <c r="BN412" s="257"/>
      <c r="BO412" s="257"/>
      <c r="BP412" s="257"/>
      <c r="BQ412" s="257"/>
      <c r="BR412" s="257"/>
      <c r="BS412" s="257"/>
      <c r="BT412" s="257"/>
      <c r="BU412" s="257"/>
      <c r="BV412" s="257"/>
      <c r="BW412" s="257"/>
      <c r="BX412" s="257"/>
      <c r="BY412" s="257"/>
      <c r="BZ412" s="257"/>
      <c r="CA412" s="257"/>
      <c r="CB412" s="257"/>
      <c r="CC412" s="257"/>
      <c r="CD412" s="257"/>
      <c r="CE412" s="257"/>
      <c r="CF412" s="257"/>
      <c r="CG412" s="257"/>
      <c r="CH412" s="257"/>
      <c r="CI412" s="257"/>
      <c r="CJ412" s="257"/>
    </row>
    <row r="413" spans="2:88">
      <c r="B413" s="187"/>
      <c r="C413" s="187"/>
      <c r="D413" s="187"/>
      <c r="E413" s="187"/>
      <c r="F413" s="187"/>
      <c r="G413" s="187"/>
      <c r="H413" s="187"/>
      <c r="I413" s="187"/>
      <c r="J413" s="187"/>
      <c r="K413" s="187"/>
      <c r="L413" s="187"/>
      <c r="M413" s="187"/>
      <c r="N413" s="187"/>
      <c r="O413" s="187"/>
      <c r="P413" s="187"/>
      <c r="Q413" s="187"/>
      <c r="R413" s="187"/>
      <c r="S413" s="187"/>
      <c r="T413" s="187"/>
      <c r="U413" s="187"/>
      <c r="V413" s="187"/>
      <c r="W413" s="187"/>
      <c r="Y413" s="257"/>
      <c r="Z413" s="257"/>
      <c r="AA413" s="257"/>
      <c r="AB413" s="257"/>
      <c r="AC413" s="257"/>
      <c r="AD413" s="257"/>
      <c r="AE413" s="257"/>
      <c r="AF413" s="257"/>
      <c r="AG413" s="257"/>
      <c r="AH413" s="257"/>
      <c r="AI413" s="257"/>
      <c r="AJ413" s="257"/>
      <c r="AK413" s="257"/>
      <c r="AL413" s="257"/>
      <c r="AM413" s="257"/>
      <c r="AN413" s="257"/>
      <c r="AO413" s="257"/>
      <c r="AP413" s="257"/>
      <c r="AQ413" s="257"/>
      <c r="AR413" s="257"/>
      <c r="AS413" s="257"/>
      <c r="AT413" s="257"/>
      <c r="AU413" s="257"/>
      <c r="AV413" s="257"/>
      <c r="AW413" s="257"/>
      <c r="AX413" s="257"/>
      <c r="AY413" s="257"/>
      <c r="AZ413" s="257"/>
      <c r="BA413" s="257"/>
      <c r="BB413" s="257"/>
      <c r="BC413" s="257"/>
      <c r="BD413" s="257"/>
      <c r="BE413" s="257"/>
      <c r="BF413" s="257"/>
      <c r="BG413" s="257"/>
      <c r="BH413" s="257"/>
      <c r="BI413" s="257"/>
      <c r="BJ413" s="257"/>
      <c r="BK413" s="257"/>
      <c r="BL413" s="257"/>
      <c r="BM413" s="257"/>
      <c r="BN413" s="257"/>
      <c r="BO413" s="257"/>
      <c r="BP413" s="257"/>
      <c r="BQ413" s="257"/>
      <c r="BR413" s="257"/>
      <c r="BS413" s="257"/>
      <c r="BT413" s="257"/>
      <c r="BU413" s="257"/>
      <c r="BV413" s="257"/>
      <c r="BW413" s="257"/>
      <c r="BX413" s="257"/>
      <c r="BY413" s="257"/>
      <c r="BZ413" s="257"/>
      <c r="CA413" s="257"/>
      <c r="CB413" s="257"/>
      <c r="CC413" s="257"/>
      <c r="CD413" s="257"/>
      <c r="CE413" s="257"/>
      <c r="CF413" s="257"/>
      <c r="CG413" s="257"/>
      <c r="CH413" s="257"/>
      <c r="CI413" s="257"/>
      <c r="CJ413" s="257"/>
    </row>
    <row r="414" spans="2:88">
      <c r="B414" s="187"/>
      <c r="C414" s="187"/>
      <c r="D414" s="187"/>
      <c r="E414" s="187"/>
      <c r="F414" s="187"/>
      <c r="G414" s="187"/>
      <c r="H414" s="187"/>
      <c r="I414" s="187"/>
      <c r="J414" s="187"/>
      <c r="K414" s="187"/>
      <c r="L414" s="187"/>
      <c r="M414" s="187"/>
      <c r="N414" s="187"/>
      <c r="O414" s="187"/>
      <c r="P414" s="187"/>
      <c r="Q414" s="187"/>
      <c r="R414" s="187"/>
      <c r="S414" s="187"/>
      <c r="T414" s="187"/>
      <c r="U414" s="187"/>
      <c r="V414" s="187"/>
      <c r="W414" s="187"/>
      <c r="Y414" s="257"/>
      <c r="Z414" s="257"/>
      <c r="AA414" s="257"/>
      <c r="AB414" s="257"/>
      <c r="AC414" s="257"/>
      <c r="AD414" s="257"/>
      <c r="AE414" s="257"/>
      <c r="AF414" s="257"/>
      <c r="AG414" s="257"/>
      <c r="AH414" s="257"/>
      <c r="AI414" s="257"/>
      <c r="AJ414" s="257"/>
      <c r="AK414" s="257"/>
      <c r="AL414" s="257"/>
      <c r="AM414" s="257"/>
      <c r="AN414" s="257"/>
      <c r="AO414" s="257"/>
      <c r="AP414" s="257"/>
      <c r="AQ414" s="257"/>
      <c r="AR414" s="257"/>
      <c r="AS414" s="257"/>
      <c r="AT414" s="257"/>
      <c r="AU414" s="257"/>
      <c r="AV414" s="257"/>
      <c r="AW414" s="257"/>
      <c r="AX414" s="257"/>
      <c r="AY414" s="257"/>
      <c r="AZ414" s="257"/>
      <c r="BA414" s="257"/>
      <c r="BB414" s="257"/>
      <c r="BC414" s="257"/>
      <c r="BD414" s="257"/>
      <c r="BE414" s="257"/>
      <c r="BF414" s="257"/>
      <c r="BG414" s="257"/>
      <c r="BH414" s="257"/>
      <c r="BI414" s="257"/>
      <c r="BJ414" s="257"/>
      <c r="BK414" s="257"/>
      <c r="BL414" s="257"/>
      <c r="BM414" s="257"/>
      <c r="BN414" s="257"/>
      <c r="BO414" s="257"/>
      <c r="BP414" s="257"/>
      <c r="BQ414" s="257"/>
      <c r="BR414" s="257"/>
      <c r="BS414" s="257"/>
      <c r="BT414" s="257"/>
      <c r="BU414" s="257"/>
      <c r="BV414" s="257"/>
      <c r="BW414" s="257"/>
      <c r="BX414" s="257"/>
      <c r="BY414" s="257"/>
      <c r="BZ414" s="257"/>
      <c r="CA414" s="257"/>
      <c r="CB414" s="257"/>
      <c r="CC414" s="257"/>
      <c r="CD414" s="257"/>
      <c r="CE414" s="257"/>
      <c r="CF414" s="257"/>
      <c r="CG414" s="257"/>
      <c r="CH414" s="257"/>
      <c r="CI414" s="257"/>
      <c r="CJ414" s="257"/>
    </row>
    <row r="415" spans="2:88">
      <c r="B415" s="187"/>
      <c r="C415" s="187"/>
      <c r="D415" s="187"/>
      <c r="E415" s="187"/>
      <c r="F415" s="187"/>
      <c r="G415" s="187"/>
      <c r="H415" s="187"/>
      <c r="I415" s="187"/>
      <c r="J415" s="187"/>
      <c r="K415" s="187"/>
      <c r="L415" s="187"/>
      <c r="M415" s="187"/>
      <c r="N415" s="187"/>
      <c r="O415" s="187"/>
      <c r="P415" s="187"/>
      <c r="Q415" s="187"/>
      <c r="R415" s="187"/>
      <c r="S415" s="187"/>
      <c r="T415" s="187"/>
      <c r="U415" s="187"/>
      <c r="V415" s="187"/>
      <c r="W415" s="187"/>
      <c r="Y415" s="257"/>
      <c r="Z415" s="257"/>
      <c r="AA415" s="257"/>
      <c r="AB415" s="257"/>
      <c r="AC415" s="257"/>
      <c r="AD415" s="257"/>
      <c r="AE415" s="257"/>
      <c r="AF415" s="257"/>
      <c r="AG415" s="257"/>
      <c r="AH415" s="257"/>
      <c r="AI415" s="257"/>
      <c r="AJ415" s="257"/>
      <c r="AK415" s="257"/>
      <c r="AL415" s="257"/>
      <c r="AM415" s="257"/>
      <c r="AN415" s="257"/>
      <c r="AO415" s="257"/>
      <c r="AP415" s="257"/>
      <c r="AQ415" s="257"/>
      <c r="AR415" s="257"/>
      <c r="AS415" s="257"/>
      <c r="AT415" s="257"/>
      <c r="AU415" s="257"/>
      <c r="AV415" s="257"/>
      <c r="AW415" s="257"/>
      <c r="AX415" s="257"/>
      <c r="AY415" s="257"/>
      <c r="AZ415" s="257"/>
      <c r="BA415" s="257"/>
      <c r="BB415" s="257"/>
      <c r="BC415" s="257"/>
      <c r="BD415" s="257"/>
      <c r="BE415" s="257"/>
      <c r="BF415" s="257"/>
      <c r="BG415" s="257"/>
      <c r="BH415" s="257"/>
      <c r="BI415" s="257"/>
      <c r="BJ415" s="257"/>
      <c r="BK415" s="257"/>
      <c r="BL415" s="257"/>
      <c r="BM415" s="257"/>
      <c r="BN415" s="257"/>
      <c r="BO415" s="257"/>
      <c r="BP415" s="257"/>
      <c r="BQ415" s="257"/>
      <c r="BR415" s="257"/>
      <c r="BS415" s="257"/>
      <c r="BT415" s="257"/>
      <c r="BU415" s="257"/>
      <c r="BV415" s="257"/>
      <c r="BW415" s="257"/>
      <c r="BX415" s="257"/>
      <c r="BY415" s="257"/>
      <c r="BZ415" s="257"/>
      <c r="CA415" s="257"/>
      <c r="CB415" s="257"/>
      <c r="CC415" s="257"/>
      <c r="CD415" s="257"/>
      <c r="CE415" s="257"/>
      <c r="CF415" s="257"/>
      <c r="CG415" s="257"/>
      <c r="CH415" s="257"/>
      <c r="CI415" s="257"/>
      <c r="CJ415" s="257"/>
    </row>
    <row r="416" spans="2:88">
      <c r="B416" s="187"/>
      <c r="C416" s="187"/>
      <c r="D416" s="187"/>
      <c r="E416" s="187"/>
      <c r="F416" s="187"/>
      <c r="G416" s="187"/>
      <c r="H416" s="187"/>
      <c r="I416" s="187"/>
      <c r="J416" s="187"/>
      <c r="K416" s="187"/>
      <c r="L416" s="187"/>
      <c r="M416" s="187"/>
      <c r="N416" s="187"/>
      <c r="O416" s="187"/>
      <c r="P416" s="187"/>
      <c r="Q416" s="187"/>
      <c r="R416" s="187"/>
      <c r="S416" s="187"/>
      <c r="T416" s="187"/>
      <c r="U416" s="187"/>
      <c r="V416" s="187"/>
      <c r="W416" s="187"/>
      <c r="Y416" s="257"/>
      <c r="Z416" s="257"/>
      <c r="AA416" s="257"/>
      <c r="AB416" s="257"/>
      <c r="AC416" s="257"/>
      <c r="AD416" s="257"/>
      <c r="AE416" s="257"/>
      <c r="AF416" s="257"/>
      <c r="AG416" s="257"/>
      <c r="AH416" s="257"/>
      <c r="AI416" s="257"/>
      <c r="AJ416" s="257"/>
      <c r="AK416" s="257"/>
      <c r="AL416" s="257"/>
      <c r="AM416" s="257"/>
      <c r="AN416" s="257"/>
      <c r="AO416" s="257"/>
      <c r="AP416" s="257"/>
      <c r="AQ416" s="257"/>
      <c r="AR416" s="257"/>
      <c r="AS416" s="257"/>
      <c r="AT416" s="257"/>
      <c r="AU416" s="257"/>
      <c r="AV416" s="257"/>
      <c r="AW416" s="257"/>
      <c r="AX416" s="257"/>
      <c r="AY416" s="257"/>
      <c r="AZ416" s="257"/>
      <c r="BA416" s="257"/>
      <c r="BB416" s="257"/>
      <c r="BC416" s="257"/>
      <c r="BD416" s="257"/>
      <c r="BE416" s="257"/>
      <c r="BF416" s="257"/>
      <c r="BG416" s="257"/>
      <c r="BH416" s="257"/>
      <c r="BI416" s="257"/>
      <c r="BJ416" s="257"/>
      <c r="BK416" s="257"/>
      <c r="BL416" s="257"/>
      <c r="BM416" s="257"/>
      <c r="BN416" s="257"/>
      <c r="BO416" s="257"/>
      <c r="BP416" s="257"/>
      <c r="BQ416" s="257"/>
      <c r="BR416" s="257"/>
      <c r="BS416" s="257"/>
      <c r="BT416" s="257"/>
      <c r="BU416" s="257"/>
      <c r="BV416" s="257"/>
      <c r="BW416" s="257"/>
      <c r="BX416" s="257"/>
      <c r="BY416" s="257"/>
      <c r="BZ416" s="257"/>
      <c r="CA416" s="257"/>
      <c r="CB416" s="257"/>
      <c r="CC416" s="257"/>
      <c r="CD416" s="257"/>
      <c r="CE416" s="257"/>
      <c r="CF416" s="257"/>
      <c r="CG416" s="257"/>
      <c r="CH416" s="257"/>
      <c r="CI416" s="257"/>
      <c r="CJ416" s="257"/>
    </row>
    <row r="417" spans="2:88">
      <c r="B417" s="187"/>
      <c r="C417" s="187"/>
      <c r="D417" s="187"/>
      <c r="E417" s="187"/>
      <c r="F417" s="187"/>
      <c r="G417" s="187"/>
      <c r="H417" s="187"/>
      <c r="I417" s="187"/>
      <c r="J417" s="187"/>
      <c r="K417" s="187"/>
      <c r="L417" s="187"/>
      <c r="M417" s="187"/>
      <c r="N417" s="187"/>
      <c r="O417" s="187"/>
      <c r="P417" s="187"/>
      <c r="Q417" s="187"/>
      <c r="R417" s="187"/>
      <c r="S417" s="187"/>
      <c r="T417" s="187"/>
      <c r="U417" s="187"/>
      <c r="V417" s="187"/>
      <c r="W417" s="187"/>
      <c r="Y417" s="257"/>
      <c r="Z417" s="257"/>
      <c r="AA417" s="257"/>
      <c r="AB417" s="257"/>
      <c r="AC417" s="257"/>
      <c r="AD417" s="257"/>
      <c r="AE417" s="257"/>
      <c r="AF417" s="257"/>
      <c r="AG417" s="257"/>
      <c r="AH417" s="257"/>
      <c r="AI417" s="257"/>
      <c r="AJ417" s="257"/>
      <c r="AK417" s="257"/>
      <c r="AL417" s="257"/>
      <c r="AM417" s="257"/>
      <c r="AN417" s="257"/>
      <c r="AO417" s="257"/>
      <c r="AP417" s="257"/>
      <c r="AQ417" s="257"/>
      <c r="AR417" s="257"/>
      <c r="AS417" s="257"/>
      <c r="AT417" s="257"/>
      <c r="AU417" s="257"/>
      <c r="AV417" s="257"/>
      <c r="AW417" s="257"/>
      <c r="AX417" s="257"/>
      <c r="AY417" s="257"/>
      <c r="AZ417" s="257"/>
      <c r="BA417" s="257"/>
      <c r="BB417" s="257"/>
      <c r="BC417" s="257"/>
      <c r="BD417" s="257"/>
      <c r="BE417" s="257"/>
      <c r="BF417" s="257"/>
      <c r="BG417" s="257"/>
      <c r="BH417" s="257"/>
      <c r="BI417" s="257"/>
      <c r="BJ417" s="257"/>
      <c r="BK417" s="257"/>
      <c r="BL417" s="257"/>
      <c r="BM417" s="257"/>
      <c r="BN417" s="257"/>
      <c r="BO417" s="257"/>
      <c r="BP417" s="257"/>
      <c r="BQ417" s="257"/>
      <c r="BR417" s="257"/>
      <c r="BS417" s="257"/>
      <c r="BT417" s="257"/>
      <c r="BU417" s="257"/>
      <c r="BV417" s="257"/>
      <c r="BW417" s="257"/>
      <c r="BX417" s="257"/>
      <c r="BY417" s="257"/>
      <c r="BZ417" s="257"/>
      <c r="CA417" s="257"/>
      <c r="CB417" s="257"/>
      <c r="CC417" s="257"/>
      <c r="CD417" s="257"/>
      <c r="CE417" s="257"/>
      <c r="CF417" s="257"/>
      <c r="CG417" s="257"/>
      <c r="CH417" s="257"/>
      <c r="CI417" s="257"/>
      <c r="CJ417" s="257"/>
    </row>
    <row r="418" spans="2:88">
      <c r="B418" s="187"/>
      <c r="C418" s="187"/>
      <c r="D418" s="187"/>
      <c r="E418" s="187"/>
      <c r="F418" s="187"/>
      <c r="G418" s="187"/>
      <c r="H418" s="187"/>
      <c r="I418" s="187"/>
      <c r="J418" s="187"/>
      <c r="K418" s="187"/>
      <c r="L418" s="187"/>
      <c r="M418" s="187"/>
      <c r="N418" s="187"/>
      <c r="O418" s="187"/>
      <c r="P418" s="187"/>
      <c r="Q418" s="187"/>
      <c r="R418" s="187"/>
      <c r="S418" s="187"/>
      <c r="T418" s="187"/>
      <c r="U418" s="187"/>
      <c r="V418" s="187"/>
      <c r="W418" s="187"/>
      <c r="Y418" s="257"/>
      <c r="Z418" s="257"/>
      <c r="AA418" s="257"/>
      <c r="AB418" s="257"/>
      <c r="AC418" s="257"/>
      <c r="AD418" s="257"/>
      <c r="AE418" s="257"/>
      <c r="AF418" s="257"/>
      <c r="AG418" s="257"/>
      <c r="AH418" s="257"/>
      <c r="AI418" s="257"/>
      <c r="AJ418" s="257"/>
      <c r="AK418" s="257"/>
      <c r="AL418" s="257"/>
      <c r="AM418" s="257"/>
      <c r="AN418" s="257"/>
      <c r="AO418" s="257"/>
      <c r="AP418" s="257"/>
      <c r="AQ418" s="257"/>
      <c r="AR418" s="257"/>
      <c r="AS418" s="257"/>
      <c r="AT418" s="257"/>
      <c r="AU418" s="257"/>
      <c r="AV418" s="257"/>
      <c r="AW418" s="257"/>
      <c r="AX418" s="257"/>
      <c r="AY418" s="257"/>
      <c r="AZ418" s="257"/>
      <c r="BA418" s="257"/>
      <c r="BB418" s="257"/>
      <c r="BC418" s="257"/>
      <c r="BD418" s="257"/>
      <c r="BE418" s="257"/>
      <c r="BF418" s="257"/>
      <c r="BG418" s="257"/>
      <c r="BH418" s="257"/>
      <c r="BI418" s="257"/>
      <c r="BJ418" s="257"/>
      <c r="BK418" s="257"/>
      <c r="BL418" s="257"/>
      <c r="BM418" s="257"/>
      <c r="BN418" s="257"/>
      <c r="BO418" s="257"/>
      <c r="BP418" s="257"/>
      <c r="BQ418" s="257"/>
      <c r="BR418" s="257"/>
      <c r="BS418" s="257"/>
      <c r="BT418" s="257"/>
      <c r="BU418" s="257"/>
      <c r="BV418" s="257"/>
      <c r="BW418" s="257"/>
      <c r="BX418" s="257"/>
      <c r="BY418" s="257"/>
      <c r="BZ418" s="257"/>
      <c r="CA418" s="257"/>
      <c r="CB418" s="257"/>
      <c r="CC418" s="257"/>
      <c r="CD418" s="257"/>
      <c r="CE418" s="257"/>
      <c r="CF418" s="257"/>
      <c r="CG418" s="257"/>
      <c r="CH418" s="257"/>
      <c r="CI418" s="257"/>
      <c r="CJ418" s="257"/>
    </row>
    <row r="419" spans="2:88">
      <c r="B419" s="187"/>
      <c r="C419" s="187"/>
      <c r="D419" s="187"/>
      <c r="E419" s="187"/>
      <c r="F419" s="187"/>
      <c r="G419" s="187"/>
      <c r="H419" s="187"/>
      <c r="I419" s="187"/>
      <c r="J419" s="187"/>
      <c r="K419" s="187"/>
      <c r="L419" s="187"/>
      <c r="M419" s="187"/>
      <c r="N419" s="187"/>
      <c r="O419" s="187"/>
      <c r="P419" s="187"/>
      <c r="Q419" s="187"/>
      <c r="R419" s="187"/>
      <c r="S419" s="187"/>
      <c r="T419" s="187"/>
      <c r="U419" s="187"/>
      <c r="V419" s="187"/>
      <c r="W419" s="187"/>
      <c r="Y419" s="257"/>
      <c r="Z419" s="257"/>
      <c r="AA419" s="257"/>
      <c r="AB419" s="257"/>
      <c r="AC419" s="257"/>
      <c r="AD419" s="257"/>
      <c r="AE419" s="257"/>
      <c r="AF419" s="257"/>
      <c r="AG419" s="257"/>
      <c r="AH419" s="257"/>
      <c r="AI419" s="257"/>
      <c r="AJ419" s="257"/>
      <c r="AK419" s="257"/>
      <c r="AL419" s="257"/>
      <c r="AM419" s="257"/>
      <c r="AN419" s="257"/>
      <c r="AO419" s="257"/>
      <c r="AP419" s="257"/>
      <c r="AQ419" s="257"/>
      <c r="AR419" s="257"/>
      <c r="AS419" s="257"/>
      <c r="AT419" s="257"/>
      <c r="AU419" s="257"/>
      <c r="AV419" s="257"/>
      <c r="AW419" s="257"/>
      <c r="AX419" s="257"/>
      <c r="AY419" s="257"/>
      <c r="AZ419" s="257"/>
      <c r="BA419" s="257"/>
      <c r="BB419" s="257"/>
      <c r="BC419" s="257"/>
      <c r="BD419" s="257"/>
      <c r="BE419" s="257"/>
      <c r="BF419" s="257"/>
      <c r="BG419" s="257"/>
      <c r="BH419" s="257"/>
      <c r="BI419" s="257"/>
      <c r="BJ419" s="257"/>
      <c r="BK419" s="257"/>
      <c r="BL419" s="257"/>
      <c r="BM419" s="257"/>
      <c r="BN419" s="257"/>
      <c r="BO419" s="257"/>
      <c r="BP419" s="257"/>
      <c r="BQ419" s="257"/>
      <c r="BR419" s="257"/>
      <c r="BS419" s="257"/>
      <c r="BT419" s="257"/>
      <c r="BU419" s="257"/>
      <c r="BV419" s="257"/>
      <c r="BW419" s="257"/>
      <c r="BX419" s="257"/>
      <c r="BY419" s="257"/>
      <c r="BZ419" s="257"/>
      <c r="CA419" s="257"/>
      <c r="CB419" s="257"/>
      <c r="CC419" s="257"/>
      <c r="CD419" s="257"/>
      <c r="CE419" s="257"/>
      <c r="CF419" s="257"/>
      <c r="CG419" s="257"/>
      <c r="CH419" s="257"/>
      <c r="CI419" s="257"/>
      <c r="CJ419" s="257"/>
    </row>
    <row r="420" spans="2:88">
      <c r="B420" s="187"/>
      <c r="C420" s="187"/>
      <c r="D420" s="187"/>
      <c r="E420" s="187"/>
      <c r="F420" s="187"/>
      <c r="G420" s="187"/>
      <c r="H420" s="187"/>
      <c r="I420" s="187"/>
      <c r="J420" s="187"/>
      <c r="K420" s="187"/>
      <c r="L420" s="187"/>
      <c r="M420" s="187"/>
      <c r="N420" s="187"/>
      <c r="O420" s="187"/>
      <c r="P420" s="187"/>
      <c r="Q420" s="187"/>
      <c r="R420" s="187"/>
      <c r="S420" s="187"/>
      <c r="T420" s="187"/>
      <c r="U420" s="187"/>
      <c r="V420" s="187"/>
      <c r="W420" s="187"/>
      <c r="Y420" s="257"/>
      <c r="Z420" s="257"/>
      <c r="AA420" s="257"/>
      <c r="AB420" s="257"/>
      <c r="AC420" s="257"/>
      <c r="AD420" s="257"/>
      <c r="AE420" s="257"/>
      <c r="AF420" s="257"/>
      <c r="AG420" s="257"/>
      <c r="AH420" s="257"/>
      <c r="AI420" s="257"/>
      <c r="AJ420" s="257"/>
      <c r="AK420" s="257"/>
      <c r="AL420" s="257"/>
      <c r="AM420" s="257"/>
      <c r="AN420" s="257"/>
      <c r="AO420" s="257"/>
      <c r="AP420" s="257"/>
      <c r="AQ420" s="257"/>
      <c r="AR420" s="257"/>
      <c r="AS420" s="257"/>
      <c r="AT420" s="257"/>
      <c r="AU420" s="257"/>
      <c r="AV420" s="257"/>
      <c r="AW420" s="257"/>
      <c r="AX420" s="257"/>
      <c r="AY420" s="257"/>
      <c r="AZ420" s="257"/>
      <c r="BA420" s="257"/>
      <c r="BB420" s="257"/>
      <c r="BC420" s="257"/>
      <c r="BD420" s="257"/>
      <c r="BE420" s="257"/>
      <c r="BF420" s="257"/>
      <c r="BG420" s="257"/>
      <c r="BH420" s="257"/>
      <c r="BI420" s="257"/>
      <c r="BJ420" s="257"/>
      <c r="BK420" s="257"/>
      <c r="BL420" s="257"/>
      <c r="BM420" s="257"/>
      <c r="BN420" s="257"/>
      <c r="BO420" s="257"/>
      <c r="BP420" s="257"/>
      <c r="BQ420" s="257"/>
      <c r="BR420" s="257"/>
      <c r="BS420" s="257"/>
      <c r="BT420" s="257"/>
      <c r="BU420" s="257"/>
      <c r="BV420" s="257"/>
      <c r="BW420" s="257"/>
      <c r="BX420" s="257"/>
      <c r="BY420" s="257"/>
      <c r="BZ420" s="257"/>
      <c r="CA420" s="257"/>
      <c r="CB420" s="257"/>
      <c r="CC420" s="257"/>
      <c r="CD420" s="257"/>
      <c r="CE420" s="257"/>
      <c r="CF420" s="257"/>
      <c r="CG420" s="257"/>
      <c r="CH420" s="257"/>
      <c r="CI420" s="257"/>
      <c r="CJ420" s="257"/>
    </row>
    <row r="421" spans="2:88">
      <c r="B421" s="187"/>
      <c r="C421" s="187"/>
      <c r="D421" s="187"/>
      <c r="E421" s="187"/>
      <c r="F421" s="187"/>
      <c r="G421" s="187"/>
      <c r="H421" s="187"/>
      <c r="I421" s="187"/>
      <c r="J421" s="187"/>
      <c r="K421" s="187"/>
      <c r="L421" s="187"/>
      <c r="M421" s="187"/>
      <c r="N421" s="187"/>
      <c r="O421" s="187"/>
      <c r="P421" s="187"/>
      <c r="Q421" s="187"/>
      <c r="R421" s="187"/>
      <c r="S421" s="187"/>
      <c r="T421" s="187"/>
      <c r="U421" s="187"/>
      <c r="V421" s="187"/>
      <c r="W421" s="187"/>
      <c r="Y421" s="257"/>
      <c r="Z421" s="257"/>
      <c r="AA421" s="257"/>
      <c r="AB421" s="257"/>
      <c r="AC421" s="257"/>
      <c r="AD421" s="257"/>
      <c r="AE421" s="257"/>
      <c r="AF421" s="257"/>
      <c r="AG421" s="257"/>
      <c r="AH421" s="257"/>
      <c r="AI421" s="257"/>
      <c r="AJ421" s="257"/>
      <c r="AK421" s="257"/>
      <c r="AL421" s="257"/>
      <c r="AM421" s="257"/>
      <c r="AN421" s="257"/>
      <c r="AO421" s="257"/>
      <c r="AP421" s="257"/>
      <c r="AQ421" s="257"/>
      <c r="AR421" s="257"/>
      <c r="AS421" s="257"/>
      <c r="AT421" s="257"/>
      <c r="AU421" s="257"/>
      <c r="AV421" s="257"/>
      <c r="AW421" s="257"/>
      <c r="AX421" s="257"/>
      <c r="AY421" s="257"/>
      <c r="AZ421" s="257"/>
      <c r="BA421" s="257"/>
      <c r="BB421" s="257"/>
      <c r="BC421" s="257"/>
      <c r="BD421" s="257"/>
      <c r="BE421" s="257"/>
      <c r="BF421" s="257"/>
      <c r="BG421" s="257"/>
      <c r="BH421" s="257"/>
      <c r="BI421" s="257"/>
      <c r="BJ421" s="257"/>
      <c r="BK421" s="257"/>
      <c r="BL421" s="257"/>
      <c r="BM421" s="257"/>
      <c r="BN421" s="257"/>
      <c r="BO421" s="257"/>
      <c r="BP421" s="257"/>
      <c r="BQ421" s="257"/>
      <c r="BR421" s="257"/>
      <c r="BS421" s="257"/>
      <c r="BT421" s="257"/>
      <c r="BU421" s="257"/>
      <c r="BV421" s="257"/>
      <c r="BW421" s="257"/>
      <c r="BX421" s="257"/>
      <c r="BY421" s="257"/>
      <c r="BZ421" s="257"/>
      <c r="CA421" s="257"/>
      <c r="CB421" s="257"/>
      <c r="CC421" s="257"/>
      <c r="CD421" s="257"/>
      <c r="CE421" s="257"/>
      <c r="CF421" s="257"/>
      <c r="CG421" s="257"/>
      <c r="CH421" s="257"/>
      <c r="CI421" s="257"/>
      <c r="CJ421" s="257"/>
    </row>
    <row r="422" spans="2:88">
      <c r="B422" s="187"/>
      <c r="C422" s="187"/>
      <c r="D422" s="187"/>
      <c r="E422" s="187"/>
      <c r="F422" s="187"/>
      <c r="G422" s="187"/>
      <c r="H422" s="187"/>
      <c r="I422" s="187"/>
      <c r="J422" s="187"/>
      <c r="K422" s="187"/>
      <c r="L422" s="187"/>
      <c r="M422" s="187"/>
      <c r="N422" s="187"/>
      <c r="O422" s="187"/>
      <c r="P422" s="187"/>
      <c r="Q422" s="187"/>
      <c r="R422" s="187"/>
      <c r="S422" s="187"/>
      <c r="T422" s="187"/>
      <c r="U422" s="187"/>
      <c r="V422" s="187"/>
      <c r="W422" s="187"/>
      <c r="Y422" s="257"/>
      <c r="Z422" s="257"/>
      <c r="AA422" s="257"/>
      <c r="AB422" s="257"/>
      <c r="AC422" s="257"/>
      <c r="AD422" s="257"/>
      <c r="AE422" s="257"/>
      <c r="AF422" s="257"/>
      <c r="AG422" s="257"/>
      <c r="AH422" s="257"/>
      <c r="AI422" s="257"/>
      <c r="AJ422" s="257"/>
      <c r="AK422" s="257"/>
      <c r="AL422" s="257"/>
      <c r="AM422" s="257"/>
      <c r="AN422" s="257"/>
      <c r="AO422" s="257"/>
      <c r="AP422" s="257"/>
      <c r="AQ422" s="257"/>
      <c r="AR422" s="257"/>
      <c r="AS422" s="257"/>
      <c r="AT422" s="257"/>
      <c r="AU422" s="257"/>
      <c r="AV422" s="257"/>
      <c r="AW422" s="257"/>
      <c r="AX422" s="257"/>
      <c r="AY422" s="257"/>
      <c r="AZ422" s="257"/>
      <c r="BA422" s="257"/>
      <c r="BB422" s="257"/>
      <c r="BC422" s="257"/>
      <c r="BD422" s="257"/>
      <c r="BE422" s="257"/>
      <c r="BF422" s="257"/>
      <c r="BG422" s="257"/>
      <c r="BH422" s="257"/>
      <c r="BI422" s="257"/>
      <c r="BJ422" s="257"/>
      <c r="BK422" s="257"/>
      <c r="BL422" s="257"/>
      <c r="BM422" s="257"/>
      <c r="BN422" s="257"/>
      <c r="BO422" s="257"/>
      <c r="BP422" s="257"/>
      <c r="BQ422" s="257"/>
      <c r="BR422" s="257"/>
      <c r="BS422" s="257"/>
      <c r="BT422" s="257"/>
      <c r="BU422" s="257"/>
      <c r="BV422" s="257"/>
      <c r="BW422" s="257"/>
      <c r="BX422" s="257"/>
      <c r="BY422" s="257"/>
      <c r="BZ422" s="257"/>
      <c r="CA422" s="257"/>
      <c r="CB422" s="257"/>
      <c r="CC422" s="257"/>
      <c r="CD422" s="257"/>
      <c r="CE422" s="257"/>
      <c r="CF422" s="257"/>
      <c r="CG422" s="257"/>
      <c r="CH422" s="257"/>
      <c r="CI422" s="257"/>
      <c r="CJ422" s="257"/>
    </row>
    <row r="423" spans="2:88">
      <c r="B423" s="187"/>
      <c r="C423" s="187"/>
      <c r="D423" s="187"/>
      <c r="E423" s="187"/>
      <c r="F423" s="187"/>
      <c r="G423" s="187"/>
      <c r="H423" s="187"/>
      <c r="I423" s="187"/>
      <c r="J423" s="187"/>
      <c r="K423" s="187"/>
      <c r="L423" s="187"/>
      <c r="M423" s="187"/>
      <c r="N423" s="187"/>
      <c r="O423" s="187"/>
      <c r="P423" s="187"/>
      <c r="Q423" s="187"/>
      <c r="R423" s="187"/>
      <c r="S423" s="187"/>
      <c r="T423" s="187"/>
      <c r="U423" s="187"/>
      <c r="V423" s="187"/>
      <c r="W423" s="187"/>
      <c r="Y423" s="257"/>
      <c r="Z423" s="257"/>
      <c r="AA423" s="257"/>
      <c r="AB423" s="257"/>
      <c r="AC423" s="257"/>
      <c r="AD423" s="257"/>
      <c r="AE423" s="257"/>
      <c r="AF423" s="257"/>
      <c r="AG423" s="257"/>
      <c r="AH423" s="257"/>
      <c r="AI423" s="257"/>
      <c r="AJ423" s="257"/>
      <c r="AK423" s="257"/>
      <c r="AL423" s="257"/>
      <c r="AM423" s="257"/>
      <c r="AN423" s="257"/>
      <c r="AO423" s="257"/>
      <c r="AP423" s="257"/>
      <c r="AQ423" s="257"/>
      <c r="AR423" s="257"/>
      <c r="AS423" s="257"/>
      <c r="AT423" s="257"/>
      <c r="AU423" s="257"/>
      <c r="AV423" s="257"/>
      <c r="AW423" s="257"/>
      <c r="AX423" s="257"/>
      <c r="AY423" s="257"/>
      <c r="AZ423" s="257"/>
      <c r="BA423" s="257"/>
      <c r="BB423" s="257"/>
      <c r="BC423" s="257"/>
      <c r="BD423" s="257"/>
      <c r="BE423" s="257"/>
      <c r="BF423" s="257"/>
      <c r="BG423" s="257"/>
      <c r="BH423" s="257"/>
      <c r="BI423" s="257"/>
      <c r="BJ423" s="257"/>
      <c r="BK423" s="257"/>
      <c r="BL423" s="257"/>
      <c r="BM423" s="257"/>
      <c r="BN423" s="257"/>
      <c r="BO423" s="257"/>
      <c r="BP423" s="257"/>
      <c r="BQ423" s="257"/>
      <c r="BR423" s="257"/>
      <c r="BS423" s="257"/>
      <c r="BT423" s="257"/>
      <c r="BU423" s="257"/>
      <c r="BV423" s="257"/>
      <c r="BW423" s="257"/>
      <c r="BX423" s="257"/>
      <c r="BY423" s="257"/>
      <c r="BZ423" s="257"/>
      <c r="CA423" s="257"/>
      <c r="CB423" s="257"/>
      <c r="CC423" s="257"/>
      <c r="CD423" s="257"/>
      <c r="CE423" s="257"/>
      <c r="CF423" s="257"/>
      <c r="CG423" s="257"/>
      <c r="CH423" s="257"/>
      <c r="CI423" s="257"/>
      <c r="CJ423" s="257"/>
    </row>
    <row r="424" spans="2:88">
      <c r="B424" s="187"/>
      <c r="C424" s="187"/>
      <c r="D424" s="187"/>
      <c r="E424" s="187"/>
      <c r="F424" s="187"/>
      <c r="G424" s="187"/>
      <c r="H424" s="187"/>
      <c r="I424" s="187"/>
      <c r="J424" s="187"/>
      <c r="K424" s="187"/>
      <c r="L424" s="187"/>
      <c r="M424" s="187"/>
      <c r="N424" s="187"/>
      <c r="O424" s="187"/>
      <c r="P424" s="187"/>
      <c r="Q424" s="187"/>
      <c r="R424" s="187"/>
      <c r="S424" s="187"/>
      <c r="T424" s="187"/>
      <c r="U424" s="187"/>
      <c r="V424" s="187"/>
      <c r="W424" s="187"/>
      <c r="Y424" s="257"/>
      <c r="Z424" s="257"/>
      <c r="AA424" s="257"/>
      <c r="AB424" s="257"/>
      <c r="AC424" s="257"/>
      <c r="AD424" s="257"/>
      <c r="AE424" s="257"/>
      <c r="AF424" s="257"/>
      <c r="AG424" s="257"/>
      <c r="AH424" s="257"/>
      <c r="AI424" s="257"/>
      <c r="AJ424" s="257"/>
      <c r="AK424" s="257"/>
      <c r="AL424" s="257"/>
      <c r="AM424" s="257"/>
      <c r="AN424" s="257"/>
      <c r="AO424" s="257"/>
      <c r="AP424" s="257"/>
      <c r="AQ424" s="257"/>
      <c r="AR424" s="257"/>
      <c r="AS424" s="257"/>
      <c r="AT424" s="257"/>
      <c r="AU424" s="257"/>
      <c r="AV424" s="257"/>
      <c r="AW424" s="257"/>
      <c r="AX424" s="257"/>
      <c r="AY424" s="257"/>
      <c r="AZ424" s="257"/>
      <c r="BA424" s="257"/>
      <c r="BB424" s="257"/>
      <c r="BC424" s="257"/>
      <c r="BD424" s="257"/>
      <c r="BE424" s="257"/>
      <c r="BF424" s="257"/>
      <c r="BG424" s="257"/>
      <c r="BH424" s="257"/>
      <c r="BI424" s="257"/>
      <c r="BJ424" s="257"/>
      <c r="BK424" s="257"/>
      <c r="BL424" s="257"/>
      <c r="BM424" s="257"/>
      <c r="BN424" s="257"/>
      <c r="BO424" s="257"/>
      <c r="BP424" s="257"/>
      <c r="BQ424" s="257"/>
      <c r="BR424" s="257"/>
      <c r="BS424" s="257"/>
      <c r="BT424" s="257"/>
      <c r="BU424" s="257"/>
      <c r="BV424" s="257"/>
      <c r="BW424" s="257"/>
      <c r="BX424" s="257"/>
      <c r="BY424" s="257"/>
      <c r="BZ424" s="257"/>
      <c r="CA424" s="257"/>
      <c r="CB424" s="257"/>
      <c r="CC424" s="257"/>
      <c r="CD424" s="257"/>
      <c r="CE424" s="257"/>
      <c r="CF424" s="257"/>
      <c r="CG424" s="257"/>
      <c r="CH424" s="257"/>
      <c r="CI424" s="257"/>
      <c r="CJ424" s="257"/>
    </row>
    <row r="425" spans="2:88">
      <c r="B425" s="187"/>
      <c r="C425" s="187"/>
      <c r="D425" s="187"/>
      <c r="E425" s="187"/>
      <c r="F425" s="187"/>
      <c r="G425" s="187"/>
      <c r="H425" s="187"/>
      <c r="I425" s="187"/>
      <c r="J425" s="187"/>
      <c r="K425" s="187"/>
      <c r="L425" s="187"/>
      <c r="M425" s="187"/>
      <c r="N425" s="187"/>
      <c r="O425" s="187"/>
      <c r="P425" s="187"/>
      <c r="Q425" s="187"/>
      <c r="R425" s="187"/>
      <c r="S425" s="187"/>
      <c r="T425" s="187"/>
      <c r="U425" s="187"/>
      <c r="V425" s="187"/>
      <c r="W425" s="187"/>
      <c r="Y425" s="257"/>
      <c r="Z425" s="257"/>
      <c r="AA425" s="257"/>
      <c r="AB425" s="257"/>
      <c r="AC425" s="257"/>
      <c r="AD425" s="257"/>
      <c r="AE425" s="257"/>
      <c r="AF425" s="257"/>
      <c r="AG425" s="257"/>
      <c r="AH425" s="257"/>
      <c r="AI425" s="257"/>
      <c r="AJ425" s="257"/>
      <c r="AK425" s="257"/>
      <c r="AL425" s="257"/>
      <c r="AM425" s="257"/>
      <c r="AN425" s="257"/>
      <c r="AO425" s="257"/>
      <c r="AP425" s="257"/>
      <c r="AQ425" s="257"/>
      <c r="AR425" s="257"/>
      <c r="AS425" s="257"/>
      <c r="AT425" s="257"/>
      <c r="AU425" s="257"/>
      <c r="AV425" s="257"/>
      <c r="AW425" s="257"/>
      <c r="AX425" s="257"/>
      <c r="AY425" s="257"/>
      <c r="AZ425" s="257"/>
      <c r="BA425" s="257"/>
      <c r="BB425" s="257"/>
      <c r="BC425" s="257"/>
      <c r="BD425" s="257"/>
      <c r="BE425" s="257"/>
      <c r="BF425" s="257"/>
      <c r="BG425" s="257"/>
      <c r="BH425" s="257"/>
      <c r="BI425" s="257"/>
      <c r="BJ425" s="257"/>
      <c r="BK425" s="257"/>
      <c r="BL425" s="257"/>
      <c r="BM425" s="257"/>
      <c r="BN425" s="257"/>
      <c r="BO425" s="257"/>
      <c r="BP425" s="257"/>
      <c r="BQ425" s="257"/>
      <c r="BR425" s="257"/>
      <c r="BS425" s="257"/>
      <c r="BT425" s="257"/>
      <c r="BU425" s="257"/>
      <c r="BV425" s="257"/>
      <c r="BW425" s="257"/>
      <c r="BX425" s="257"/>
      <c r="BY425" s="257"/>
      <c r="BZ425" s="257"/>
      <c r="CA425" s="257"/>
      <c r="CB425" s="257"/>
      <c r="CC425" s="257"/>
      <c r="CD425" s="257"/>
      <c r="CE425" s="257"/>
      <c r="CF425" s="257"/>
      <c r="CG425" s="257"/>
      <c r="CH425" s="257"/>
      <c r="CI425" s="257"/>
      <c r="CJ425" s="257"/>
    </row>
    <row r="426" spans="2:88">
      <c r="B426" s="187"/>
      <c r="C426" s="187"/>
      <c r="D426" s="187"/>
      <c r="E426" s="187"/>
      <c r="F426" s="187"/>
      <c r="G426" s="187"/>
      <c r="H426" s="187"/>
      <c r="I426" s="187"/>
      <c r="J426" s="187"/>
      <c r="K426" s="187"/>
      <c r="L426" s="187"/>
      <c r="M426" s="187"/>
      <c r="N426" s="187"/>
      <c r="O426" s="187"/>
      <c r="P426" s="187"/>
      <c r="Q426" s="187"/>
      <c r="R426" s="187"/>
      <c r="S426" s="187"/>
      <c r="T426" s="187"/>
      <c r="U426" s="187"/>
      <c r="V426" s="187"/>
      <c r="W426" s="187"/>
      <c r="Y426" s="257"/>
      <c r="Z426" s="257"/>
      <c r="AA426" s="257"/>
      <c r="AB426" s="257"/>
      <c r="AC426" s="257"/>
      <c r="AD426" s="257"/>
      <c r="AE426" s="257"/>
      <c r="AF426" s="257"/>
      <c r="AG426" s="257"/>
      <c r="AH426" s="257"/>
      <c r="AI426" s="257"/>
      <c r="AJ426" s="257"/>
      <c r="AK426" s="257"/>
      <c r="AL426" s="257"/>
      <c r="AM426" s="257"/>
      <c r="AN426" s="257"/>
      <c r="AO426" s="257"/>
      <c r="AP426" s="257"/>
      <c r="AQ426" s="257"/>
      <c r="AR426" s="257"/>
      <c r="AS426" s="257"/>
      <c r="AT426" s="257"/>
      <c r="AU426" s="257"/>
      <c r="AV426" s="257"/>
      <c r="AW426" s="257"/>
      <c r="AX426" s="257"/>
      <c r="AY426" s="257"/>
      <c r="AZ426" s="257"/>
      <c r="BA426" s="257"/>
      <c r="BB426" s="257"/>
      <c r="BC426" s="257"/>
      <c r="BD426" s="257"/>
      <c r="BE426" s="257"/>
      <c r="BF426" s="257"/>
      <c r="BG426" s="257"/>
      <c r="BH426" s="257"/>
      <c r="BI426" s="257"/>
      <c r="BJ426" s="257"/>
      <c r="BK426" s="257"/>
      <c r="BL426" s="257"/>
      <c r="BM426" s="257"/>
      <c r="BN426" s="257"/>
      <c r="BO426" s="257"/>
      <c r="BP426" s="257"/>
      <c r="BQ426" s="257"/>
      <c r="BR426" s="257"/>
      <c r="BS426" s="257"/>
      <c r="BT426" s="257"/>
      <c r="BU426" s="257"/>
      <c r="BV426" s="257"/>
      <c r="BW426" s="257"/>
      <c r="BX426" s="257"/>
      <c r="BY426" s="257"/>
      <c r="BZ426" s="257"/>
      <c r="CA426" s="257"/>
      <c r="CB426" s="257"/>
      <c r="CC426" s="257"/>
      <c r="CD426" s="257"/>
      <c r="CE426" s="257"/>
      <c r="CF426" s="257"/>
      <c r="CG426" s="257"/>
      <c r="CH426" s="257"/>
      <c r="CI426" s="257"/>
      <c r="CJ426" s="257"/>
    </row>
    <row r="427" spans="2:88">
      <c r="B427" s="187"/>
      <c r="C427" s="187"/>
      <c r="D427" s="187"/>
      <c r="E427" s="187"/>
      <c r="F427" s="187"/>
      <c r="G427" s="187"/>
      <c r="H427" s="187"/>
      <c r="I427" s="187"/>
      <c r="J427" s="187"/>
      <c r="K427" s="187"/>
      <c r="L427" s="187"/>
      <c r="M427" s="187"/>
      <c r="N427" s="187"/>
      <c r="O427" s="187"/>
      <c r="P427" s="187"/>
      <c r="Q427" s="187"/>
      <c r="R427" s="187"/>
      <c r="S427" s="187"/>
      <c r="T427" s="187"/>
      <c r="U427" s="187"/>
      <c r="V427" s="187"/>
      <c r="W427" s="187"/>
      <c r="Y427" s="257"/>
      <c r="Z427" s="257"/>
      <c r="AA427" s="257"/>
      <c r="AB427" s="257"/>
      <c r="AC427" s="257"/>
      <c r="AD427" s="257"/>
      <c r="AE427" s="257"/>
      <c r="AF427" s="257"/>
      <c r="AG427" s="257"/>
      <c r="AH427" s="257"/>
      <c r="AI427" s="257"/>
      <c r="AJ427" s="257"/>
      <c r="AK427" s="257"/>
      <c r="AL427" s="257"/>
      <c r="AM427" s="257"/>
      <c r="AN427" s="257"/>
      <c r="AO427" s="257"/>
      <c r="AP427" s="257"/>
      <c r="AQ427" s="257"/>
      <c r="AR427" s="257"/>
      <c r="AS427" s="257"/>
      <c r="AT427" s="257"/>
      <c r="AU427" s="257"/>
      <c r="AV427" s="257"/>
      <c r="AW427" s="257"/>
      <c r="AX427" s="257"/>
      <c r="AY427" s="257"/>
      <c r="AZ427" s="257"/>
      <c r="BA427" s="257"/>
      <c r="BB427" s="257"/>
      <c r="BC427" s="257"/>
      <c r="BD427" s="257"/>
      <c r="BE427" s="257"/>
      <c r="BF427" s="257"/>
      <c r="BG427" s="257"/>
      <c r="BH427" s="257"/>
      <c r="BI427" s="257"/>
      <c r="BJ427" s="257"/>
      <c r="BK427" s="257"/>
      <c r="BL427" s="257"/>
      <c r="BM427" s="257"/>
      <c r="BN427" s="257"/>
      <c r="BO427" s="257"/>
      <c r="BP427" s="257"/>
      <c r="BQ427" s="257"/>
      <c r="BR427" s="257"/>
      <c r="BS427" s="257"/>
      <c r="BT427" s="257"/>
      <c r="BU427" s="257"/>
      <c r="BV427" s="257"/>
      <c r="BW427" s="257"/>
      <c r="BX427" s="257"/>
      <c r="BY427" s="257"/>
      <c r="BZ427" s="257"/>
      <c r="CA427" s="257"/>
      <c r="CB427" s="257"/>
      <c r="CC427" s="257"/>
      <c r="CD427" s="257"/>
      <c r="CE427" s="257"/>
      <c r="CF427" s="257"/>
      <c r="CG427" s="257"/>
      <c r="CH427" s="257"/>
      <c r="CI427" s="257"/>
      <c r="CJ427" s="257"/>
    </row>
    <row r="428" spans="2:88">
      <c r="B428" s="187"/>
      <c r="C428" s="187"/>
      <c r="D428" s="187"/>
      <c r="E428" s="187"/>
      <c r="F428" s="187"/>
      <c r="G428" s="187"/>
      <c r="H428" s="187"/>
      <c r="I428" s="187"/>
      <c r="J428" s="187"/>
      <c r="K428" s="187"/>
      <c r="L428" s="187"/>
      <c r="M428" s="187"/>
      <c r="N428" s="187"/>
      <c r="O428" s="187"/>
      <c r="P428" s="187"/>
      <c r="Q428" s="187"/>
      <c r="R428" s="187"/>
      <c r="S428" s="187"/>
      <c r="T428" s="187"/>
      <c r="U428" s="187"/>
      <c r="V428" s="187"/>
      <c r="W428" s="187"/>
      <c r="Y428" s="257"/>
      <c r="Z428" s="257"/>
      <c r="AA428" s="257"/>
      <c r="AB428" s="257"/>
      <c r="AC428" s="257"/>
      <c r="AD428" s="257"/>
      <c r="AE428" s="257"/>
      <c r="AF428" s="257"/>
      <c r="AG428" s="257"/>
      <c r="AH428" s="257"/>
      <c r="AI428" s="257"/>
      <c r="AJ428" s="257"/>
      <c r="AK428" s="257"/>
      <c r="AL428" s="257"/>
      <c r="AM428" s="257"/>
      <c r="AN428" s="257"/>
      <c r="AO428" s="257"/>
      <c r="AP428" s="257"/>
      <c r="AQ428" s="257"/>
      <c r="AR428" s="257"/>
      <c r="AS428" s="257"/>
      <c r="AT428" s="257"/>
      <c r="AU428" s="257"/>
      <c r="AV428" s="257"/>
      <c r="AW428" s="257"/>
      <c r="AX428" s="257"/>
      <c r="AY428" s="257"/>
      <c r="AZ428" s="257"/>
      <c r="BA428" s="257"/>
      <c r="BB428" s="257"/>
      <c r="BC428" s="257"/>
      <c r="BD428" s="257"/>
      <c r="BE428" s="257"/>
      <c r="BF428" s="257"/>
      <c r="BG428" s="257"/>
      <c r="BH428" s="257"/>
      <c r="BI428" s="257"/>
      <c r="BJ428" s="257"/>
      <c r="BK428" s="257"/>
      <c r="BL428" s="257"/>
      <c r="BM428" s="257"/>
      <c r="BN428" s="257"/>
      <c r="BO428" s="257"/>
      <c r="BP428" s="257"/>
      <c r="BQ428" s="257"/>
      <c r="BR428" s="257"/>
      <c r="BS428" s="257"/>
      <c r="BT428" s="257"/>
      <c r="BU428" s="257"/>
      <c r="BV428" s="257"/>
      <c r="BW428" s="257"/>
      <c r="BX428" s="257"/>
      <c r="BY428" s="257"/>
      <c r="BZ428" s="257"/>
      <c r="CA428" s="257"/>
      <c r="CB428" s="257"/>
      <c r="CC428" s="257"/>
      <c r="CD428" s="257"/>
      <c r="CE428" s="257"/>
      <c r="CF428" s="257"/>
      <c r="CG428" s="257"/>
      <c r="CH428" s="257"/>
      <c r="CI428" s="257"/>
      <c r="CJ428" s="257"/>
    </row>
    <row r="429" spans="2:88">
      <c r="B429" s="187"/>
      <c r="C429" s="187"/>
      <c r="D429" s="187"/>
      <c r="E429" s="187"/>
      <c r="F429" s="187"/>
      <c r="G429" s="187"/>
      <c r="H429" s="187"/>
      <c r="I429" s="187"/>
      <c r="J429" s="187"/>
      <c r="K429" s="187"/>
      <c r="L429" s="187"/>
      <c r="M429" s="187"/>
      <c r="N429" s="187"/>
      <c r="O429" s="187"/>
      <c r="P429" s="187"/>
      <c r="Q429" s="187"/>
      <c r="R429" s="187"/>
      <c r="S429" s="187"/>
      <c r="T429" s="187"/>
      <c r="U429" s="187"/>
      <c r="V429" s="187"/>
      <c r="W429" s="187"/>
      <c r="Y429" s="257"/>
      <c r="Z429" s="257"/>
      <c r="AA429" s="257"/>
      <c r="AB429" s="257"/>
      <c r="AC429" s="257"/>
      <c r="AD429" s="257"/>
      <c r="AE429" s="257"/>
      <c r="AF429" s="257"/>
      <c r="AG429" s="257"/>
      <c r="AH429" s="257"/>
      <c r="AI429" s="257"/>
      <c r="AJ429" s="257"/>
      <c r="AK429" s="257"/>
      <c r="AL429" s="257"/>
      <c r="AM429" s="257"/>
      <c r="AN429" s="257"/>
      <c r="AO429" s="257"/>
      <c r="AP429" s="257"/>
      <c r="AQ429" s="257"/>
      <c r="AR429" s="257"/>
      <c r="AS429" s="257"/>
      <c r="AT429" s="257"/>
      <c r="AU429" s="257"/>
      <c r="AV429" s="257"/>
      <c r="AW429" s="257"/>
      <c r="AX429" s="257"/>
      <c r="AY429" s="257"/>
      <c r="AZ429" s="257"/>
      <c r="BA429" s="257"/>
      <c r="BB429" s="257"/>
      <c r="BC429" s="257"/>
      <c r="BD429" s="257"/>
      <c r="BE429" s="257"/>
      <c r="BF429" s="257"/>
      <c r="BG429" s="257"/>
      <c r="BH429" s="257"/>
      <c r="BI429" s="257"/>
      <c r="BJ429" s="257"/>
      <c r="BK429" s="257"/>
      <c r="BL429" s="257"/>
      <c r="BM429" s="257"/>
      <c r="BN429" s="257"/>
      <c r="BO429" s="257"/>
      <c r="BP429" s="257"/>
      <c r="BQ429" s="257"/>
      <c r="BR429" s="257"/>
      <c r="BS429" s="257"/>
      <c r="BT429" s="257"/>
      <c r="BU429" s="257"/>
      <c r="BV429" s="257"/>
      <c r="BW429" s="257"/>
      <c r="BX429" s="257"/>
      <c r="BY429" s="257"/>
      <c r="BZ429" s="257"/>
      <c r="CA429" s="257"/>
      <c r="CB429" s="257"/>
      <c r="CC429" s="257"/>
      <c r="CD429" s="257"/>
      <c r="CE429" s="257"/>
      <c r="CF429" s="257"/>
      <c r="CG429" s="257"/>
      <c r="CH429" s="257"/>
      <c r="CI429" s="257"/>
      <c r="CJ429" s="257"/>
    </row>
    <row r="430" spans="2:88">
      <c r="B430" s="187"/>
      <c r="C430" s="187"/>
      <c r="D430" s="187"/>
      <c r="E430" s="187"/>
      <c r="F430" s="187"/>
      <c r="G430" s="187"/>
      <c r="H430" s="187"/>
      <c r="I430" s="187"/>
      <c r="J430" s="187"/>
      <c r="K430" s="187"/>
      <c r="L430" s="187"/>
      <c r="M430" s="187"/>
      <c r="N430" s="187"/>
      <c r="O430" s="187"/>
      <c r="P430" s="187"/>
      <c r="Q430" s="187"/>
      <c r="R430" s="187"/>
      <c r="S430" s="187"/>
      <c r="T430" s="187"/>
      <c r="U430" s="187"/>
      <c r="V430" s="187"/>
      <c r="W430" s="187"/>
      <c r="Y430" s="257"/>
      <c r="Z430" s="257"/>
      <c r="AA430" s="257"/>
      <c r="AB430" s="257"/>
      <c r="AC430" s="257"/>
      <c r="AD430" s="257"/>
      <c r="AE430" s="257"/>
      <c r="AF430" s="257"/>
      <c r="AG430" s="257"/>
      <c r="AH430" s="257"/>
      <c r="AI430" s="257"/>
      <c r="AJ430" s="257"/>
      <c r="AK430" s="257"/>
      <c r="AL430" s="257"/>
      <c r="AM430" s="257"/>
      <c r="AN430" s="257"/>
      <c r="AO430" s="257"/>
      <c r="AP430" s="257"/>
      <c r="AQ430" s="257"/>
      <c r="AR430" s="257"/>
      <c r="AS430" s="257"/>
      <c r="AT430" s="257"/>
      <c r="AU430" s="257"/>
      <c r="AV430" s="257"/>
      <c r="AW430" s="257"/>
      <c r="AX430" s="257"/>
      <c r="AY430" s="257"/>
      <c r="AZ430" s="257"/>
      <c r="BA430" s="257"/>
      <c r="BB430" s="257"/>
      <c r="BC430" s="257"/>
      <c r="BD430" s="257"/>
      <c r="BE430" s="257"/>
      <c r="BF430" s="257"/>
      <c r="BG430" s="257"/>
      <c r="BH430" s="257"/>
      <c r="BI430" s="257"/>
      <c r="BJ430" s="257"/>
      <c r="BK430" s="257"/>
      <c r="BL430" s="257"/>
      <c r="BM430" s="257"/>
      <c r="BN430" s="257"/>
      <c r="BO430" s="257"/>
      <c r="BP430" s="257"/>
      <c r="BQ430" s="257"/>
      <c r="BR430" s="257"/>
      <c r="BS430" s="257"/>
      <c r="BT430" s="257"/>
      <c r="BU430" s="257"/>
      <c r="BV430" s="257"/>
      <c r="BW430" s="257"/>
      <c r="BX430" s="257"/>
      <c r="BY430" s="257"/>
      <c r="BZ430" s="257"/>
      <c r="CA430" s="257"/>
      <c r="CB430" s="257"/>
      <c r="CC430" s="257"/>
      <c r="CD430" s="257"/>
      <c r="CE430" s="257"/>
      <c r="CF430" s="257"/>
      <c r="CG430" s="257"/>
      <c r="CH430" s="257"/>
      <c r="CI430" s="257"/>
      <c r="CJ430" s="257"/>
    </row>
    <row r="431" spans="2:88">
      <c r="B431" s="187"/>
      <c r="C431" s="187"/>
      <c r="D431" s="187"/>
      <c r="E431" s="187"/>
      <c r="F431" s="187"/>
      <c r="G431" s="187"/>
      <c r="H431" s="187"/>
      <c r="I431" s="187"/>
      <c r="J431" s="187"/>
      <c r="K431" s="187"/>
      <c r="L431" s="187"/>
      <c r="M431" s="187"/>
      <c r="N431" s="187"/>
      <c r="O431" s="187"/>
      <c r="P431" s="187"/>
      <c r="Q431" s="187"/>
      <c r="R431" s="187"/>
      <c r="S431" s="187"/>
      <c r="T431" s="187"/>
      <c r="U431" s="187"/>
      <c r="V431" s="187"/>
      <c r="W431" s="187"/>
      <c r="Y431" s="257"/>
      <c r="Z431" s="257"/>
      <c r="AA431" s="257"/>
      <c r="AB431" s="257"/>
      <c r="AC431" s="257"/>
      <c r="AD431" s="257"/>
      <c r="AE431" s="257"/>
      <c r="AF431" s="257"/>
      <c r="AG431" s="257"/>
      <c r="AH431" s="257"/>
      <c r="AI431" s="257"/>
      <c r="AJ431" s="257"/>
      <c r="AK431" s="257"/>
      <c r="AL431" s="257"/>
      <c r="AM431" s="257"/>
      <c r="AN431" s="257"/>
      <c r="AO431" s="257"/>
      <c r="AP431" s="257"/>
      <c r="AQ431" s="257"/>
      <c r="AR431" s="257"/>
      <c r="AS431" s="257"/>
      <c r="AT431" s="257"/>
      <c r="AU431" s="257"/>
      <c r="AV431" s="257"/>
      <c r="AW431" s="257"/>
      <c r="AX431" s="257"/>
      <c r="AY431" s="257"/>
      <c r="AZ431" s="257"/>
      <c r="BA431" s="257"/>
      <c r="BB431" s="257"/>
      <c r="BC431" s="257"/>
      <c r="BD431" s="257"/>
      <c r="BE431" s="257"/>
      <c r="BF431" s="257"/>
      <c r="BG431" s="257"/>
      <c r="BH431" s="257"/>
      <c r="BI431" s="257"/>
      <c r="BJ431" s="257"/>
      <c r="BK431" s="257"/>
      <c r="BL431" s="257"/>
      <c r="BM431" s="257"/>
      <c r="BN431" s="257"/>
      <c r="BO431" s="257"/>
      <c r="BP431" s="257"/>
      <c r="BQ431" s="257"/>
      <c r="BR431" s="257"/>
      <c r="BS431" s="257"/>
      <c r="BT431" s="257"/>
      <c r="BU431" s="257"/>
      <c r="BV431" s="257"/>
      <c r="BW431" s="257"/>
      <c r="BX431" s="257"/>
      <c r="BY431" s="257"/>
      <c r="BZ431" s="257"/>
      <c r="CA431" s="257"/>
      <c r="CB431" s="257"/>
      <c r="CC431" s="257"/>
      <c r="CD431" s="257"/>
      <c r="CE431" s="257"/>
      <c r="CF431" s="257"/>
      <c r="CG431" s="257"/>
      <c r="CH431" s="257"/>
      <c r="CI431" s="257"/>
      <c r="CJ431" s="257"/>
    </row>
    <row r="432" spans="2:88">
      <c r="B432" s="187"/>
      <c r="C432" s="187"/>
      <c r="D432" s="187"/>
      <c r="E432" s="187"/>
      <c r="F432" s="187"/>
      <c r="G432" s="187"/>
      <c r="H432" s="187"/>
      <c r="I432" s="187"/>
      <c r="J432" s="187"/>
      <c r="K432" s="187"/>
      <c r="L432" s="187"/>
      <c r="M432" s="187"/>
      <c r="N432" s="187"/>
      <c r="O432" s="187"/>
      <c r="P432" s="187"/>
      <c r="Q432" s="187"/>
      <c r="R432" s="187"/>
      <c r="S432" s="187"/>
      <c r="T432" s="187"/>
      <c r="U432" s="187"/>
      <c r="V432" s="187"/>
      <c r="W432" s="187"/>
      <c r="Y432" s="257"/>
      <c r="Z432" s="257"/>
      <c r="AA432" s="257"/>
      <c r="AB432" s="257"/>
      <c r="AC432" s="257"/>
      <c r="AD432" s="257"/>
      <c r="AE432" s="257"/>
      <c r="AF432" s="257"/>
      <c r="AG432" s="257"/>
      <c r="AH432" s="257"/>
      <c r="AI432" s="257"/>
      <c r="AJ432" s="257"/>
      <c r="AK432" s="257"/>
      <c r="AL432" s="257"/>
      <c r="AM432" s="257"/>
      <c r="AN432" s="257"/>
      <c r="AO432" s="257"/>
      <c r="AP432" s="257"/>
      <c r="AQ432" s="257"/>
      <c r="AR432" s="257"/>
      <c r="AS432" s="257"/>
      <c r="AT432" s="257"/>
      <c r="AU432" s="257"/>
      <c r="AV432" s="257"/>
      <c r="AW432" s="257"/>
      <c r="AX432" s="257"/>
      <c r="AY432" s="257"/>
      <c r="AZ432" s="257"/>
      <c r="BA432" s="257"/>
      <c r="BB432" s="257"/>
      <c r="BC432" s="257"/>
      <c r="BD432" s="257"/>
      <c r="BE432" s="257"/>
      <c r="BF432" s="257"/>
      <c r="BG432" s="257"/>
      <c r="BH432" s="257"/>
      <c r="BI432" s="257"/>
      <c r="BJ432" s="257"/>
      <c r="BK432" s="257"/>
      <c r="BL432" s="257"/>
      <c r="BM432" s="257"/>
      <c r="BN432" s="257"/>
      <c r="BO432" s="257"/>
      <c r="BP432" s="257"/>
      <c r="BQ432" s="257"/>
      <c r="BR432" s="257"/>
      <c r="BS432" s="257"/>
      <c r="BT432" s="257"/>
      <c r="BU432" s="257"/>
      <c r="BV432" s="257"/>
      <c r="BW432" s="257"/>
      <c r="BX432" s="257"/>
      <c r="BY432" s="257"/>
      <c r="BZ432" s="257"/>
      <c r="CA432" s="257"/>
      <c r="CB432" s="257"/>
      <c r="CC432" s="257"/>
      <c r="CD432" s="257"/>
      <c r="CE432" s="257"/>
      <c r="CF432" s="257"/>
      <c r="CG432" s="257"/>
      <c r="CH432" s="257"/>
      <c r="CI432" s="257"/>
      <c r="CJ432" s="257"/>
    </row>
    <row r="433" spans="2:88">
      <c r="B433" s="187"/>
      <c r="C433" s="187"/>
      <c r="D433" s="187"/>
      <c r="E433" s="187"/>
      <c r="F433" s="187"/>
      <c r="G433" s="187"/>
      <c r="H433" s="187"/>
      <c r="I433" s="187"/>
      <c r="J433" s="187"/>
      <c r="K433" s="187"/>
      <c r="L433" s="187"/>
      <c r="M433" s="187"/>
      <c r="N433" s="187"/>
      <c r="O433" s="187"/>
      <c r="P433" s="187"/>
      <c r="Q433" s="187"/>
      <c r="R433" s="187"/>
      <c r="S433" s="187"/>
      <c r="T433" s="187"/>
      <c r="U433" s="187"/>
      <c r="V433" s="187"/>
      <c r="W433" s="187"/>
      <c r="Y433" s="257"/>
      <c r="Z433" s="257"/>
      <c r="AA433" s="257"/>
      <c r="AB433" s="257"/>
      <c r="AC433" s="257"/>
      <c r="AD433" s="257"/>
      <c r="AE433" s="257"/>
      <c r="AF433" s="257"/>
      <c r="AG433" s="257"/>
      <c r="AH433" s="257"/>
      <c r="AI433" s="257"/>
      <c r="AJ433" s="257"/>
      <c r="AK433" s="257"/>
      <c r="AL433" s="257"/>
      <c r="AM433" s="257"/>
      <c r="AN433" s="257"/>
      <c r="AO433" s="257"/>
      <c r="AP433" s="257"/>
      <c r="AQ433" s="257"/>
      <c r="AR433" s="257"/>
      <c r="AS433" s="257"/>
      <c r="AT433" s="257"/>
      <c r="AU433" s="257"/>
      <c r="AV433" s="257"/>
      <c r="AW433" s="257"/>
      <c r="AX433" s="257"/>
      <c r="AY433" s="257"/>
      <c r="AZ433" s="257"/>
      <c r="BA433" s="257"/>
      <c r="BB433" s="257"/>
      <c r="BC433" s="257"/>
      <c r="BD433" s="257"/>
      <c r="BE433" s="257"/>
      <c r="BF433" s="257"/>
      <c r="BG433" s="257"/>
      <c r="BH433" s="257"/>
      <c r="BI433" s="257"/>
      <c r="BJ433" s="257"/>
      <c r="BK433" s="257"/>
      <c r="BL433" s="257"/>
      <c r="BM433" s="257"/>
      <c r="BN433" s="257"/>
      <c r="BO433" s="257"/>
      <c r="BP433" s="257"/>
      <c r="BQ433" s="257"/>
      <c r="BR433" s="257"/>
      <c r="BS433" s="257"/>
      <c r="BT433" s="257"/>
      <c r="BU433" s="257"/>
      <c r="BV433" s="257"/>
      <c r="BW433" s="257"/>
      <c r="BX433" s="257"/>
      <c r="BY433" s="257"/>
      <c r="BZ433" s="257"/>
      <c r="CA433" s="257"/>
      <c r="CB433" s="257"/>
      <c r="CC433" s="257"/>
      <c r="CD433" s="257"/>
      <c r="CE433" s="257"/>
      <c r="CF433" s="257"/>
      <c r="CG433" s="257"/>
      <c r="CH433" s="257"/>
      <c r="CI433" s="257"/>
      <c r="CJ433" s="257"/>
    </row>
    <row r="434" spans="2:88">
      <c r="B434" s="187"/>
      <c r="C434" s="187"/>
      <c r="D434" s="187"/>
      <c r="E434" s="187"/>
      <c r="F434" s="187"/>
      <c r="G434" s="187"/>
      <c r="H434" s="187"/>
      <c r="I434" s="187"/>
      <c r="J434" s="187"/>
      <c r="K434" s="187"/>
      <c r="L434" s="187"/>
      <c r="M434" s="187"/>
      <c r="N434" s="187"/>
      <c r="O434" s="187"/>
      <c r="P434" s="187"/>
      <c r="Q434" s="187"/>
      <c r="R434" s="187"/>
      <c r="S434" s="187"/>
      <c r="T434" s="187"/>
      <c r="U434" s="187"/>
      <c r="V434" s="187"/>
      <c r="W434" s="187"/>
      <c r="Y434" s="257"/>
      <c r="Z434" s="257"/>
      <c r="AA434" s="257"/>
      <c r="AB434" s="257"/>
      <c r="AC434" s="257"/>
      <c r="AD434" s="257"/>
      <c r="AE434" s="257"/>
      <c r="AF434" s="257"/>
      <c r="AG434" s="257"/>
      <c r="AH434" s="257"/>
      <c r="AI434" s="257"/>
      <c r="AJ434" s="257"/>
      <c r="AK434" s="257"/>
      <c r="AL434" s="257"/>
      <c r="AM434" s="257"/>
      <c r="AN434" s="257"/>
      <c r="AO434" s="257"/>
      <c r="AP434" s="257"/>
      <c r="AQ434" s="257"/>
      <c r="AR434" s="257"/>
      <c r="AS434" s="257"/>
      <c r="AT434" s="257"/>
      <c r="AU434" s="257"/>
      <c r="AV434" s="257"/>
      <c r="AW434" s="257"/>
      <c r="AX434" s="257"/>
      <c r="AY434" s="257"/>
      <c r="AZ434" s="257"/>
      <c r="BA434" s="257"/>
      <c r="BB434" s="257"/>
      <c r="BC434" s="257"/>
      <c r="BD434" s="257"/>
      <c r="BE434" s="257"/>
      <c r="BF434" s="257"/>
      <c r="BG434" s="257"/>
      <c r="BH434" s="257"/>
      <c r="BI434" s="257"/>
      <c r="BJ434" s="257"/>
      <c r="BK434" s="257"/>
      <c r="BL434" s="257"/>
      <c r="BM434" s="257"/>
      <c r="BN434" s="257"/>
      <c r="BO434" s="257"/>
      <c r="BP434" s="257"/>
      <c r="BQ434" s="257"/>
      <c r="BR434" s="257"/>
      <c r="BS434" s="257"/>
      <c r="BT434" s="257"/>
      <c r="BU434" s="257"/>
      <c r="BV434" s="257"/>
      <c r="BW434" s="257"/>
      <c r="BX434" s="257"/>
      <c r="BY434" s="257"/>
      <c r="BZ434" s="257"/>
      <c r="CA434" s="257"/>
      <c r="CB434" s="257"/>
      <c r="CC434" s="257"/>
      <c r="CD434" s="257"/>
      <c r="CE434" s="257"/>
      <c r="CF434" s="257"/>
      <c r="CG434" s="257"/>
      <c r="CH434" s="257"/>
      <c r="CI434" s="257"/>
      <c r="CJ434" s="257"/>
    </row>
    <row r="435" spans="2:88">
      <c r="B435" s="187"/>
      <c r="C435" s="187"/>
      <c r="D435" s="187"/>
      <c r="E435" s="187"/>
      <c r="F435" s="187"/>
      <c r="G435" s="187"/>
      <c r="H435" s="187"/>
      <c r="I435" s="187"/>
      <c r="J435" s="187"/>
      <c r="K435" s="187"/>
      <c r="L435" s="187"/>
      <c r="M435" s="187"/>
      <c r="N435" s="187"/>
      <c r="O435" s="187"/>
      <c r="P435" s="187"/>
      <c r="Q435" s="187"/>
      <c r="R435" s="187"/>
      <c r="S435" s="187"/>
      <c r="T435" s="187"/>
      <c r="U435" s="187"/>
      <c r="V435" s="187"/>
      <c r="W435" s="187"/>
      <c r="Y435" s="257"/>
      <c r="Z435" s="257"/>
      <c r="AA435" s="257"/>
      <c r="AB435" s="257"/>
      <c r="AC435" s="257"/>
      <c r="AD435" s="257"/>
      <c r="AE435" s="257"/>
      <c r="AF435" s="257"/>
      <c r="AG435" s="257"/>
      <c r="AH435" s="257"/>
      <c r="AI435" s="257"/>
      <c r="AJ435" s="257"/>
      <c r="AK435" s="257"/>
      <c r="AL435" s="257"/>
      <c r="AM435" s="257"/>
      <c r="AN435" s="257"/>
      <c r="AO435" s="257"/>
      <c r="AP435" s="257"/>
      <c r="AQ435" s="257"/>
      <c r="AR435" s="257"/>
      <c r="AS435" s="257"/>
      <c r="AT435" s="257"/>
      <c r="AU435" s="257"/>
      <c r="AV435" s="257"/>
      <c r="AW435" s="257"/>
      <c r="AX435" s="257"/>
      <c r="AY435" s="257"/>
      <c r="AZ435" s="257"/>
      <c r="BA435" s="257"/>
      <c r="BB435" s="257"/>
      <c r="BC435" s="257"/>
      <c r="BD435" s="257"/>
      <c r="BE435" s="257"/>
      <c r="BF435" s="257"/>
      <c r="BG435" s="257"/>
      <c r="BH435" s="257"/>
      <c r="BI435" s="257"/>
      <c r="BJ435" s="257"/>
      <c r="BK435" s="257"/>
      <c r="BL435" s="257"/>
      <c r="BM435" s="257"/>
      <c r="BN435" s="257"/>
      <c r="BO435" s="257"/>
      <c r="BP435" s="257"/>
      <c r="BQ435" s="257"/>
      <c r="BR435" s="257"/>
      <c r="BS435" s="257"/>
      <c r="BT435" s="257"/>
      <c r="BU435" s="257"/>
      <c r="BV435" s="257"/>
      <c r="BW435" s="257"/>
      <c r="BX435" s="257"/>
      <c r="BY435" s="257"/>
      <c r="BZ435" s="257"/>
      <c r="CA435" s="257"/>
      <c r="CB435" s="257"/>
      <c r="CC435" s="257"/>
      <c r="CD435" s="257"/>
      <c r="CE435" s="257"/>
      <c r="CF435" s="257"/>
      <c r="CG435" s="257"/>
      <c r="CH435" s="257"/>
      <c r="CI435" s="257"/>
      <c r="CJ435" s="257"/>
    </row>
    <row r="436" spans="2:88">
      <c r="B436" s="187"/>
      <c r="C436" s="187"/>
      <c r="D436" s="187"/>
      <c r="E436" s="187"/>
      <c r="F436" s="187"/>
      <c r="G436" s="187"/>
      <c r="H436" s="187"/>
      <c r="I436" s="187"/>
      <c r="J436" s="187"/>
      <c r="K436" s="187"/>
      <c r="L436" s="187"/>
      <c r="M436" s="187"/>
      <c r="N436" s="187"/>
      <c r="O436" s="187"/>
      <c r="P436" s="187"/>
      <c r="Q436" s="187"/>
      <c r="R436" s="187"/>
      <c r="S436" s="187"/>
      <c r="T436" s="187"/>
      <c r="U436" s="187"/>
      <c r="V436" s="187"/>
      <c r="W436" s="187"/>
      <c r="Y436" s="257"/>
      <c r="Z436" s="257"/>
      <c r="AA436" s="257"/>
      <c r="AB436" s="257"/>
      <c r="AC436" s="257"/>
      <c r="AD436" s="257"/>
      <c r="AE436" s="257"/>
      <c r="AF436" s="257"/>
      <c r="AG436" s="257"/>
      <c r="AH436" s="257"/>
      <c r="AI436" s="257"/>
      <c r="AJ436" s="257"/>
      <c r="AK436" s="257"/>
      <c r="AL436" s="257"/>
      <c r="AM436" s="257"/>
      <c r="AN436" s="257"/>
      <c r="AO436" s="257"/>
      <c r="AP436" s="257"/>
      <c r="AQ436" s="257"/>
      <c r="AR436" s="257"/>
      <c r="AS436" s="257"/>
      <c r="AT436" s="257"/>
      <c r="AU436" s="257"/>
      <c r="AV436" s="257"/>
      <c r="AW436" s="257"/>
      <c r="AX436" s="257"/>
      <c r="AY436" s="257"/>
      <c r="AZ436" s="257"/>
      <c r="BA436" s="257"/>
      <c r="BB436" s="257"/>
      <c r="BC436" s="257"/>
      <c r="BD436" s="257"/>
      <c r="BE436" s="257"/>
      <c r="BF436" s="257"/>
      <c r="BG436" s="257"/>
      <c r="BH436" s="257"/>
      <c r="BI436" s="257"/>
      <c r="BJ436" s="257"/>
      <c r="BK436" s="257"/>
      <c r="BL436" s="257"/>
      <c r="BM436" s="257"/>
      <c r="BN436" s="257"/>
      <c r="BO436" s="257"/>
      <c r="BP436" s="257"/>
      <c r="BQ436" s="257"/>
      <c r="BR436" s="257"/>
      <c r="BS436" s="257"/>
      <c r="BT436" s="257"/>
      <c r="BU436" s="257"/>
      <c r="BV436" s="257"/>
      <c r="BW436" s="257"/>
      <c r="BX436" s="257"/>
      <c r="BY436" s="257"/>
      <c r="BZ436" s="257"/>
      <c r="CA436" s="257"/>
      <c r="CB436" s="257"/>
      <c r="CC436" s="257"/>
      <c r="CD436" s="257"/>
      <c r="CE436" s="257"/>
      <c r="CF436" s="257"/>
      <c r="CG436" s="257"/>
      <c r="CH436" s="257"/>
      <c r="CI436" s="257"/>
      <c r="CJ436" s="257"/>
    </row>
    <row r="437" spans="2:88">
      <c r="B437" s="187"/>
      <c r="C437" s="187"/>
      <c r="D437" s="187"/>
      <c r="E437" s="187"/>
      <c r="F437" s="187"/>
      <c r="G437" s="187"/>
      <c r="H437" s="187"/>
      <c r="I437" s="187"/>
      <c r="J437" s="187"/>
      <c r="K437" s="187"/>
      <c r="L437" s="187"/>
      <c r="M437" s="187"/>
      <c r="N437" s="187"/>
      <c r="O437" s="187"/>
      <c r="P437" s="187"/>
      <c r="Q437" s="187"/>
      <c r="R437" s="187"/>
      <c r="S437" s="187"/>
      <c r="T437" s="187"/>
      <c r="U437" s="187"/>
      <c r="V437" s="187"/>
      <c r="W437" s="187"/>
      <c r="Y437" s="257"/>
      <c r="Z437" s="257"/>
      <c r="AA437" s="257"/>
      <c r="AB437" s="257"/>
      <c r="AC437" s="257"/>
      <c r="AD437" s="257"/>
      <c r="AE437" s="257"/>
      <c r="AF437" s="257"/>
      <c r="AG437" s="257"/>
      <c r="AH437" s="257"/>
      <c r="AI437" s="257"/>
      <c r="AJ437" s="257"/>
      <c r="AK437" s="257"/>
      <c r="AL437" s="257"/>
      <c r="AM437" s="257"/>
      <c r="AN437" s="257"/>
      <c r="AO437" s="257"/>
      <c r="AP437" s="257"/>
      <c r="AQ437" s="257"/>
      <c r="AR437" s="257"/>
      <c r="AS437" s="257"/>
      <c r="AT437" s="257"/>
      <c r="AU437" s="257"/>
      <c r="AV437" s="257"/>
      <c r="AW437" s="257"/>
      <c r="AX437" s="257"/>
      <c r="AY437" s="257"/>
      <c r="AZ437" s="257"/>
      <c r="BA437" s="257"/>
      <c r="BB437" s="257"/>
      <c r="BC437" s="257"/>
      <c r="BD437" s="257"/>
      <c r="BE437" s="257"/>
      <c r="BF437" s="257"/>
      <c r="BG437" s="257"/>
      <c r="BH437" s="257"/>
      <c r="BI437" s="257"/>
      <c r="BJ437" s="257"/>
      <c r="BK437" s="257"/>
      <c r="BL437" s="257"/>
      <c r="BM437" s="257"/>
      <c r="BN437" s="257"/>
      <c r="BO437" s="257"/>
      <c r="BP437" s="257"/>
      <c r="BQ437" s="257"/>
      <c r="BR437" s="257"/>
      <c r="BS437" s="257"/>
      <c r="BT437" s="257"/>
      <c r="BU437" s="257"/>
      <c r="BV437" s="257"/>
      <c r="BW437" s="257"/>
      <c r="BX437" s="257"/>
      <c r="BY437" s="257"/>
      <c r="BZ437" s="257"/>
      <c r="CA437" s="257"/>
      <c r="CB437" s="257"/>
      <c r="CC437" s="257"/>
      <c r="CD437" s="257"/>
      <c r="CE437" s="257"/>
      <c r="CF437" s="257"/>
      <c r="CG437" s="257"/>
      <c r="CH437" s="257"/>
      <c r="CI437" s="257"/>
      <c r="CJ437" s="257"/>
    </row>
    <row r="438" spans="2:88">
      <c r="B438" s="187"/>
      <c r="C438" s="187"/>
      <c r="D438" s="187"/>
      <c r="E438" s="187"/>
      <c r="F438" s="187"/>
      <c r="G438" s="187"/>
      <c r="H438" s="187"/>
      <c r="I438" s="187"/>
      <c r="J438" s="187"/>
      <c r="K438" s="187"/>
      <c r="L438" s="187"/>
      <c r="M438" s="187"/>
      <c r="N438" s="187"/>
      <c r="O438" s="187"/>
      <c r="P438" s="187"/>
      <c r="Q438" s="187"/>
      <c r="R438" s="187"/>
      <c r="S438" s="187"/>
      <c r="T438" s="187"/>
      <c r="U438" s="187"/>
      <c r="V438" s="187"/>
      <c r="W438" s="187"/>
      <c r="Y438" s="257"/>
      <c r="Z438" s="257"/>
      <c r="AA438" s="257"/>
      <c r="AB438" s="257"/>
      <c r="AC438" s="257"/>
      <c r="AD438" s="257"/>
      <c r="AE438" s="257"/>
      <c r="AF438" s="257"/>
      <c r="AG438" s="257"/>
      <c r="AH438" s="257"/>
      <c r="AI438" s="257"/>
      <c r="AJ438" s="257"/>
      <c r="AK438" s="257"/>
      <c r="AL438" s="257"/>
      <c r="AM438" s="257"/>
      <c r="AN438" s="257"/>
      <c r="AO438" s="257"/>
      <c r="AP438" s="257"/>
      <c r="AQ438" s="257"/>
      <c r="AR438" s="257"/>
      <c r="AS438" s="257"/>
      <c r="AT438" s="257"/>
      <c r="AU438" s="257"/>
      <c r="AV438" s="257"/>
      <c r="AW438" s="257"/>
      <c r="AX438" s="257"/>
      <c r="AY438" s="257"/>
      <c r="AZ438" s="257"/>
      <c r="BA438" s="257"/>
      <c r="BB438" s="257"/>
      <c r="BC438" s="257"/>
      <c r="BD438" s="257"/>
      <c r="BE438" s="257"/>
      <c r="BF438" s="257"/>
      <c r="BG438" s="257"/>
      <c r="BH438" s="257"/>
      <c r="BI438" s="257"/>
      <c r="BJ438" s="257"/>
      <c r="BK438" s="257"/>
      <c r="BL438" s="257"/>
      <c r="BM438" s="257"/>
      <c r="BN438" s="257"/>
      <c r="BO438" s="257"/>
      <c r="BP438" s="257"/>
      <c r="BQ438" s="257"/>
      <c r="BR438" s="257"/>
      <c r="BS438" s="257"/>
      <c r="BT438" s="257"/>
      <c r="BU438" s="257"/>
      <c r="BV438" s="257"/>
      <c r="BW438" s="257"/>
      <c r="BX438" s="257"/>
      <c r="BY438" s="257"/>
      <c r="BZ438" s="257"/>
      <c r="CA438" s="257"/>
      <c r="CB438" s="257"/>
      <c r="CC438" s="257"/>
      <c r="CD438" s="257"/>
      <c r="CE438" s="257"/>
      <c r="CF438" s="257"/>
      <c r="CG438" s="257"/>
      <c r="CH438" s="257"/>
      <c r="CI438" s="257"/>
      <c r="CJ438" s="257"/>
    </row>
    <row r="439" spans="2:88">
      <c r="B439" s="187"/>
      <c r="C439" s="187"/>
      <c r="D439" s="187"/>
      <c r="E439" s="187"/>
      <c r="F439" s="187"/>
      <c r="G439" s="187"/>
      <c r="H439" s="187"/>
      <c r="I439" s="187"/>
      <c r="J439" s="187"/>
      <c r="K439" s="187"/>
      <c r="L439" s="187"/>
      <c r="M439" s="187"/>
      <c r="N439" s="187"/>
      <c r="O439" s="187"/>
      <c r="P439" s="187"/>
      <c r="Q439" s="187"/>
      <c r="R439" s="187"/>
      <c r="S439" s="187"/>
      <c r="T439" s="187"/>
      <c r="U439" s="187"/>
      <c r="V439" s="187"/>
      <c r="W439" s="187"/>
      <c r="Y439" s="257"/>
      <c r="Z439" s="257"/>
      <c r="AA439" s="257"/>
      <c r="AB439" s="257"/>
      <c r="AC439" s="257"/>
      <c r="AD439" s="257"/>
      <c r="AE439" s="257"/>
      <c r="AF439" s="257"/>
      <c r="AG439" s="257"/>
      <c r="AH439" s="257"/>
      <c r="AI439" s="257"/>
      <c r="AJ439" s="257"/>
      <c r="AK439" s="257"/>
      <c r="AL439" s="257"/>
      <c r="AM439" s="257"/>
      <c r="AN439" s="257"/>
      <c r="AO439" s="257"/>
      <c r="AP439" s="257"/>
      <c r="AQ439" s="257"/>
      <c r="AR439" s="257"/>
      <c r="AS439" s="257"/>
      <c r="AT439" s="257"/>
      <c r="AU439" s="257"/>
      <c r="AV439" s="257"/>
      <c r="AW439" s="257"/>
      <c r="AX439" s="257"/>
      <c r="AY439" s="257"/>
      <c r="AZ439" s="257"/>
      <c r="BA439" s="257"/>
      <c r="BB439" s="257"/>
      <c r="BC439" s="257"/>
      <c r="BD439" s="257"/>
      <c r="BE439" s="257"/>
      <c r="BF439" s="257"/>
      <c r="BG439" s="257"/>
      <c r="BH439" s="257"/>
      <c r="BI439" s="257"/>
      <c r="BJ439" s="257"/>
      <c r="BK439" s="257"/>
      <c r="BL439" s="257"/>
      <c r="BM439" s="257"/>
      <c r="BN439" s="257"/>
      <c r="BO439" s="257"/>
      <c r="BP439" s="257"/>
      <c r="BQ439" s="257"/>
      <c r="BR439" s="257"/>
      <c r="BS439" s="257"/>
      <c r="BT439" s="257"/>
      <c r="BU439" s="257"/>
      <c r="BV439" s="257"/>
      <c r="BW439" s="257"/>
      <c r="BX439" s="257"/>
      <c r="BY439" s="257"/>
      <c r="BZ439" s="257"/>
      <c r="CA439" s="257"/>
      <c r="CB439" s="257"/>
      <c r="CC439" s="257"/>
      <c r="CD439" s="257"/>
      <c r="CE439" s="257"/>
      <c r="CF439" s="257"/>
      <c r="CG439" s="257"/>
      <c r="CH439" s="257"/>
      <c r="CI439" s="257"/>
      <c r="CJ439" s="257"/>
    </row>
    <row r="440" spans="2:88">
      <c r="B440" s="187"/>
      <c r="C440" s="187"/>
      <c r="D440" s="187"/>
      <c r="E440" s="187"/>
      <c r="F440" s="187"/>
      <c r="G440" s="187"/>
      <c r="H440" s="187"/>
      <c r="I440" s="187"/>
      <c r="J440" s="187"/>
      <c r="K440" s="187"/>
      <c r="L440" s="187"/>
      <c r="M440" s="187"/>
      <c r="N440" s="187"/>
      <c r="O440" s="187"/>
      <c r="P440" s="187"/>
      <c r="Q440" s="187"/>
      <c r="R440" s="187"/>
      <c r="S440" s="187"/>
      <c r="T440" s="187"/>
      <c r="U440" s="187"/>
      <c r="V440" s="187"/>
      <c r="W440" s="187"/>
      <c r="Y440" s="257"/>
      <c r="Z440" s="257"/>
      <c r="AA440" s="257"/>
      <c r="AB440" s="257"/>
      <c r="AC440" s="257"/>
      <c r="AD440" s="257"/>
      <c r="AE440" s="257"/>
      <c r="AF440" s="257"/>
      <c r="AG440" s="257"/>
      <c r="AH440" s="257"/>
      <c r="AI440" s="257"/>
      <c r="AJ440" s="257"/>
      <c r="AK440" s="257"/>
      <c r="AL440" s="257"/>
      <c r="AM440" s="257"/>
      <c r="AN440" s="257"/>
      <c r="AO440" s="257"/>
      <c r="AP440" s="257"/>
      <c r="AQ440" s="257"/>
      <c r="AR440" s="257"/>
      <c r="AS440" s="257"/>
      <c r="AT440" s="257"/>
      <c r="AU440" s="257"/>
      <c r="AV440" s="257"/>
      <c r="AW440" s="257"/>
      <c r="AX440" s="257"/>
      <c r="AY440" s="257"/>
      <c r="AZ440" s="257"/>
      <c r="BA440" s="257"/>
      <c r="BB440" s="257"/>
      <c r="BC440" s="257"/>
      <c r="BD440" s="257"/>
      <c r="BE440" s="257"/>
      <c r="BF440" s="257"/>
      <c r="BG440" s="257"/>
      <c r="BH440" s="257"/>
      <c r="BI440" s="257"/>
      <c r="BJ440" s="257"/>
      <c r="BK440" s="257"/>
      <c r="BL440" s="257"/>
      <c r="BM440" s="257"/>
      <c r="BN440" s="257"/>
      <c r="BO440" s="257"/>
      <c r="BP440" s="257"/>
      <c r="BQ440" s="257"/>
      <c r="BR440" s="257"/>
      <c r="BS440" s="257"/>
      <c r="BT440" s="257"/>
      <c r="BU440" s="257"/>
      <c r="BV440" s="257"/>
      <c r="BW440" s="257"/>
      <c r="BX440" s="257"/>
      <c r="BY440" s="257"/>
      <c r="BZ440" s="257"/>
      <c r="CA440" s="257"/>
      <c r="CB440" s="257"/>
      <c r="CC440" s="257"/>
      <c r="CD440" s="257"/>
      <c r="CE440" s="257"/>
      <c r="CF440" s="257"/>
      <c r="CG440" s="257"/>
      <c r="CH440" s="257"/>
      <c r="CI440" s="257"/>
      <c r="CJ440" s="257"/>
    </row>
    <row r="441" spans="2:88">
      <c r="B441" s="187"/>
      <c r="C441" s="187"/>
      <c r="D441" s="187"/>
      <c r="E441" s="187"/>
      <c r="F441" s="187"/>
      <c r="G441" s="187"/>
      <c r="H441" s="187"/>
      <c r="I441" s="187"/>
      <c r="J441" s="187"/>
      <c r="K441" s="187"/>
      <c r="L441" s="187"/>
      <c r="M441" s="187"/>
      <c r="N441" s="187"/>
      <c r="O441" s="187"/>
      <c r="P441" s="187"/>
      <c r="Q441" s="187"/>
      <c r="R441" s="187"/>
      <c r="S441" s="187"/>
      <c r="T441" s="187"/>
      <c r="U441" s="187"/>
      <c r="V441" s="187"/>
      <c r="W441" s="187"/>
      <c r="Y441" s="257"/>
      <c r="Z441" s="257"/>
      <c r="AA441" s="257"/>
      <c r="AB441" s="257"/>
      <c r="AC441" s="257"/>
      <c r="AD441" s="257"/>
      <c r="AE441" s="257"/>
      <c r="AF441" s="257"/>
      <c r="AG441" s="257"/>
      <c r="AH441" s="257"/>
      <c r="AI441" s="257"/>
      <c r="AJ441" s="257"/>
      <c r="AK441" s="257"/>
      <c r="AL441" s="257"/>
      <c r="AM441" s="257"/>
      <c r="AN441" s="257"/>
      <c r="AO441" s="257"/>
      <c r="AP441" s="257"/>
      <c r="AQ441" s="257"/>
      <c r="AR441" s="257"/>
      <c r="AS441" s="257"/>
      <c r="AT441" s="257"/>
      <c r="AU441" s="257"/>
      <c r="AV441" s="257"/>
      <c r="AW441" s="257"/>
      <c r="AX441" s="257"/>
      <c r="AY441" s="257"/>
      <c r="AZ441" s="257"/>
      <c r="BA441" s="257"/>
      <c r="BB441" s="257"/>
      <c r="BC441" s="257"/>
      <c r="BD441" s="257"/>
      <c r="BE441" s="257"/>
      <c r="BF441" s="257"/>
      <c r="BG441" s="257"/>
      <c r="BH441" s="257"/>
      <c r="BI441" s="257"/>
      <c r="BJ441" s="257"/>
      <c r="BK441" s="257"/>
      <c r="BL441" s="257"/>
      <c r="BM441" s="257"/>
      <c r="BN441" s="257"/>
      <c r="BO441" s="257"/>
      <c r="BP441" s="257"/>
      <c r="BQ441" s="257"/>
      <c r="BR441" s="257"/>
      <c r="BS441" s="257"/>
      <c r="BT441" s="257"/>
      <c r="BU441" s="257"/>
      <c r="BV441" s="257"/>
      <c r="BW441" s="257"/>
      <c r="BX441" s="257"/>
      <c r="BY441" s="257"/>
      <c r="BZ441" s="257"/>
      <c r="CA441" s="257"/>
      <c r="CB441" s="257"/>
      <c r="CC441" s="257"/>
      <c r="CD441" s="257"/>
      <c r="CE441" s="257"/>
      <c r="CF441" s="257"/>
      <c r="CG441" s="257"/>
      <c r="CH441" s="257"/>
      <c r="CI441" s="257"/>
      <c r="CJ441" s="257"/>
    </row>
    <row r="442" spans="2:88">
      <c r="B442" s="187"/>
      <c r="C442" s="187"/>
      <c r="D442" s="187"/>
      <c r="E442" s="187"/>
      <c r="F442" s="187"/>
      <c r="G442" s="187"/>
      <c r="H442" s="187"/>
      <c r="I442" s="187"/>
      <c r="J442" s="187"/>
      <c r="K442" s="187"/>
      <c r="L442" s="187"/>
      <c r="M442" s="187"/>
      <c r="N442" s="187"/>
      <c r="O442" s="187"/>
      <c r="P442" s="187"/>
      <c r="Q442" s="187"/>
      <c r="R442" s="187"/>
      <c r="S442" s="187"/>
      <c r="T442" s="187"/>
      <c r="U442" s="187"/>
      <c r="V442" s="187"/>
      <c r="W442" s="187"/>
      <c r="Y442" s="257"/>
      <c r="Z442" s="257"/>
      <c r="AA442" s="257"/>
      <c r="AB442" s="257"/>
      <c r="AC442" s="257"/>
      <c r="AD442" s="257"/>
      <c r="AE442" s="257"/>
      <c r="AF442" s="257"/>
      <c r="AG442" s="257"/>
      <c r="AH442" s="257"/>
      <c r="AI442" s="257"/>
      <c r="AJ442" s="257"/>
      <c r="AK442" s="257"/>
      <c r="AL442" s="257"/>
      <c r="AM442" s="257"/>
      <c r="AN442" s="257"/>
      <c r="AO442" s="257"/>
      <c r="AP442" s="257"/>
      <c r="AQ442" s="257"/>
      <c r="AR442" s="257"/>
      <c r="AS442" s="257"/>
      <c r="AT442" s="257"/>
      <c r="AU442" s="257"/>
      <c r="AV442" s="257"/>
      <c r="AW442" s="257"/>
      <c r="AX442" s="257"/>
      <c r="AY442" s="257"/>
      <c r="AZ442" s="257"/>
      <c r="BA442" s="257"/>
      <c r="BB442" s="257"/>
      <c r="BC442" s="257"/>
      <c r="BD442" s="257"/>
      <c r="BE442" s="257"/>
      <c r="BF442" s="257"/>
      <c r="BG442" s="257"/>
      <c r="BH442" s="257"/>
      <c r="BI442" s="257"/>
      <c r="BJ442" s="257"/>
      <c r="BK442" s="257"/>
      <c r="BL442" s="257"/>
      <c r="BM442" s="257"/>
      <c r="BN442" s="257"/>
      <c r="BO442" s="257"/>
      <c r="BP442" s="257"/>
      <c r="BQ442" s="257"/>
      <c r="BR442" s="257"/>
      <c r="BS442" s="257"/>
      <c r="BT442" s="257"/>
      <c r="BU442" s="257"/>
      <c r="BV442" s="257"/>
      <c r="BW442" s="257"/>
      <c r="BX442" s="257"/>
      <c r="BY442" s="257"/>
      <c r="BZ442" s="257"/>
      <c r="CA442" s="257"/>
      <c r="CB442" s="257"/>
      <c r="CC442" s="257"/>
      <c r="CD442" s="257"/>
      <c r="CE442" s="257"/>
      <c r="CF442" s="257"/>
      <c r="CG442" s="257"/>
      <c r="CH442" s="257"/>
      <c r="CI442" s="257"/>
      <c r="CJ442" s="257"/>
    </row>
    <row r="443" spans="2:88">
      <c r="B443" s="187"/>
      <c r="C443" s="187"/>
      <c r="D443" s="187"/>
      <c r="E443" s="187"/>
      <c r="F443" s="187"/>
      <c r="G443" s="187"/>
      <c r="H443" s="187"/>
      <c r="I443" s="187"/>
      <c r="J443" s="187"/>
      <c r="K443" s="187"/>
      <c r="L443" s="187"/>
      <c r="M443" s="187"/>
      <c r="N443" s="187"/>
      <c r="O443" s="187"/>
      <c r="P443" s="187"/>
      <c r="Q443" s="187"/>
      <c r="R443" s="187"/>
      <c r="S443" s="187"/>
      <c r="T443" s="187"/>
      <c r="U443" s="187"/>
      <c r="V443" s="187"/>
      <c r="W443" s="187"/>
      <c r="Y443" s="257"/>
      <c r="Z443" s="257"/>
      <c r="AA443" s="257"/>
      <c r="AB443" s="257"/>
      <c r="AC443" s="257"/>
      <c r="AD443" s="257"/>
      <c r="AE443" s="257"/>
      <c r="AF443" s="257"/>
      <c r="AG443" s="257"/>
      <c r="AH443" s="257"/>
      <c r="AI443" s="257"/>
      <c r="AJ443" s="257"/>
      <c r="AK443" s="257"/>
      <c r="AL443" s="257"/>
      <c r="AM443" s="257"/>
      <c r="AN443" s="257"/>
      <c r="AO443" s="257"/>
      <c r="AP443" s="257"/>
      <c r="AQ443" s="257"/>
      <c r="AR443" s="257"/>
      <c r="AS443" s="257"/>
      <c r="AT443" s="257"/>
      <c r="AU443" s="257"/>
      <c r="AV443" s="257"/>
      <c r="AW443" s="257"/>
      <c r="AX443" s="257"/>
      <c r="AY443" s="257"/>
      <c r="AZ443" s="257"/>
      <c r="BA443" s="257"/>
      <c r="BB443" s="257"/>
      <c r="BC443" s="257"/>
      <c r="BD443" s="257"/>
      <c r="BE443" s="257"/>
      <c r="BF443" s="257"/>
      <c r="BG443" s="257"/>
      <c r="BH443" s="257"/>
      <c r="BI443" s="257"/>
      <c r="BJ443" s="257"/>
      <c r="BK443" s="257"/>
      <c r="BL443" s="257"/>
      <c r="BM443" s="257"/>
      <c r="BN443" s="257"/>
      <c r="BO443" s="257"/>
      <c r="BP443" s="257"/>
      <c r="BQ443" s="257"/>
      <c r="BR443" s="257"/>
      <c r="BS443" s="257"/>
      <c r="BT443" s="257"/>
      <c r="BU443" s="257"/>
      <c r="BV443" s="257"/>
      <c r="BW443" s="257"/>
      <c r="BX443" s="257"/>
      <c r="BY443" s="257"/>
      <c r="BZ443" s="257"/>
      <c r="CA443" s="257"/>
      <c r="CB443" s="257"/>
      <c r="CC443" s="257"/>
      <c r="CD443" s="257"/>
      <c r="CE443" s="257"/>
      <c r="CF443" s="257"/>
      <c r="CG443" s="257"/>
      <c r="CH443" s="257"/>
      <c r="CI443" s="257"/>
      <c r="CJ443" s="257"/>
    </row>
    <row r="444" spans="2:88">
      <c r="B444" s="187"/>
      <c r="C444" s="187"/>
      <c r="D444" s="187"/>
      <c r="E444" s="187"/>
      <c r="F444" s="187"/>
      <c r="G444" s="187"/>
      <c r="H444" s="187"/>
      <c r="I444" s="187"/>
      <c r="J444" s="187"/>
      <c r="K444" s="187"/>
      <c r="L444" s="187"/>
      <c r="M444" s="187"/>
      <c r="N444" s="187"/>
      <c r="O444" s="187"/>
      <c r="P444" s="187"/>
      <c r="Q444" s="187"/>
      <c r="R444" s="187"/>
      <c r="S444" s="187"/>
      <c r="T444" s="187"/>
      <c r="U444" s="187"/>
      <c r="V444" s="187"/>
      <c r="W444" s="187"/>
      <c r="Y444" s="257"/>
      <c r="Z444" s="257"/>
      <c r="AA444" s="257"/>
      <c r="AB444" s="257"/>
      <c r="AC444" s="257"/>
      <c r="AD444" s="257"/>
      <c r="AE444" s="257"/>
      <c r="AF444" s="257"/>
      <c r="AG444" s="257"/>
      <c r="AH444" s="257"/>
      <c r="AI444" s="257"/>
      <c r="AJ444" s="257"/>
      <c r="AK444" s="257"/>
      <c r="AL444" s="257"/>
      <c r="AM444" s="257"/>
      <c r="AN444" s="257"/>
      <c r="AO444" s="257"/>
      <c r="AP444" s="257"/>
      <c r="AQ444" s="257"/>
      <c r="AR444" s="257"/>
      <c r="AS444" s="257"/>
      <c r="AT444" s="257"/>
      <c r="AU444" s="257"/>
      <c r="AV444" s="257"/>
      <c r="AW444" s="257"/>
      <c r="AX444" s="257"/>
      <c r="AY444" s="257"/>
      <c r="AZ444" s="257"/>
      <c r="BA444" s="257"/>
      <c r="BB444" s="257"/>
      <c r="BC444" s="257"/>
      <c r="BD444" s="257"/>
      <c r="BE444" s="257"/>
      <c r="BF444" s="257"/>
      <c r="BG444" s="257"/>
      <c r="BH444" s="257"/>
      <c r="BI444" s="257"/>
      <c r="BJ444" s="257"/>
      <c r="BK444" s="257"/>
      <c r="BL444" s="257"/>
      <c r="BM444" s="257"/>
      <c r="BN444" s="257"/>
      <c r="BO444" s="257"/>
      <c r="BP444" s="257"/>
      <c r="BQ444" s="257"/>
      <c r="BR444" s="257"/>
      <c r="BS444" s="257"/>
      <c r="BT444" s="257"/>
      <c r="BU444" s="257"/>
      <c r="BV444" s="257"/>
      <c r="BW444" s="257"/>
      <c r="BX444" s="257"/>
      <c r="BY444" s="257"/>
      <c r="BZ444" s="257"/>
      <c r="CA444" s="257"/>
      <c r="CB444" s="257"/>
      <c r="CC444" s="257"/>
      <c r="CD444" s="257"/>
      <c r="CE444" s="257"/>
      <c r="CF444" s="257"/>
      <c r="CG444" s="257"/>
      <c r="CH444" s="257"/>
      <c r="CI444" s="257"/>
      <c r="CJ444" s="257"/>
    </row>
    <row r="445" spans="2:88">
      <c r="B445" s="187"/>
      <c r="C445" s="187"/>
      <c r="D445" s="187"/>
      <c r="E445" s="187"/>
      <c r="F445" s="187"/>
      <c r="G445" s="187"/>
      <c r="H445" s="187"/>
      <c r="I445" s="187"/>
      <c r="J445" s="187"/>
      <c r="K445" s="187"/>
      <c r="L445" s="187"/>
      <c r="M445" s="187"/>
      <c r="N445" s="187"/>
      <c r="O445" s="187"/>
      <c r="P445" s="187"/>
      <c r="Q445" s="187"/>
      <c r="R445" s="187"/>
      <c r="S445" s="187"/>
      <c r="T445" s="187"/>
      <c r="U445" s="187"/>
      <c r="V445" s="187"/>
      <c r="W445" s="187"/>
      <c r="Y445" s="257"/>
      <c r="Z445" s="257"/>
      <c r="AA445" s="257"/>
      <c r="AB445" s="257"/>
      <c r="AC445" s="257"/>
      <c r="AD445" s="257"/>
      <c r="AE445" s="257"/>
      <c r="AF445" s="257"/>
      <c r="AG445" s="257"/>
      <c r="AH445" s="257"/>
      <c r="AI445" s="257"/>
      <c r="AJ445" s="257"/>
      <c r="AK445" s="257"/>
      <c r="AL445" s="257"/>
      <c r="AM445" s="257"/>
      <c r="AN445" s="257"/>
      <c r="AO445" s="257"/>
      <c r="AP445" s="257"/>
      <c r="AQ445" s="257"/>
      <c r="AR445" s="257"/>
      <c r="AS445" s="257"/>
      <c r="AT445" s="257"/>
      <c r="AU445" s="257"/>
      <c r="AV445" s="257"/>
      <c r="AW445" s="257"/>
      <c r="AX445" s="257"/>
      <c r="AY445" s="257"/>
      <c r="AZ445" s="257"/>
      <c r="BA445" s="257"/>
      <c r="BB445" s="257"/>
      <c r="BC445" s="257"/>
      <c r="BD445" s="257"/>
      <c r="BE445" s="257"/>
      <c r="BF445" s="257"/>
      <c r="BG445" s="257"/>
      <c r="BH445" s="257"/>
      <c r="BI445" s="257"/>
      <c r="BJ445" s="257"/>
      <c r="BK445" s="257"/>
      <c r="BL445" s="257"/>
      <c r="BM445" s="257"/>
      <c r="BN445" s="257"/>
      <c r="BO445" s="257"/>
      <c r="BP445" s="257"/>
      <c r="BQ445" s="257"/>
      <c r="BR445" s="257"/>
      <c r="BS445" s="257"/>
      <c r="BT445" s="257"/>
      <c r="BU445" s="257"/>
      <c r="BV445" s="257"/>
      <c r="BW445" s="257"/>
      <c r="BX445" s="257"/>
      <c r="BY445" s="257"/>
      <c r="BZ445" s="257"/>
      <c r="CA445" s="257"/>
      <c r="CB445" s="257"/>
      <c r="CC445" s="257"/>
      <c r="CD445" s="257"/>
      <c r="CE445" s="257"/>
      <c r="CF445" s="257"/>
      <c r="CG445" s="257"/>
      <c r="CH445" s="257"/>
      <c r="CI445" s="257"/>
      <c r="CJ445" s="257"/>
    </row>
    <row r="446" spans="2:88">
      <c r="B446" s="187"/>
      <c r="C446" s="187"/>
      <c r="D446" s="187"/>
      <c r="E446" s="187"/>
      <c r="F446" s="187"/>
      <c r="G446" s="187"/>
      <c r="H446" s="187"/>
      <c r="I446" s="187"/>
      <c r="J446" s="187"/>
      <c r="K446" s="187"/>
      <c r="L446" s="187"/>
      <c r="M446" s="187"/>
      <c r="N446" s="187"/>
      <c r="O446" s="187"/>
      <c r="P446" s="187"/>
      <c r="Q446" s="187"/>
      <c r="R446" s="187"/>
      <c r="S446" s="187"/>
      <c r="T446" s="187"/>
      <c r="U446" s="187"/>
      <c r="V446" s="187"/>
      <c r="W446" s="187"/>
      <c r="Y446" s="257"/>
      <c r="Z446" s="257"/>
      <c r="AA446" s="257"/>
      <c r="AB446" s="257"/>
      <c r="AC446" s="257"/>
      <c r="AD446" s="257"/>
      <c r="AE446" s="257"/>
      <c r="AF446" s="257"/>
      <c r="AG446" s="257"/>
      <c r="AH446" s="257"/>
      <c r="AI446" s="257"/>
      <c r="AJ446" s="257"/>
      <c r="AK446" s="257"/>
      <c r="AL446" s="257"/>
      <c r="AM446" s="257"/>
      <c r="AN446" s="257"/>
      <c r="AO446" s="257"/>
      <c r="AP446" s="257"/>
      <c r="AQ446" s="257"/>
      <c r="AR446" s="257"/>
      <c r="AS446" s="257"/>
      <c r="AT446" s="257"/>
      <c r="AU446" s="257"/>
      <c r="AV446" s="257"/>
      <c r="AW446" s="257"/>
      <c r="AX446" s="257"/>
      <c r="AY446" s="257"/>
      <c r="AZ446" s="257"/>
      <c r="BA446" s="257"/>
      <c r="BB446" s="257"/>
      <c r="BC446" s="257"/>
      <c r="BD446" s="257"/>
      <c r="BE446" s="257"/>
      <c r="BF446" s="257"/>
      <c r="BG446" s="257"/>
      <c r="BH446" s="257"/>
      <c r="BI446" s="257"/>
      <c r="BJ446" s="257"/>
      <c r="BK446" s="257"/>
      <c r="BL446" s="257"/>
      <c r="BM446" s="257"/>
      <c r="BN446" s="257"/>
      <c r="BO446" s="257"/>
      <c r="BP446" s="257"/>
      <c r="BQ446" s="257"/>
      <c r="BR446" s="257"/>
      <c r="BS446" s="257"/>
      <c r="BT446" s="257"/>
      <c r="BU446" s="257"/>
      <c r="BV446" s="257"/>
      <c r="BW446" s="257"/>
      <c r="BX446" s="257"/>
      <c r="BY446" s="257"/>
      <c r="BZ446" s="257"/>
      <c r="CA446" s="257"/>
      <c r="CB446" s="257"/>
      <c r="CC446" s="257"/>
      <c r="CD446" s="257"/>
      <c r="CE446" s="257"/>
      <c r="CF446" s="257"/>
      <c r="CG446" s="257"/>
      <c r="CH446" s="257"/>
      <c r="CI446" s="257"/>
      <c r="CJ446" s="257"/>
    </row>
    <row r="447" spans="2:88">
      <c r="B447" s="187"/>
      <c r="C447" s="187"/>
      <c r="D447" s="187"/>
      <c r="E447" s="187"/>
      <c r="F447" s="187"/>
      <c r="G447" s="187"/>
      <c r="H447" s="187"/>
      <c r="I447" s="187"/>
      <c r="J447" s="187"/>
      <c r="K447" s="187"/>
      <c r="L447" s="187"/>
      <c r="M447" s="187"/>
      <c r="N447" s="187"/>
      <c r="O447" s="187"/>
      <c r="P447" s="187"/>
      <c r="Q447" s="187"/>
      <c r="R447" s="187"/>
      <c r="S447" s="187"/>
      <c r="T447" s="187"/>
      <c r="U447" s="187"/>
      <c r="V447" s="187"/>
      <c r="W447" s="187"/>
      <c r="Y447" s="257"/>
      <c r="Z447" s="257"/>
      <c r="AA447" s="257"/>
      <c r="AB447" s="257"/>
      <c r="AC447" s="257"/>
      <c r="AD447" s="257"/>
      <c r="AE447" s="257"/>
      <c r="AF447" s="257"/>
      <c r="AG447" s="257"/>
      <c r="AH447" s="257"/>
      <c r="AI447" s="257"/>
      <c r="AJ447" s="257"/>
      <c r="AK447" s="257"/>
      <c r="AL447" s="257"/>
      <c r="AM447" s="257"/>
      <c r="AN447" s="257"/>
      <c r="AO447" s="257"/>
      <c r="AP447" s="257"/>
      <c r="AQ447" s="257"/>
      <c r="AR447" s="257"/>
      <c r="AS447" s="257"/>
      <c r="AT447" s="257"/>
      <c r="AU447" s="257"/>
      <c r="AV447" s="257"/>
      <c r="AW447" s="257"/>
      <c r="AX447" s="257"/>
      <c r="AY447" s="257"/>
      <c r="AZ447" s="257"/>
      <c r="BA447" s="257"/>
      <c r="BB447" s="257"/>
      <c r="BC447" s="257"/>
      <c r="BD447" s="257"/>
      <c r="BE447" s="257"/>
      <c r="BF447" s="257"/>
      <c r="BG447" s="257"/>
      <c r="BH447" s="257"/>
      <c r="BI447" s="257"/>
      <c r="BJ447" s="257"/>
      <c r="BK447" s="257"/>
      <c r="BL447" s="257"/>
      <c r="BM447" s="257"/>
      <c r="BN447" s="257"/>
      <c r="BO447" s="257"/>
      <c r="BP447" s="257"/>
      <c r="BQ447" s="257"/>
      <c r="BR447" s="257"/>
      <c r="BS447" s="257"/>
      <c r="BT447" s="257"/>
      <c r="BU447" s="257"/>
      <c r="BV447" s="257"/>
      <c r="BW447" s="257"/>
      <c r="BX447" s="257"/>
      <c r="BY447" s="257"/>
      <c r="BZ447" s="257"/>
      <c r="CA447" s="257"/>
      <c r="CB447" s="257"/>
      <c r="CC447" s="257"/>
      <c r="CD447" s="257"/>
      <c r="CE447" s="257"/>
      <c r="CF447" s="257"/>
      <c r="CG447" s="257"/>
      <c r="CH447" s="257"/>
      <c r="CI447" s="257"/>
      <c r="CJ447" s="257"/>
    </row>
    <row r="448" spans="2:88">
      <c r="B448" s="187"/>
      <c r="C448" s="187"/>
      <c r="D448" s="187"/>
      <c r="E448" s="187"/>
      <c r="F448" s="187"/>
      <c r="G448" s="187"/>
      <c r="H448" s="187"/>
      <c r="I448" s="187"/>
      <c r="J448" s="187"/>
      <c r="K448" s="187"/>
      <c r="L448" s="187"/>
      <c r="M448" s="187"/>
      <c r="N448" s="187"/>
      <c r="O448" s="187"/>
      <c r="P448" s="187"/>
      <c r="Q448" s="187"/>
      <c r="R448" s="187"/>
      <c r="S448" s="187"/>
      <c r="T448" s="187"/>
      <c r="U448" s="187"/>
      <c r="V448" s="187"/>
      <c r="W448" s="187"/>
      <c r="Y448" s="257"/>
      <c r="Z448" s="257"/>
      <c r="AA448" s="257"/>
      <c r="AB448" s="257"/>
      <c r="AC448" s="257"/>
      <c r="AD448" s="257"/>
      <c r="AE448" s="257"/>
      <c r="AF448" s="257"/>
      <c r="AG448" s="257"/>
      <c r="AH448" s="257"/>
      <c r="AI448" s="257"/>
      <c r="AJ448" s="257"/>
      <c r="AK448" s="257"/>
      <c r="AL448" s="257"/>
      <c r="AM448" s="257"/>
      <c r="AN448" s="257"/>
      <c r="AO448" s="257"/>
      <c r="AP448" s="257"/>
      <c r="AQ448" s="257"/>
      <c r="AR448" s="257"/>
      <c r="AS448" s="257"/>
      <c r="AT448" s="257"/>
      <c r="AU448" s="257"/>
      <c r="AV448" s="257"/>
      <c r="AW448" s="257"/>
      <c r="AX448" s="257"/>
      <c r="AY448" s="257"/>
      <c r="AZ448" s="257"/>
      <c r="BA448" s="257"/>
      <c r="BB448" s="257"/>
      <c r="BC448" s="257"/>
      <c r="BD448" s="257"/>
      <c r="BE448" s="257"/>
      <c r="BF448" s="257"/>
      <c r="BG448" s="257"/>
      <c r="BH448" s="257"/>
      <c r="BI448" s="257"/>
      <c r="BJ448" s="257"/>
      <c r="BK448" s="257"/>
      <c r="BL448" s="257"/>
      <c r="BM448" s="257"/>
      <c r="BN448" s="257"/>
      <c r="BO448" s="257"/>
      <c r="BP448" s="257"/>
      <c r="BQ448" s="257"/>
      <c r="BR448" s="257"/>
      <c r="BS448" s="257"/>
      <c r="BT448" s="257"/>
      <c r="BU448" s="257"/>
      <c r="BV448" s="257"/>
      <c r="BW448" s="257"/>
      <c r="BX448" s="257"/>
      <c r="BY448" s="257"/>
      <c r="BZ448" s="257"/>
      <c r="CA448" s="257"/>
      <c r="CB448" s="257"/>
      <c r="CC448" s="257"/>
      <c r="CD448" s="257"/>
      <c r="CE448" s="257"/>
      <c r="CF448" s="257"/>
      <c r="CG448" s="257"/>
      <c r="CH448" s="257"/>
      <c r="CI448" s="257"/>
      <c r="CJ448" s="257"/>
    </row>
    <row r="449" spans="2:88">
      <c r="B449" s="187"/>
      <c r="C449" s="187"/>
      <c r="D449" s="187"/>
      <c r="E449" s="187"/>
      <c r="F449" s="187"/>
      <c r="G449" s="187"/>
      <c r="H449" s="187"/>
      <c r="I449" s="187"/>
      <c r="J449" s="187"/>
      <c r="K449" s="187"/>
      <c r="L449" s="187"/>
      <c r="M449" s="187"/>
      <c r="N449" s="187"/>
      <c r="O449" s="187"/>
      <c r="P449" s="187"/>
      <c r="Q449" s="187"/>
      <c r="R449" s="187"/>
      <c r="S449" s="187"/>
      <c r="T449" s="187"/>
      <c r="U449" s="187"/>
      <c r="V449" s="187"/>
      <c r="W449" s="187"/>
      <c r="Y449" s="257"/>
      <c r="Z449" s="257"/>
      <c r="AA449" s="257"/>
      <c r="AB449" s="257"/>
      <c r="AC449" s="257"/>
      <c r="AD449" s="257"/>
      <c r="AE449" s="257"/>
      <c r="AF449" s="257"/>
      <c r="AG449" s="257"/>
      <c r="AH449" s="257"/>
      <c r="AI449" s="257"/>
      <c r="AJ449" s="257"/>
      <c r="AK449" s="257"/>
      <c r="AL449" s="257"/>
      <c r="AM449" s="257"/>
      <c r="AN449" s="257"/>
      <c r="AO449" s="257"/>
      <c r="AP449" s="257"/>
      <c r="AQ449" s="257"/>
      <c r="AR449" s="257"/>
      <c r="AS449" s="257"/>
      <c r="AT449" s="257"/>
      <c r="AU449" s="257"/>
      <c r="AV449" s="257"/>
      <c r="AW449" s="257"/>
      <c r="AX449" s="257"/>
      <c r="AY449" s="257"/>
      <c r="AZ449" s="257"/>
      <c r="BA449" s="257"/>
      <c r="BB449" s="257"/>
      <c r="BC449" s="257"/>
      <c r="BD449" s="257"/>
      <c r="BE449" s="257"/>
      <c r="BF449" s="257"/>
      <c r="BG449" s="257"/>
      <c r="BH449" s="257"/>
      <c r="BI449" s="257"/>
      <c r="BJ449" s="257"/>
      <c r="BK449" s="257"/>
      <c r="BL449" s="257"/>
      <c r="BM449" s="257"/>
      <c r="BN449" s="257"/>
      <c r="BO449" s="257"/>
      <c r="BP449" s="257"/>
      <c r="BQ449" s="257"/>
      <c r="BR449" s="257"/>
      <c r="BS449" s="257"/>
      <c r="BT449" s="257"/>
      <c r="BU449" s="257"/>
      <c r="BV449" s="257"/>
      <c r="BW449" s="257"/>
      <c r="BX449" s="257"/>
      <c r="BY449" s="257"/>
      <c r="BZ449" s="257"/>
      <c r="CA449" s="257"/>
      <c r="CB449" s="257"/>
      <c r="CC449" s="257"/>
      <c r="CD449" s="257"/>
      <c r="CE449" s="257"/>
      <c r="CF449" s="257"/>
      <c r="CG449" s="257"/>
      <c r="CH449" s="257"/>
      <c r="CI449" s="257"/>
      <c r="CJ449" s="257"/>
    </row>
    <row r="450" spans="2:88">
      <c r="B450" s="187"/>
      <c r="C450" s="187"/>
      <c r="D450" s="187"/>
      <c r="E450" s="187"/>
      <c r="F450" s="187"/>
      <c r="G450" s="187"/>
      <c r="H450" s="187"/>
      <c r="I450" s="187"/>
      <c r="J450" s="187"/>
      <c r="K450" s="187"/>
      <c r="L450" s="187"/>
      <c r="M450" s="187"/>
      <c r="N450" s="187"/>
      <c r="O450" s="187"/>
      <c r="P450" s="187"/>
      <c r="Q450" s="187"/>
      <c r="R450" s="187"/>
      <c r="S450" s="187"/>
      <c r="T450" s="187"/>
      <c r="U450" s="187"/>
      <c r="V450" s="187"/>
      <c r="W450" s="187"/>
      <c r="Y450" s="257"/>
      <c r="Z450" s="257"/>
      <c r="AA450" s="257"/>
      <c r="AB450" s="257"/>
      <c r="AC450" s="257"/>
      <c r="AD450" s="257"/>
      <c r="AE450" s="257"/>
      <c r="AF450" s="257"/>
      <c r="AG450" s="257"/>
      <c r="AH450" s="257"/>
      <c r="AI450" s="257"/>
      <c r="AJ450" s="257"/>
      <c r="AK450" s="257"/>
      <c r="AL450" s="257"/>
      <c r="AM450" s="257"/>
      <c r="AN450" s="257"/>
      <c r="AO450" s="257"/>
      <c r="AP450" s="257"/>
      <c r="AQ450" s="257"/>
      <c r="AR450" s="257"/>
      <c r="AS450" s="257"/>
      <c r="AT450" s="257"/>
      <c r="AU450" s="257"/>
      <c r="AV450" s="257"/>
      <c r="AW450" s="257"/>
      <c r="AX450" s="257"/>
      <c r="AY450" s="257"/>
      <c r="AZ450" s="257"/>
      <c r="BA450" s="257"/>
      <c r="BB450" s="257"/>
      <c r="BC450" s="257"/>
      <c r="BD450" s="257"/>
      <c r="BE450" s="257"/>
      <c r="BF450" s="257"/>
      <c r="BG450" s="257"/>
      <c r="BH450" s="257"/>
      <c r="BI450" s="257"/>
      <c r="BJ450" s="257"/>
      <c r="BK450" s="257"/>
      <c r="BL450" s="257"/>
      <c r="BM450" s="257"/>
      <c r="BN450" s="257"/>
      <c r="BO450" s="257"/>
      <c r="BP450" s="257"/>
      <c r="BQ450" s="257"/>
      <c r="BR450" s="257"/>
      <c r="BS450" s="257"/>
      <c r="BT450" s="257"/>
      <c r="BU450" s="257"/>
      <c r="BV450" s="257"/>
      <c r="BW450" s="257"/>
      <c r="BX450" s="257"/>
      <c r="BY450" s="257"/>
      <c r="BZ450" s="257"/>
      <c r="CA450" s="257"/>
      <c r="CB450" s="257"/>
      <c r="CC450" s="257"/>
      <c r="CD450" s="257"/>
      <c r="CE450" s="257"/>
      <c r="CF450" s="257"/>
      <c r="CG450" s="257"/>
      <c r="CH450" s="257"/>
      <c r="CI450" s="257"/>
      <c r="CJ450" s="257"/>
    </row>
    <row r="451" spans="2:88">
      <c r="B451" s="187"/>
      <c r="C451" s="187"/>
      <c r="D451" s="187"/>
      <c r="E451" s="187"/>
      <c r="F451" s="187"/>
      <c r="G451" s="187"/>
      <c r="H451" s="187"/>
      <c r="I451" s="187"/>
      <c r="J451" s="187"/>
      <c r="K451" s="187"/>
      <c r="L451" s="187"/>
      <c r="M451" s="187"/>
      <c r="N451" s="187"/>
      <c r="O451" s="187"/>
      <c r="P451" s="187"/>
      <c r="Q451" s="187"/>
      <c r="R451" s="187"/>
      <c r="S451" s="187"/>
      <c r="T451" s="187"/>
      <c r="U451" s="187"/>
      <c r="V451" s="187"/>
      <c r="W451" s="187"/>
      <c r="Y451" s="257"/>
      <c r="Z451" s="257"/>
      <c r="AA451" s="257"/>
      <c r="AB451" s="257"/>
      <c r="AC451" s="257"/>
      <c r="AD451" s="257"/>
      <c r="AE451" s="257"/>
      <c r="AF451" s="257"/>
      <c r="AG451" s="257"/>
      <c r="AH451" s="257"/>
      <c r="AI451" s="257"/>
      <c r="AJ451" s="257"/>
      <c r="AK451" s="257"/>
      <c r="AL451" s="257"/>
      <c r="AM451" s="257"/>
      <c r="AN451" s="257"/>
      <c r="AO451" s="257"/>
      <c r="AP451" s="257"/>
      <c r="AQ451" s="257"/>
      <c r="AR451" s="257"/>
      <c r="AS451" s="257"/>
      <c r="AT451" s="257"/>
      <c r="AU451" s="257"/>
      <c r="AV451" s="257"/>
      <c r="AW451" s="257"/>
      <c r="AX451" s="257"/>
      <c r="AY451" s="257"/>
      <c r="AZ451" s="257"/>
      <c r="BA451" s="257"/>
      <c r="BB451" s="257"/>
      <c r="BC451" s="257"/>
      <c r="BD451" s="257"/>
      <c r="BE451" s="257"/>
      <c r="BF451" s="257"/>
      <c r="BG451" s="257"/>
      <c r="BH451" s="257"/>
      <c r="BI451" s="257"/>
      <c r="BJ451" s="257"/>
      <c r="BK451" s="257"/>
      <c r="BL451" s="257"/>
      <c r="BM451" s="257"/>
      <c r="BN451" s="257"/>
      <c r="BO451" s="257"/>
      <c r="BP451" s="257"/>
      <c r="BQ451" s="257"/>
      <c r="BR451" s="257"/>
      <c r="BS451" s="257"/>
      <c r="BT451" s="257"/>
      <c r="BU451" s="257"/>
      <c r="BV451" s="257"/>
      <c r="BW451" s="257"/>
      <c r="BX451" s="257"/>
      <c r="BY451" s="257"/>
      <c r="BZ451" s="257"/>
      <c r="CA451" s="257"/>
      <c r="CB451" s="257"/>
      <c r="CC451" s="257"/>
      <c r="CD451" s="257"/>
      <c r="CE451" s="257"/>
      <c r="CF451" s="257"/>
      <c r="CG451" s="257"/>
      <c r="CH451" s="257"/>
      <c r="CI451" s="257"/>
      <c r="CJ451" s="257"/>
    </row>
    <row r="452" spans="2:88">
      <c r="B452" s="187"/>
      <c r="C452" s="187"/>
      <c r="D452" s="187"/>
      <c r="E452" s="187"/>
      <c r="F452" s="187"/>
      <c r="G452" s="187"/>
      <c r="H452" s="187"/>
      <c r="I452" s="187"/>
      <c r="J452" s="187"/>
      <c r="K452" s="187"/>
      <c r="L452" s="187"/>
      <c r="M452" s="187"/>
      <c r="N452" s="187"/>
      <c r="O452" s="187"/>
      <c r="P452" s="187"/>
      <c r="Q452" s="187"/>
      <c r="R452" s="187"/>
      <c r="S452" s="187"/>
      <c r="T452" s="187"/>
      <c r="U452" s="187"/>
      <c r="V452" s="187"/>
      <c r="W452" s="187"/>
      <c r="Y452" s="257"/>
      <c r="Z452" s="257"/>
      <c r="AA452" s="257"/>
      <c r="AB452" s="257"/>
      <c r="AC452" s="257"/>
      <c r="AD452" s="257"/>
      <c r="AE452" s="257"/>
      <c r="AF452" s="257"/>
      <c r="AG452" s="257"/>
      <c r="AH452" s="257"/>
      <c r="AI452" s="257"/>
      <c r="AJ452" s="257"/>
      <c r="AK452" s="257"/>
      <c r="AL452" s="257"/>
      <c r="AM452" s="257"/>
      <c r="AN452" s="257"/>
      <c r="AO452" s="257"/>
      <c r="AP452" s="257"/>
      <c r="AQ452" s="257"/>
      <c r="AR452" s="257"/>
      <c r="AS452" s="257"/>
      <c r="AT452" s="257"/>
      <c r="AU452" s="257"/>
      <c r="AV452" s="257"/>
      <c r="AW452" s="257"/>
      <c r="AX452" s="257"/>
      <c r="AY452" s="257"/>
      <c r="AZ452" s="257"/>
      <c r="BA452" s="257"/>
      <c r="BB452" s="257"/>
      <c r="BC452" s="257"/>
      <c r="BD452" s="257"/>
      <c r="BE452" s="257"/>
      <c r="BF452" s="257"/>
      <c r="BG452" s="257"/>
      <c r="BH452" s="257"/>
      <c r="BI452" s="257"/>
      <c r="BJ452" s="257"/>
      <c r="BK452" s="257"/>
      <c r="BL452" s="257"/>
      <c r="BM452" s="257"/>
      <c r="BN452" s="257"/>
      <c r="BO452" s="257"/>
      <c r="BP452" s="257"/>
      <c r="BQ452" s="257"/>
      <c r="BR452" s="257"/>
      <c r="BS452" s="257"/>
      <c r="BT452" s="257"/>
      <c r="BU452" s="257"/>
      <c r="BV452" s="257"/>
      <c r="BW452" s="257"/>
      <c r="BX452" s="257"/>
      <c r="BY452" s="257"/>
      <c r="BZ452" s="257"/>
      <c r="CA452" s="257"/>
      <c r="CB452" s="257"/>
      <c r="CC452" s="257"/>
      <c r="CD452" s="257"/>
      <c r="CE452" s="257"/>
      <c r="CF452" s="257"/>
      <c r="CG452" s="257"/>
      <c r="CH452" s="257"/>
      <c r="CI452" s="257"/>
      <c r="CJ452" s="257"/>
    </row>
    <row r="453" spans="2:88">
      <c r="B453" s="187"/>
      <c r="C453" s="187"/>
      <c r="D453" s="187"/>
      <c r="E453" s="187"/>
      <c r="F453" s="187"/>
      <c r="G453" s="187"/>
      <c r="H453" s="187"/>
      <c r="I453" s="187"/>
      <c r="J453" s="187"/>
      <c r="K453" s="187"/>
      <c r="L453" s="187"/>
      <c r="M453" s="187"/>
      <c r="N453" s="187"/>
      <c r="O453" s="187"/>
      <c r="P453" s="187"/>
      <c r="Q453" s="187"/>
      <c r="R453" s="187"/>
      <c r="S453" s="187"/>
      <c r="T453" s="187"/>
      <c r="U453" s="187"/>
      <c r="V453" s="187"/>
      <c r="W453" s="187"/>
      <c r="Y453" s="257"/>
      <c r="Z453" s="257"/>
      <c r="AA453" s="257"/>
      <c r="AB453" s="257"/>
      <c r="AC453" s="257"/>
      <c r="AD453" s="257"/>
      <c r="AE453" s="257"/>
      <c r="AF453" s="257"/>
      <c r="AG453" s="257"/>
      <c r="AH453" s="257"/>
      <c r="AI453" s="257"/>
      <c r="AJ453" s="257"/>
      <c r="AK453" s="257"/>
      <c r="AL453" s="257"/>
      <c r="AM453" s="257"/>
      <c r="AN453" s="257"/>
      <c r="AO453" s="257"/>
      <c r="AP453" s="257"/>
      <c r="AQ453" s="257"/>
      <c r="AR453" s="257"/>
      <c r="AS453" s="257"/>
      <c r="AT453" s="257"/>
      <c r="AU453" s="257"/>
      <c r="AV453" s="257"/>
      <c r="AW453" s="257"/>
      <c r="AX453" s="257"/>
      <c r="AY453" s="257"/>
      <c r="AZ453" s="257"/>
      <c r="BA453" s="257"/>
      <c r="BB453" s="257"/>
      <c r="BC453" s="257"/>
      <c r="BD453" s="257"/>
      <c r="BE453" s="257"/>
      <c r="BF453" s="257"/>
      <c r="BG453" s="257"/>
      <c r="BH453" s="257"/>
      <c r="BI453" s="257"/>
      <c r="BJ453" s="257"/>
      <c r="BK453" s="257"/>
      <c r="BL453" s="257"/>
      <c r="BM453" s="257"/>
      <c r="BN453" s="257"/>
      <c r="BO453" s="257"/>
      <c r="BP453" s="257"/>
      <c r="BQ453" s="257"/>
      <c r="BR453" s="257"/>
      <c r="BS453" s="257"/>
      <c r="BT453" s="257"/>
      <c r="BU453" s="257"/>
      <c r="BV453" s="257"/>
      <c r="BW453" s="257"/>
      <c r="BX453" s="257"/>
      <c r="BY453" s="257"/>
      <c r="BZ453" s="257"/>
      <c r="CA453" s="257"/>
      <c r="CB453" s="257"/>
      <c r="CC453" s="257"/>
      <c r="CD453" s="257"/>
      <c r="CE453" s="257"/>
      <c r="CF453" s="257"/>
      <c r="CG453" s="257"/>
      <c r="CH453" s="257"/>
      <c r="CI453" s="257"/>
      <c r="CJ453" s="257"/>
    </row>
    <row r="454" spans="2:88">
      <c r="B454" s="187"/>
      <c r="C454" s="187"/>
      <c r="D454" s="187"/>
      <c r="E454" s="187"/>
      <c r="F454" s="187"/>
      <c r="G454" s="187"/>
      <c r="H454" s="187"/>
      <c r="I454" s="187"/>
      <c r="J454" s="187"/>
      <c r="K454" s="187"/>
      <c r="L454" s="187"/>
      <c r="M454" s="187"/>
      <c r="N454" s="187"/>
      <c r="O454" s="187"/>
      <c r="P454" s="187"/>
      <c r="Q454" s="187"/>
      <c r="R454" s="187"/>
      <c r="S454" s="187"/>
      <c r="T454" s="187"/>
      <c r="U454" s="187"/>
      <c r="V454" s="187"/>
      <c r="W454" s="187"/>
      <c r="Y454" s="257"/>
      <c r="Z454" s="257"/>
      <c r="AA454" s="257"/>
      <c r="AB454" s="257"/>
      <c r="AC454" s="257"/>
      <c r="AD454" s="257"/>
      <c r="AE454" s="257"/>
      <c r="AF454" s="257"/>
      <c r="AG454" s="257"/>
      <c r="AH454" s="257"/>
      <c r="AI454" s="257"/>
      <c r="AJ454" s="257"/>
      <c r="AK454" s="257"/>
      <c r="AL454" s="257"/>
      <c r="AM454" s="257"/>
      <c r="AN454" s="257"/>
      <c r="AO454" s="257"/>
      <c r="AP454" s="257"/>
      <c r="AQ454" s="257"/>
      <c r="AR454" s="257"/>
      <c r="AS454" s="257"/>
      <c r="AT454" s="257"/>
      <c r="AU454" s="257"/>
      <c r="AV454" s="257"/>
      <c r="AW454" s="257"/>
      <c r="AX454" s="257"/>
      <c r="AY454" s="257"/>
      <c r="AZ454" s="257"/>
      <c r="BA454" s="257"/>
      <c r="BB454" s="257"/>
      <c r="BC454" s="257"/>
      <c r="BD454" s="257"/>
      <c r="BE454" s="257"/>
      <c r="BF454" s="257"/>
      <c r="BG454" s="257"/>
      <c r="BH454" s="257"/>
      <c r="BI454" s="257"/>
      <c r="BJ454" s="257"/>
      <c r="BK454" s="257"/>
      <c r="BL454" s="257"/>
      <c r="BM454" s="257"/>
      <c r="BN454" s="257"/>
      <c r="BO454" s="257"/>
      <c r="BP454" s="257"/>
      <c r="BQ454" s="257"/>
      <c r="BR454" s="257"/>
      <c r="BS454" s="257"/>
      <c r="BT454" s="257"/>
      <c r="BU454" s="257"/>
      <c r="BV454" s="257"/>
      <c r="BW454" s="257"/>
      <c r="BX454" s="257"/>
      <c r="BY454" s="257"/>
      <c r="BZ454" s="257"/>
      <c r="CA454" s="257"/>
      <c r="CB454" s="257"/>
      <c r="CC454" s="257"/>
      <c r="CD454" s="257"/>
      <c r="CE454" s="257"/>
      <c r="CF454" s="257"/>
      <c r="CG454" s="257"/>
      <c r="CH454" s="257"/>
      <c r="CI454" s="257"/>
      <c r="CJ454" s="257"/>
    </row>
    <row r="455" spans="2:88">
      <c r="B455" s="187"/>
      <c r="C455" s="187"/>
      <c r="D455" s="187"/>
      <c r="E455" s="187"/>
      <c r="F455" s="187"/>
      <c r="G455" s="187"/>
      <c r="H455" s="187"/>
      <c r="I455" s="187"/>
      <c r="J455" s="187"/>
      <c r="K455" s="187"/>
      <c r="L455" s="187"/>
      <c r="M455" s="187"/>
      <c r="N455" s="187"/>
      <c r="O455" s="187"/>
      <c r="P455" s="187"/>
      <c r="Q455" s="187"/>
      <c r="R455" s="187"/>
      <c r="S455" s="187"/>
      <c r="T455" s="187"/>
      <c r="U455" s="187"/>
      <c r="V455" s="187"/>
      <c r="W455" s="187"/>
      <c r="Y455" s="257"/>
      <c r="Z455" s="257"/>
      <c r="AA455" s="257"/>
      <c r="AB455" s="257"/>
      <c r="AC455" s="257"/>
      <c r="AD455" s="257"/>
      <c r="AE455" s="257"/>
      <c r="AF455" s="257"/>
      <c r="AG455" s="257"/>
      <c r="AH455" s="257"/>
      <c r="AI455" s="257"/>
      <c r="AJ455" s="257"/>
      <c r="AK455" s="257"/>
      <c r="AL455" s="257"/>
      <c r="AM455" s="257"/>
      <c r="AN455" s="257"/>
      <c r="AO455" s="257"/>
      <c r="AP455" s="257"/>
      <c r="AQ455" s="257"/>
      <c r="AR455" s="257"/>
      <c r="AS455" s="257"/>
      <c r="AT455" s="257"/>
      <c r="AU455" s="257"/>
      <c r="AV455" s="257"/>
      <c r="AW455" s="257"/>
      <c r="AX455" s="257"/>
      <c r="AY455" s="257"/>
      <c r="AZ455" s="257"/>
      <c r="BA455" s="257"/>
      <c r="BB455" s="257"/>
      <c r="BC455" s="257"/>
      <c r="BD455" s="257"/>
      <c r="BE455" s="257"/>
      <c r="BF455" s="257"/>
      <c r="BG455" s="257"/>
      <c r="BH455" s="257"/>
      <c r="BI455" s="257"/>
      <c r="BJ455" s="257"/>
      <c r="BK455" s="257"/>
      <c r="BL455" s="257"/>
      <c r="BM455" s="257"/>
      <c r="BN455" s="257"/>
      <c r="BO455" s="257"/>
      <c r="BP455" s="257"/>
      <c r="BQ455" s="257"/>
      <c r="BR455" s="257"/>
      <c r="BS455" s="257"/>
      <c r="BT455" s="257"/>
      <c r="BU455" s="257"/>
      <c r="BV455" s="257"/>
      <c r="BW455" s="257"/>
      <c r="BX455" s="257"/>
      <c r="BY455" s="257"/>
      <c r="BZ455" s="257"/>
      <c r="CA455" s="257"/>
      <c r="CB455" s="257"/>
      <c r="CC455" s="257"/>
      <c r="CD455" s="257"/>
      <c r="CE455" s="257"/>
      <c r="CF455" s="257"/>
      <c r="CG455" s="257"/>
      <c r="CH455" s="257"/>
      <c r="CI455" s="257"/>
      <c r="CJ455" s="257"/>
    </row>
    <row r="456" spans="2:88">
      <c r="B456" s="187"/>
      <c r="C456" s="187"/>
      <c r="D456" s="187"/>
      <c r="E456" s="187"/>
      <c r="F456" s="187"/>
      <c r="G456" s="187"/>
      <c r="H456" s="187"/>
      <c r="I456" s="187"/>
      <c r="J456" s="187"/>
      <c r="K456" s="187"/>
      <c r="L456" s="187"/>
      <c r="M456" s="187"/>
      <c r="N456" s="187"/>
      <c r="O456" s="187"/>
      <c r="P456" s="187"/>
      <c r="Q456" s="187"/>
      <c r="R456" s="187"/>
      <c r="S456" s="187"/>
      <c r="T456" s="187"/>
      <c r="U456" s="187"/>
      <c r="V456" s="187"/>
      <c r="W456" s="187"/>
      <c r="Y456" s="257"/>
      <c r="Z456" s="257"/>
      <c r="AA456" s="257"/>
      <c r="AB456" s="257"/>
      <c r="AC456" s="257"/>
      <c r="AD456" s="257"/>
      <c r="AE456" s="257"/>
      <c r="AF456" s="257"/>
      <c r="AG456" s="257"/>
      <c r="AH456" s="257"/>
      <c r="AI456" s="257"/>
      <c r="AJ456" s="257"/>
      <c r="AK456" s="257"/>
      <c r="AL456" s="257"/>
      <c r="AM456" s="257"/>
      <c r="AN456" s="257"/>
      <c r="AO456" s="257"/>
      <c r="AP456" s="257"/>
      <c r="AQ456" s="257"/>
      <c r="AR456" s="257"/>
      <c r="AS456" s="257"/>
      <c r="AT456" s="257"/>
      <c r="AU456" s="257"/>
      <c r="AV456" s="257"/>
      <c r="AW456" s="257"/>
      <c r="AX456" s="257"/>
      <c r="AY456" s="257"/>
      <c r="AZ456" s="257"/>
      <c r="BA456" s="257"/>
      <c r="BB456" s="257"/>
      <c r="BC456" s="257"/>
      <c r="BD456" s="257"/>
      <c r="BE456" s="257"/>
      <c r="BF456" s="257"/>
      <c r="BG456" s="257"/>
      <c r="BH456" s="257"/>
      <c r="BI456" s="257"/>
      <c r="BJ456" s="257"/>
      <c r="BK456" s="257"/>
      <c r="BL456" s="257"/>
      <c r="BM456" s="257"/>
      <c r="BN456" s="257"/>
      <c r="BO456" s="257"/>
      <c r="BP456" s="257"/>
      <c r="BQ456" s="257"/>
      <c r="BR456" s="257"/>
      <c r="BS456" s="257"/>
      <c r="BT456" s="257"/>
      <c r="BU456" s="257"/>
      <c r="BV456" s="257"/>
      <c r="BW456" s="257"/>
      <c r="BX456" s="257"/>
      <c r="BY456" s="257"/>
      <c r="BZ456" s="257"/>
      <c r="CA456" s="257"/>
      <c r="CB456" s="257"/>
      <c r="CC456" s="257"/>
      <c r="CD456" s="257"/>
      <c r="CE456" s="257"/>
      <c r="CF456" s="257"/>
      <c r="CG456" s="257"/>
      <c r="CH456" s="257"/>
      <c r="CI456" s="257"/>
      <c r="CJ456" s="257"/>
    </row>
    <row r="457" spans="2:88">
      <c r="B457" s="187"/>
      <c r="C457" s="187"/>
      <c r="D457" s="187"/>
      <c r="E457" s="187"/>
      <c r="F457" s="187"/>
      <c r="G457" s="187"/>
      <c r="H457" s="187"/>
      <c r="I457" s="187"/>
      <c r="J457" s="187"/>
      <c r="K457" s="187"/>
      <c r="L457" s="187"/>
      <c r="M457" s="187"/>
      <c r="N457" s="187"/>
      <c r="O457" s="187"/>
      <c r="P457" s="187"/>
      <c r="Q457" s="187"/>
      <c r="R457" s="187"/>
      <c r="S457" s="187"/>
      <c r="T457" s="187"/>
      <c r="U457" s="187"/>
      <c r="V457" s="187"/>
      <c r="W457" s="187"/>
      <c r="Y457" s="257"/>
      <c r="Z457" s="257"/>
      <c r="AA457" s="257"/>
      <c r="AB457" s="257"/>
      <c r="AC457" s="257"/>
      <c r="AD457" s="257"/>
      <c r="AE457" s="257"/>
      <c r="AF457" s="257"/>
      <c r="AG457" s="257"/>
      <c r="AH457" s="257"/>
      <c r="AI457" s="257"/>
      <c r="AJ457" s="257"/>
      <c r="AK457" s="257"/>
      <c r="AL457" s="257"/>
      <c r="AM457" s="257"/>
      <c r="AN457" s="257"/>
      <c r="AO457" s="257"/>
      <c r="AP457" s="257"/>
      <c r="AQ457" s="257"/>
      <c r="AR457" s="257"/>
      <c r="AS457" s="257"/>
      <c r="AT457" s="257"/>
      <c r="AU457" s="257"/>
      <c r="AV457" s="257"/>
      <c r="AW457" s="257"/>
      <c r="AX457" s="257"/>
      <c r="AY457" s="257"/>
      <c r="AZ457" s="257"/>
      <c r="BA457" s="257"/>
      <c r="BB457" s="257"/>
      <c r="BC457" s="257"/>
      <c r="BD457" s="257"/>
      <c r="BE457" s="257"/>
      <c r="BF457" s="257"/>
      <c r="BG457" s="257"/>
      <c r="BH457" s="257"/>
      <c r="BI457" s="257"/>
      <c r="BJ457" s="257"/>
      <c r="BK457" s="257"/>
      <c r="BL457" s="257"/>
      <c r="BM457" s="257"/>
      <c r="BN457" s="257"/>
      <c r="BO457" s="257"/>
      <c r="BP457" s="257"/>
      <c r="BQ457" s="257"/>
      <c r="BR457" s="257"/>
      <c r="BS457" s="257"/>
      <c r="BT457" s="257"/>
      <c r="BU457" s="257"/>
      <c r="BV457" s="257"/>
      <c r="BW457" s="257"/>
      <c r="BX457" s="257"/>
      <c r="BY457" s="257"/>
      <c r="BZ457" s="257"/>
      <c r="CA457" s="257"/>
      <c r="CB457" s="257"/>
      <c r="CC457" s="257"/>
      <c r="CD457" s="257"/>
      <c r="CE457" s="257"/>
      <c r="CF457" s="257"/>
      <c r="CG457" s="257"/>
      <c r="CH457" s="257"/>
      <c r="CI457" s="257"/>
      <c r="CJ457" s="257"/>
    </row>
    <row r="458" spans="2:88">
      <c r="B458" s="187"/>
      <c r="C458" s="187"/>
      <c r="D458" s="187"/>
      <c r="E458" s="187"/>
      <c r="F458" s="187"/>
      <c r="G458" s="187"/>
      <c r="H458" s="187"/>
      <c r="I458" s="187"/>
      <c r="J458" s="187"/>
      <c r="K458" s="187"/>
      <c r="L458" s="187"/>
      <c r="M458" s="187"/>
      <c r="N458" s="187"/>
      <c r="O458" s="187"/>
      <c r="P458" s="187"/>
      <c r="Q458" s="187"/>
      <c r="R458" s="187"/>
      <c r="S458" s="187"/>
      <c r="T458" s="187"/>
      <c r="U458" s="187"/>
      <c r="V458" s="187"/>
      <c r="W458" s="187"/>
      <c r="Y458" s="257"/>
      <c r="Z458" s="257"/>
      <c r="AA458" s="257"/>
      <c r="AB458" s="257"/>
      <c r="AC458" s="257"/>
      <c r="AD458" s="257"/>
      <c r="AE458" s="257"/>
      <c r="AF458" s="257"/>
      <c r="AG458" s="257"/>
      <c r="AH458" s="257"/>
      <c r="AI458" s="257"/>
      <c r="AJ458" s="257"/>
      <c r="AK458" s="257"/>
      <c r="AL458" s="257"/>
      <c r="AM458" s="257"/>
      <c r="AN458" s="257"/>
      <c r="AO458" s="257"/>
      <c r="AP458" s="257"/>
      <c r="AQ458" s="257"/>
      <c r="AR458" s="257"/>
      <c r="AS458" s="257"/>
      <c r="AT458" s="257"/>
      <c r="AU458" s="257"/>
      <c r="AV458" s="257"/>
      <c r="AW458" s="257"/>
      <c r="AX458" s="257"/>
      <c r="AY458" s="257"/>
      <c r="AZ458" s="257"/>
      <c r="BA458" s="257"/>
      <c r="BB458" s="257"/>
      <c r="BC458" s="257"/>
      <c r="BD458" s="257"/>
      <c r="BE458" s="257"/>
      <c r="BF458" s="257"/>
      <c r="BG458" s="257"/>
      <c r="BH458" s="257"/>
      <c r="BI458" s="257"/>
      <c r="BJ458" s="257"/>
      <c r="BK458" s="257"/>
      <c r="BL458" s="257"/>
      <c r="BM458" s="257"/>
      <c r="BN458" s="257"/>
      <c r="BO458" s="257"/>
      <c r="BP458" s="257"/>
      <c r="BQ458" s="257"/>
      <c r="BR458" s="257"/>
      <c r="BS458" s="257"/>
      <c r="BT458" s="257"/>
      <c r="BU458" s="257"/>
      <c r="BV458" s="257"/>
      <c r="BW458" s="257"/>
      <c r="BX458" s="257"/>
      <c r="BY458" s="257"/>
      <c r="BZ458" s="257"/>
      <c r="CA458" s="257"/>
      <c r="CB458" s="257"/>
      <c r="CC458" s="257"/>
      <c r="CD458" s="257"/>
      <c r="CE458" s="257"/>
      <c r="CF458" s="257"/>
      <c r="CG458" s="257"/>
      <c r="CH458" s="257"/>
      <c r="CI458" s="257"/>
      <c r="CJ458" s="257"/>
    </row>
    <row r="459" spans="2:88">
      <c r="B459" s="187"/>
      <c r="C459" s="187"/>
      <c r="D459" s="187"/>
      <c r="E459" s="187"/>
      <c r="F459" s="187"/>
      <c r="G459" s="187"/>
      <c r="H459" s="187"/>
      <c r="I459" s="187"/>
      <c r="J459" s="187"/>
      <c r="K459" s="187"/>
      <c r="L459" s="187"/>
      <c r="M459" s="187"/>
      <c r="N459" s="187"/>
      <c r="O459" s="187"/>
      <c r="P459" s="187"/>
      <c r="Q459" s="187"/>
      <c r="R459" s="187"/>
      <c r="S459" s="187"/>
      <c r="T459" s="187"/>
      <c r="U459" s="187"/>
      <c r="V459" s="187"/>
      <c r="W459" s="187"/>
      <c r="Y459" s="257"/>
      <c r="Z459" s="257"/>
      <c r="AA459" s="257"/>
      <c r="AB459" s="257"/>
      <c r="AC459" s="257"/>
      <c r="AD459" s="257"/>
      <c r="AE459" s="257"/>
      <c r="AF459" s="257"/>
      <c r="AG459" s="257"/>
      <c r="AH459" s="257"/>
      <c r="AI459" s="257"/>
      <c r="AJ459" s="257"/>
      <c r="AK459" s="257"/>
      <c r="AL459" s="257"/>
      <c r="AM459" s="257"/>
      <c r="AN459" s="257"/>
      <c r="AO459" s="257"/>
      <c r="AP459" s="257"/>
      <c r="AQ459" s="257"/>
      <c r="AR459" s="257"/>
      <c r="AS459" s="257"/>
      <c r="AT459" s="257"/>
      <c r="AU459" s="257"/>
      <c r="AV459" s="257"/>
      <c r="AW459" s="257"/>
      <c r="AX459" s="257"/>
      <c r="AY459" s="257"/>
      <c r="AZ459" s="257"/>
      <c r="BA459" s="257"/>
      <c r="BB459" s="257"/>
      <c r="BC459" s="257"/>
      <c r="BD459" s="257"/>
      <c r="BE459" s="257"/>
      <c r="BF459" s="257"/>
      <c r="BG459" s="257"/>
      <c r="BH459" s="257"/>
      <c r="BI459" s="257"/>
      <c r="BJ459" s="257"/>
      <c r="BK459" s="257"/>
      <c r="BL459" s="257"/>
      <c r="BM459" s="257"/>
      <c r="BN459" s="257"/>
      <c r="BO459" s="257"/>
      <c r="BP459" s="257"/>
      <c r="BQ459" s="257"/>
      <c r="BR459" s="257"/>
      <c r="BS459" s="257"/>
      <c r="BT459" s="257"/>
      <c r="BU459" s="257"/>
      <c r="BV459" s="257"/>
      <c r="BW459" s="257"/>
      <c r="BX459" s="257"/>
      <c r="BY459" s="257"/>
      <c r="BZ459" s="257"/>
      <c r="CA459" s="257"/>
      <c r="CB459" s="257"/>
      <c r="CC459" s="257"/>
      <c r="CD459" s="257"/>
      <c r="CE459" s="257"/>
      <c r="CF459" s="257"/>
      <c r="CG459" s="257"/>
      <c r="CH459" s="257"/>
      <c r="CI459" s="257"/>
      <c r="CJ459" s="257"/>
    </row>
    <row r="460" spans="2:88">
      <c r="Y460" s="257"/>
      <c r="Z460" s="257"/>
      <c r="AA460" s="257"/>
      <c r="AB460" s="257"/>
      <c r="AC460" s="257"/>
      <c r="AD460" s="257"/>
      <c r="AE460" s="257"/>
      <c r="AF460" s="257"/>
      <c r="AG460" s="257"/>
      <c r="AH460" s="257"/>
      <c r="AI460" s="257"/>
      <c r="AJ460" s="257"/>
      <c r="AK460" s="257"/>
      <c r="AL460" s="257"/>
      <c r="AM460" s="257"/>
      <c r="AN460" s="257"/>
      <c r="AO460" s="257"/>
      <c r="AP460" s="257"/>
      <c r="AQ460" s="257"/>
      <c r="AR460" s="257"/>
      <c r="AS460" s="257"/>
      <c r="AT460" s="257"/>
      <c r="AU460" s="257"/>
      <c r="AV460" s="257"/>
      <c r="AW460" s="257"/>
      <c r="AX460" s="257"/>
      <c r="AY460" s="257"/>
      <c r="AZ460" s="257"/>
      <c r="BA460" s="257"/>
      <c r="BB460" s="257"/>
      <c r="BC460" s="257"/>
      <c r="BD460" s="257"/>
      <c r="BE460" s="257"/>
      <c r="BF460" s="257"/>
      <c r="BG460" s="257"/>
      <c r="BH460" s="257"/>
      <c r="BI460" s="257"/>
      <c r="BJ460" s="257"/>
      <c r="BK460" s="257"/>
      <c r="BL460" s="257"/>
      <c r="BM460" s="257"/>
      <c r="BN460" s="257"/>
      <c r="BO460" s="257"/>
      <c r="BP460" s="257"/>
      <c r="BQ460" s="257"/>
      <c r="BR460" s="257"/>
      <c r="BS460" s="257"/>
      <c r="BT460" s="257"/>
      <c r="BU460" s="257"/>
      <c r="BV460" s="257"/>
      <c r="BW460" s="257"/>
      <c r="BX460" s="257"/>
      <c r="BY460" s="257"/>
      <c r="BZ460" s="257"/>
      <c r="CA460" s="257"/>
      <c r="CB460" s="257"/>
      <c r="CC460" s="257"/>
      <c r="CD460" s="257"/>
      <c r="CE460" s="257"/>
      <c r="CF460" s="257"/>
      <c r="CG460" s="257"/>
      <c r="CH460" s="257"/>
      <c r="CI460" s="257"/>
      <c r="CJ460" s="257"/>
    </row>
    <row r="461" spans="2:88">
      <c r="Y461" s="257"/>
      <c r="Z461" s="257"/>
      <c r="AA461" s="257"/>
      <c r="AB461" s="257"/>
      <c r="AC461" s="257"/>
      <c r="AD461" s="257"/>
      <c r="AE461" s="257"/>
      <c r="AF461" s="257"/>
      <c r="AG461" s="257"/>
      <c r="AH461" s="257"/>
      <c r="AI461" s="257"/>
      <c r="AJ461" s="257"/>
      <c r="AK461" s="257"/>
      <c r="AL461" s="257"/>
      <c r="AM461" s="257"/>
      <c r="AN461" s="257"/>
      <c r="AO461" s="257"/>
      <c r="AP461" s="257"/>
      <c r="AQ461" s="257"/>
      <c r="AR461" s="257"/>
      <c r="AS461" s="257"/>
      <c r="AT461" s="257"/>
      <c r="AU461" s="257"/>
      <c r="AV461" s="257"/>
      <c r="AW461" s="257"/>
      <c r="AX461" s="257"/>
      <c r="AY461" s="257"/>
      <c r="AZ461" s="257"/>
      <c r="BA461" s="257"/>
      <c r="BB461" s="257"/>
      <c r="BC461" s="257"/>
      <c r="BD461" s="257"/>
      <c r="BE461" s="257"/>
      <c r="BF461" s="257"/>
      <c r="BG461" s="257"/>
      <c r="BH461" s="257"/>
      <c r="BI461" s="257"/>
      <c r="BJ461" s="257"/>
      <c r="BK461" s="257"/>
      <c r="BL461" s="257"/>
      <c r="BM461" s="257"/>
      <c r="BN461" s="257"/>
      <c r="BO461" s="257"/>
      <c r="BP461" s="257"/>
      <c r="BQ461" s="257"/>
      <c r="BR461" s="257"/>
      <c r="BS461" s="257"/>
      <c r="BT461" s="257"/>
      <c r="BU461" s="257"/>
      <c r="BV461" s="257"/>
      <c r="BW461" s="257"/>
      <c r="BX461" s="257"/>
      <c r="BY461" s="257"/>
      <c r="BZ461" s="257"/>
      <c r="CA461" s="257"/>
      <c r="CB461" s="257"/>
      <c r="CC461" s="257"/>
      <c r="CD461" s="257"/>
      <c r="CE461" s="257"/>
      <c r="CF461" s="257"/>
      <c r="CG461" s="257"/>
      <c r="CH461" s="257"/>
      <c r="CI461" s="257"/>
      <c r="CJ461" s="257"/>
    </row>
    <row r="462" spans="2:88">
      <c r="Y462" s="257"/>
      <c r="Z462" s="257"/>
      <c r="AA462" s="257"/>
      <c r="AB462" s="257"/>
      <c r="AC462" s="257"/>
      <c r="AD462" s="257"/>
      <c r="AE462" s="257"/>
      <c r="AF462" s="257"/>
      <c r="AG462" s="257"/>
      <c r="AH462" s="257"/>
      <c r="AI462" s="257"/>
      <c r="AJ462" s="257"/>
      <c r="AK462" s="257"/>
      <c r="AL462" s="257"/>
      <c r="AM462" s="257"/>
      <c r="AN462" s="257"/>
      <c r="AO462" s="257"/>
      <c r="AP462" s="257"/>
      <c r="AQ462" s="257"/>
      <c r="AR462" s="257"/>
      <c r="AS462" s="257"/>
      <c r="AT462" s="257"/>
      <c r="AU462" s="257"/>
      <c r="AV462" s="257"/>
      <c r="AW462" s="257"/>
      <c r="AX462" s="257"/>
      <c r="AY462" s="257"/>
      <c r="AZ462" s="257"/>
      <c r="BA462" s="257"/>
      <c r="BB462" s="257"/>
      <c r="BC462" s="257"/>
      <c r="BD462" s="257"/>
      <c r="BE462" s="257"/>
      <c r="BF462" s="257"/>
      <c r="BG462" s="257"/>
      <c r="BH462" s="257"/>
      <c r="BI462" s="257"/>
      <c r="BJ462" s="257"/>
      <c r="BK462" s="257"/>
      <c r="BL462" s="257"/>
      <c r="BM462" s="257"/>
      <c r="BN462" s="257"/>
      <c r="BO462" s="257"/>
      <c r="BP462" s="257"/>
      <c r="BQ462" s="257"/>
      <c r="BR462" s="257"/>
      <c r="BS462" s="257"/>
      <c r="BT462" s="257"/>
      <c r="BU462" s="257"/>
      <c r="BV462" s="257"/>
      <c r="BW462" s="257"/>
      <c r="BX462" s="257"/>
      <c r="BY462" s="257"/>
      <c r="BZ462" s="257"/>
      <c r="CA462" s="257"/>
      <c r="CB462" s="257"/>
      <c r="CC462" s="257"/>
      <c r="CD462" s="257"/>
      <c r="CE462" s="257"/>
      <c r="CF462" s="257"/>
      <c r="CG462" s="257"/>
      <c r="CH462" s="257"/>
      <c r="CI462" s="257"/>
      <c r="CJ462" s="257"/>
    </row>
    <row r="463" spans="2:88">
      <c r="Y463" s="257"/>
      <c r="Z463" s="257"/>
      <c r="AA463" s="257"/>
      <c r="AB463" s="257"/>
      <c r="AC463" s="257"/>
      <c r="AD463" s="257"/>
      <c r="AE463" s="257"/>
      <c r="AF463" s="257"/>
      <c r="AG463" s="257"/>
      <c r="AH463" s="257"/>
      <c r="AI463" s="257"/>
      <c r="AJ463" s="257"/>
      <c r="AK463" s="257"/>
      <c r="AL463" s="257"/>
      <c r="AM463" s="257"/>
      <c r="AN463" s="257"/>
      <c r="AO463" s="257"/>
      <c r="AP463" s="257"/>
      <c r="AQ463" s="257"/>
      <c r="AR463" s="257"/>
      <c r="AS463" s="257"/>
      <c r="AT463" s="257"/>
      <c r="AU463" s="257"/>
      <c r="AV463" s="257"/>
      <c r="AW463" s="257"/>
      <c r="AX463" s="257"/>
      <c r="AY463" s="257"/>
      <c r="AZ463" s="257"/>
      <c r="BA463" s="257"/>
      <c r="BB463" s="257"/>
      <c r="BC463" s="257"/>
      <c r="BD463" s="257"/>
      <c r="BE463" s="257"/>
      <c r="BF463" s="257"/>
      <c r="BG463" s="257"/>
      <c r="BH463" s="257"/>
      <c r="BI463" s="257"/>
      <c r="BJ463" s="257"/>
      <c r="BK463" s="257"/>
      <c r="BL463" s="257"/>
      <c r="BM463" s="257"/>
      <c r="BN463" s="257"/>
      <c r="BO463" s="257"/>
      <c r="BP463" s="257"/>
      <c r="BQ463" s="257"/>
      <c r="BR463" s="257"/>
      <c r="BS463" s="257"/>
      <c r="BT463" s="257"/>
      <c r="BU463" s="257"/>
      <c r="BV463" s="257"/>
      <c r="BW463" s="257"/>
      <c r="BX463" s="257"/>
      <c r="BY463" s="257"/>
      <c r="BZ463" s="257"/>
      <c r="CA463" s="257"/>
      <c r="CB463" s="257"/>
      <c r="CC463" s="257"/>
      <c r="CD463" s="257"/>
      <c r="CE463" s="257"/>
      <c r="CF463" s="257"/>
      <c r="CG463" s="257"/>
      <c r="CH463" s="257"/>
      <c r="CI463" s="257"/>
      <c r="CJ463" s="257"/>
    </row>
    <row r="464" spans="2:88">
      <c r="Y464" s="257"/>
      <c r="Z464" s="257"/>
      <c r="AA464" s="257"/>
      <c r="AB464" s="257"/>
      <c r="AC464" s="257"/>
      <c r="AD464" s="257"/>
      <c r="AE464" s="257"/>
      <c r="AF464" s="257"/>
      <c r="AG464" s="257"/>
      <c r="AH464" s="257"/>
      <c r="AI464" s="257"/>
      <c r="AJ464" s="257"/>
      <c r="AK464" s="257"/>
      <c r="AL464" s="257"/>
      <c r="AM464" s="257"/>
      <c r="AN464" s="257"/>
      <c r="AO464" s="257"/>
      <c r="AP464" s="257"/>
      <c r="AQ464" s="257"/>
      <c r="AR464" s="257"/>
      <c r="AS464" s="257"/>
      <c r="AT464" s="257"/>
      <c r="AU464" s="257"/>
      <c r="AV464" s="257"/>
      <c r="AW464" s="257"/>
      <c r="AX464" s="257"/>
      <c r="AY464" s="257"/>
      <c r="AZ464" s="257"/>
      <c r="BA464" s="257"/>
      <c r="BB464" s="257"/>
      <c r="BC464" s="257"/>
      <c r="BD464" s="257"/>
      <c r="BE464" s="257"/>
      <c r="BF464" s="257"/>
      <c r="BG464" s="257"/>
      <c r="BH464" s="257"/>
      <c r="BI464" s="257"/>
      <c r="BJ464" s="257"/>
      <c r="BK464" s="257"/>
      <c r="BL464" s="257"/>
      <c r="BM464" s="257"/>
      <c r="BN464" s="257"/>
      <c r="BO464" s="257"/>
      <c r="BP464" s="257"/>
      <c r="BQ464" s="257"/>
      <c r="BR464" s="257"/>
      <c r="BS464" s="257"/>
      <c r="BT464" s="257"/>
      <c r="BU464" s="257"/>
      <c r="BV464" s="257"/>
      <c r="BW464" s="257"/>
      <c r="BX464" s="257"/>
      <c r="BY464" s="257"/>
      <c r="BZ464" s="257"/>
      <c r="CA464" s="257"/>
      <c r="CB464" s="257"/>
      <c r="CC464" s="257"/>
      <c r="CD464" s="257"/>
      <c r="CE464" s="257"/>
      <c r="CF464" s="257"/>
      <c r="CG464" s="257"/>
      <c r="CH464" s="257"/>
      <c r="CI464" s="257"/>
      <c r="CJ464" s="257"/>
    </row>
    <row r="465" spans="25:88">
      <c r="Y465" s="257"/>
      <c r="Z465" s="257"/>
      <c r="AA465" s="257"/>
      <c r="AB465" s="257"/>
      <c r="AC465" s="257"/>
      <c r="AD465" s="257"/>
      <c r="AE465" s="257"/>
      <c r="AF465" s="257"/>
      <c r="AG465" s="257"/>
      <c r="AH465" s="257"/>
      <c r="AI465" s="257"/>
      <c r="AJ465" s="257"/>
      <c r="AK465" s="257"/>
      <c r="AL465" s="257"/>
      <c r="AM465" s="257"/>
      <c r="AN465" s="257"/>
      <c r="AO465" s="257"/>
      <c r="AP465" s="257"/>
      <c r="AQ465" s="257"/>
      <c r="AR465" s="257"/>
      <c r="AS465" s="257"/>
      <c r="AT465" s="257"/>
      <c r="AU465" s="257"/>
      <c r="AV465" s="257"/>
      <c r="AW465" s="257"/>
      <c r="AX465" s="257"/>
      <c r="AY465" s="257"/>
      <c r="AZ465" s="257"/>
      <c r="BA465" s="257"/>
      <c r="BB465" s="257"/>
      <c r="BC465" s="257"/>
      <c r="BD465" s="257"/>
      <c r="BE465" s="257"/>
      <c r="BF465" s="257"/>
      <c r="BG465" s="257"/>
      <c r="BH465" s="257"/>
      <c r="BI465" s="257"/>
      <c r="BJ465" s="257"/>
      <c r="BK465" s="257"/>
      <c r="BL465" s="257"/>
      <c r="BM465" s="257"/>
      <c r="BN465" s="257"/>
      <c r="BO465" s="257"/>
      <c r="BP465" s="257"/>
      <c r="BQ465" s="257"/>
      <c r="BR465" s="257"/>
      <c r="BS465" s="257"/>
      <c r="BT465" s="257"/>
      <c r="BU465" s="257"/>
      <c r="BV465" s="257"/>
      <c r="BW465" s="257"/>
      <c r="BX465" s="257"/>
      <c r="BY465" s="257"/>
      <c r="BZ465" s="257"/>
      <c r="CA465" s="257"/>
      <c r="CB465" s="257"/>
      <c r="CC465" s="257"/>
      <c r="CD465" s="257"/>
      <c r="CE465" s="257"/>
      <c r="CF465" s="257"/>
      <c r="CG465" s="257"/>
      <c r="CH465" s="257"/>
      <c r="CI465" s="257"/>
      <c r="CJ465" s="257"/>
    </row>
    <row r="466" spans="25:88">
      <c r="Y466" s="257"/>
      <c r="Z466" s="257"/>
      <c r="AA466" s="257"/>
      <c r="AB466" s="257"/>
      <c r="AC466" s="257"/>
      <c r="AD466" s="257"/>
      <c r="AE466" s="257"/>
      <c r="AF466" s="257"/>
      <c r="AG466" s="257"/>
      <c r="AH466" s="257"/>
      <c r="AI466" s="257"/>
      <c r="AJ466" s="257"/>
      <c r="AK466" s="257"/>
      <c r="AL466" s="257"/>
      <c r="AM466" s="257"/>
      <c r="AN466" s="257"/>
      <c r="AO466" s="257"/>
      <c r="AP466" s="257"/>
      <c r="AQ466" s="257"/>
      <c r="AR466" s="257"/>
      <c r="AS466" s="257"/>
      <c r="AT466" s="257"/>
      <c r="AU466" s="257"/>
      <c r="AV466" s="257"/>
      <c r="AW466" s="257"/>
      <c r="AX466" s="257"/>
      <c r="AY466" s="257"/>
      <c r="AZ466" s="257"/>
      <c r="BA466" s="257"/>
      <c r="BB466" s="257"/>
      <c r="BC466" s="257"/>
      <c r="BD466" s="257"/>
      <c r="BE466" s="257"/>
      <c r="BF466" s="257"/>
      <c r="BG466" s="257"/>
      <c r="BH466" s="257"/>
      <c r="BI466" s="257"/>
      <c r="BJ466" s="257"/>
      <c r="BK466" s="257"/>
      <c r="BL466" s="257"/>
      <c r="BM466" s="257"/>
      <c r="BN466" s="257"/>
      <c r="BO466" s="257"/>
      <c r="BP466" s="257"/>
      <c r="BQ466" s="257"/>
      <c r="BR466" s="257"/>
      <c r="BS466" s="257"/>
      <c r="BT466" s="257"/>
      <c r="BU466" s="257"/>
      <c r="BV466" s="257"/>
      <c r="BW466" s="257"/>
      <c r="BX466" s="257"/>
      <c r="BY466" s="257"/>
      <c r="BZ466" s="257"/>
      <c r="CA466" s="257"/>
      <c r="CB466" s="257"/>
      <c r="CC466" s="257"/>
      <c r="CD466" s="257"/>
      <c r="CE466" s="257"/>
      <c r="CF466" s="257"/>
      <c r="CG466" s="257"/>
      <c r="CH466" s="257"/>
      <c r="CI466" s="257"/>
      <c r="CJ466" s="257"/>
    </row>
    <row r="467" spans="25:88">
      <c r="Y467" s="257"/>
      <c r="Z467" s="257"/>
      <c r="AA467" s="257"/>
      <c r="AB467" s="257"/>
      <c r="AC467" s="257"/>
      <c r="AD467" s="257"/>
      <c r="AE467" s="257"/>
      <c r="AF467" s="257"/>
      <c r="AG467" s="257"/>
      <c r="AH467" s="257"/>
      <c r="AI467" s="257"/>
      <c r="AJ467" s="257"/>
      <c r="AK467" s="257"/>
      <c r="AL467" s="257"/>
      <c r="AM467" s="257"/>
      <c r="AN467" s="257"/>
      <c r="AO467" s="257"/>
      <c r="AP467" s="257"/>
      <c r="AQ467" s="257"/>
      <c r="AR467" s="257"/>
      <c r="AS467" s="257"/>
      <c r="AT467" s="257"/>
      <c r="AU467" s="257"/>
      <c r="AV467" s="257"/>
      <c r="AW467" s="257"/>
      <c r="AX467" s="257"/>
      <c r="AY467" s="257"/>
      <c r="AZ467" s="257"/>
      <c r="BA467" s="257"/>
      <c r="BB467" s="257"/>
      <c r="BC467" s="257"/>
      <c r="BD467" s="257"/>
      <c r="BE467" s="257"/>
      <c r="BF467" s="257"/>
      <c r="BG467" s="257"/>
      <c r="BH467" s="257"/>
      <c r="BI467" s="257"/>
      <c r="BJ467" s="257"/>
      <c r="BK467" s="257"/>
      <c r="BL467" s="257"/>
      <c r="BM467" s="257"/>
      <c r="BN467" s="257"/>
      <c r="BO467" s="257"/>
      <c r="BP467" s="257"/>
      <c r="BQ467" s="257"/>
      <c r="BR467" s="257"/>
      <c r="BS467" s="257"/>
      <c r="BT467" s="257"/>
      <c r="BU467" s="257"/>
      <c r="BV467" s="257"/>
      <c r="BW467" s="257"/>
      <c r="BX467" s="257"/>
      <c r="BY467" s="257"/>
      <c r="BZ467" s="257"/>
      <c r="CA467" s="257"/>
      <c r="CB467" s="257"/>
      <c r="CC467" s="257"/>
      <c r="CD467" s="257"/>
      <c r="CE467" s="257"/>
      <c r="CF467" s="257"/>
      <c r="CG467" s="257"/>
      <c r="CH467" s="257"/>
      <c r="CI467" s="257"/>
      <c r="CJ467" s="257"/>
    </row>
    <row r="468" spans="25:88">
      <c r="Y468" s="257"/>
      <c r="Z468" s="257"/>
      <c r="AA468" s="257"/>
      <c r="AB468" s="257"/>
      <c r="AC468" s="257"/>
      <c r="AD468" s="257"/>
      <c r="AE468" s="257"/>
      <c r="AF468" s="257"/>
      <c r="AG468" s="257"/>
      <c r="AH468" s="257"/>
      <c r="AI468" s="257"/>
      <c r="AJ468" s="257"/>
      <c r="AK468" s="257"/>
      <c r="AL468" s="257"/>
      <c r="AM468" s="257"/>
      <c r="AN468" s="257"/>
      <c r="AO468" s="257"/>
      <c r="AP468" s="257"/>
      <c r="AQ468" s="257"/>
      <c r="AR468" s="257"/>
      <c r="AS468" s="257"/>
      <c r="AT468" s="257"/>
      <c r="AU468" s="257"/>
      <c r="AV468" s="257"/>
      <c r="AW468" s="257"/>
      <c r="AX468" s="257"/>
      <c r="AY468" s="257"/>
      <c r="AZ468" s="257"/>
      <c r="BA468" s="257"/>
      <c r="BB468" s="257"/>
      <c r="BC468" s="257"/>
      <c r="BD468" s="257"/>
      <c r="BE468" s="257"/>
      <c r="BF468" s="257"/>
      <c r="BG468" s="257"/>
      <c r="BH468" s="257"/>
      <c r="BI468" s="257"/>
      <c r="BJ468" s="257"/>
      <c r="BK468" s="257"/>
      <c r="BL468" s="257"/>
      <c r="BM468" s="257"/>
      <c r="BN468" s="257"/>
      <c r="BO468" s="257"/>
      <c r="BP468" s="257"/>
      <c r="BQ468" s="257"/>
      <c r="BR468" s="257"/>
      <c r="BS468" s="257"/>
      <c r="BT468" s="257"/>
      <c r="BU468" s="257"/>
      <c r="BV468" s="257"/>
      <c r="BW468" s="257"/>
      <c r="BX468" s="257"/>
      <c r="BY468" s="257"/>
      <c r="BZ468" s="257"/>
      <c r="CA468" s="257"/>
      <c r="CB468" s="257"/>
      <c r="CC468" s="257"/>
      <c r="CD468" s="257"/>
      <c r="CE468" s="257"/>
      <c r="CF468" s="257"/>
      <c r="CG468" s="257"/>
      <c r="CH468" s="257"/>
      <c r="CI468" s="257"/>
      <c r="CJ468" s="257"/>
    </row>
    <row r="469" spans="25:88">
      <c r="Y469" s="257"/>
      <c r="Z469" s="257"/>
      <c r="AA469" s="257"/>
      <c r="AB469" s="257"/>
      <c r="AC469" s="257"/>
      <c r="AD469" s="257"/>
      <c r="AE469" s="257"/>
      <c r="AF469" s="257"/>
      <c r="AG469" s="257"/>
      <c r="AH469" s="257"/>
      <c r="AI469" s="257"/>
      <c r="AJ469" s="257"/>
      <c r="AK469" s="257"/>
      <c r="AL469" s="257"/>
      <c r="AM469" s="257"/>
      <c r="AN469" s="257"/>
      <c r="AO469" s="257"/>
      <c r="AP469" s="257"/>
      <c r="AQ469" s="257"/>
      <c r="AR469" s="257"/>
      <c r="AS469" s="257"/>
      <c r="AT469" s="257"/>
      <c r="AU469" s="257"/>
      <c r="AV469" s="257"/>
      <c r="AW469" s="257"/>
      <c r="AX469" s="257"/>
      <c r="AY469" s="257"/>
      <c r="AZ469" s="257"/>
      <c r="BA469" s="257"/>
      <c r="BB469" s="257"/>
      <c r="BC469" s="257"/>
      <c r="BD469" s="257"/>
      <c r="BE469" s="257"/>
      <c r="BF469" s="257"/>
      <c r="BG469" s="257"/>
      <c r="BH469" s="257"/>
      <c r="BI469" s="257"/>
      <c r="BJ469" s="257"/>
      <c r="BK469" s="257"/>
      <c r="BL469" s="257"/>
      <c r="BM469" s="257"/>
      <c r="BN469" s="257"/>
      <c r="BO469" s="257"/>
      <c r="BP469" s="257"/>
      <c r="BQ469" s="257"/>
      <c r="BR469" s="257"/>
      <c r="BS469" s="257"/>
      <c r="BT469" s="257"/>
      <c r="BU469" s="257"/>
      <c r="BV469" s="257"/>
      <c r="BW469" s="257"/>
      <c r="BX469" s="257"/>
      <c r="BY469" s="257"/>
      <c r="BZ469" s="257"/>
      <c r="CA469" s="257"/>
      <c r="CB469" s="257"/>
      <c r="CC469" s="257"/>
      <c r="CD469" s="257"/>
      <c r="CE469" s="257"/>
      <c r="CF469" s="257"/>
      <c r="CG469" s="257"/>
      <c r="CH469" s="257"/>
      <c r="CI469" s="257"/>
      <c r="CJ469" s="257"/>
    </row>
    <row r="470" spans="25:88">
      <c r="Y470" s="257"/>
      <c r="Z470" s="257"/>
      <c r="AA470" s="257"/>
      <c r="AB470" s="257"/>
      <c r="AC470" s="257"/>
      <c r="AD470" s="257"/>
      <c r="AE470" s="257"/>
      <c r="AF470" s="257"/>
      <c r="AG470" s="257"/>
      <c r="AH470" s="257"/>
      <c r="AI470" s="257"/>
      <c r="AJ470" s="257"/>
      <c r="AK470" s="257"/>
      <c r="AL470" s="257"/>
      <c r="AM470" s="257"/>
      <c r="AN470" s="257"/>
      <c r="AO470" s="257"/>
      <c r="AP470" s="257"/>
      <c r="AQ470" s="257"/>
      <c r="AR470" s="257"/>
      <c r="AS470" s="257"/>
      <c r="AT470" s="257"/>
      <c r="AU470" s="257"/>
      <c r="AV470" s="257"/>
      <c r="AW470" s="257"/>
      <c r="AX470" s="257"/>
      <c r="AY470" s="257"/>
      <c r="AZ470" s="257"/>
      <c r="BA470" s="257"/>
      <c r="BB470" s="257"/>
      <c r="BC470" s="257"/>
      <c r="BD470" s="257"/>
      <c r="BE470" s="257"/>
      <c r="BF470" s="257"/>
      <c r="BG470" s="257"/>
      <c r="BH470" s="257"/>
      <c r="BI470" s="257"/>
      <c r="BJ470" s="257"/>
      <c r="BK470" s="257"/>
      <c r="BL470" s="257"/>
      <c r="BM470" s="257"/>
      <c r="BN470" s="257"/>
      <c r="BO470" s="257"/>
      <c r="BP470" s="257"/>
      <c r="BQ470" s="257"/>
      <c r="BR470" s="257"/>
      <c r="BS470" s="257"/>
      <c r="BT470" s="257"/>
      <c r="BU470" s="257"/>
      <c r="BV470" s="257"/>
      <c r="BW470" s="257"/>
      <c r="BX470" s="257"/>
      <c r="BY470" s="257"/>
      <c r="BZ470" s="257"/>
      <c r="CA470" s="257"/>
      <c r="CB470" s="257"/>
      <c r="CC470" s="257"/>
      <c r="CD470" s="257"/>
      <c r="CE470" s="257"/>
      <c r="CF470" s="257"/>
      <c r="CG470" s="257"/>
      <c r="CH470" s="257"/>
      <c r="CI470" s="257"/>
      <c r="CJ470" s="257"/>
    </row>
    <row r="471" spans="25:88">
      <c r="Y471" s="257"/>
      <c r="Z471" s="257"/>
      <c r="AA471" s="257"/>
      <c r="AB471" s="257"/>
      <c r="AC471" s="257"/>
      <c r="AD471" s="257"/>
      <c r="AE471" s="257"/>
      <c r="AF471" s="257"/>
      <c r="AG471" s="257"/>
      <c r="AH471" s="257"/>
      <c r="AI471" s="257"/>
      <c r="AJ471" s="257"/>
      <c r="AK471" s="257"/>
      <c r="AL471" s="257"/>
      <c r="AM471" s="257"/>
      <c r="AN471" s="257"/>
      <c r="AO471" s="257"/>
      <c r="AP471" s="257"/>
      <c r="AQ471" s="257"/>
      <c r="AR471" s="257"/>
      <c r="AS471" s="257"/>
      <c r="AT471" s="257"/>
      <c r="AU471" s="257"/>
      <c r="AV471" s="257"/>
      <c r="AW471" s="257"/>
      <c r="AX471" s="257"/>
      <c r="AY471" s="257"/>
      <c r="AZ471" s="257"/>
      <c r="BA471" s="257"/>
      <c r="BB471" s="257"/>
      <c r="BC471" s="257"/>
      <c r="BD471" s="257"/>
      <c r="BE471" s="257"/>
      <c r="BF471" s="257"/>
      <c r="BG471" s="257"/>
      <c r="BH471" s="257"/>
      <c r="BI471" s="257"/>
      <c r="BJ471" s="257"/>
      <c r="BK471" s="257"/>
      <c r="BL471" s="257"/>
      <c r="BM471" s="257"/>
      <c r="BN471" s="257"/>
      <c r="BO471" s="257"/>
      <c r="BP471" s="257"/>
      <c r="BQ471" s="257"/>
      <c r="BR471" s="257"/>
      <c r="BS471" s="257"/>
      <c r="BT471" s="257"/>
      <c r="BU471" s="257"/>
      <c r="BV471" s="257"/>
      <c r="BW471" s="257"/>
      <c r="BX471" s="257"/>
      <c r="BY471" s="257"/>
      <c r="BZ471" s="257"/>
      <c r="CA471" s="257"/>
      <c r="CB471" s="257"/>
      <c r="CC471" s="257"/>
      <c r="CD471" s="257"/>
      <c r="CE471" s="257"/>
      <c r="CF471" s="257"/>
      <c r="CG471" s="257"/>
      <c r="CH471" s="257"/>
      <c r="CI471" s="257"/>
      <c r="CJ471" s="257"/>
    </row>
    <row r="472" spans="25:88">
      <c r="Y472" s="257"/>
      <c r="Z472" s="257"/>
      <c r="AA472" s="257"/>
      <c r="AB472" s="257"/>
      <c r="AC472" s="257"/>
      <c r="AD472" s="257"/>
      <c r="AE472" s="257"/>
      <c r="AF472" s="257"/>
      <c r="AG472" s="257"/>
      <c r="AH472" s="257"/>
      <c r="AI472" s="257"/>
      <c r="AJ472" s="257"/>
      <c r="AK472" s="257"/>
      <c r="AL472" s="257"/>
      <c r="AM472" s="257"/>
      <c r="AN472" s="257"/>
      <c r="AO472" s="257"/>
      <c r="AP472" s="257"/>
      <c r="AQ472" s="257"/>
      <c r="AR472" s="257"/>
      <c r="AS472" s="257"/>
      <c r="AT472" s="257"/>
      <c r="AU472" s="257"/>
      <c r="AV472" s="257"/>
      <c r="AW472" s="257"/>
      <c r="AX472" s="257"/>
      <c r="AY472" s="257"/>
      <c r="AZ472" s="257"/>
      <c r="BA472" s="257"/>
      <c r="BB472" s="257"/>
      <c r="BC472" s="257"/>
      <c r="BD472" s="257"/>
      <c r="BE472" s="257"/>
      <c r="BF472" s="257"/>
      <c r="BG472" s="257"/>
      <c r="BH472" s="257"/>
      <c r="BI472" s="257"/>
      <c r="BJ472" s="257"/>
      <c r="BK472" s="257"/>
      <c r="BL472" s="257"/>
      <c r="BM472" s="257"/>
      <c r="BN472" s="257"/>
      <c r="BO472" s="257"/>
      <c r="BP472" s="257"/>
      <c r="BQ472" s="257"/>
      <c r="BR472" s="257"/>
      <c r="BS472" s="257"/>
      <c r="BT472" s="257"/>
      <c r="BU472" s="257"/>
      <c r="BV472" s="257"/>
      <c r="BW472" s="257"/>
      <c r="BX472" s="257"/>
      <c r="BY472" s="257"/>
      <c r="BZ472" s="257"/>
      <c r="CA472" s="257"/>
      <c r="CB472" s="257"/>
      <c r="CC472" s="257"/>
      <c r="CD472" s="257"/>
      <c r="CE472" s="257"/>
      <c r="CF472" s="257"/>
      <c r="CG472" s="257"/>
      <c r="CH472" s="257"/>
      <c r="CI472" s="257"/>
      <c r="CJ472" s="257"/>
    </row>
    <row r="473" spans="25:88">
      <c r="Y473" s="257"/>
      <c r="Z473" s="257"/>
      <c r="AA473" s="257"/>
      <c r="AB473" s="257"/>
      <c r="AC473" s="257"/>
      <c r="AD473" s="257"/>
      <c r="AE473" s="257"/>
      <c r="AF473" s="257"/>
      <c r="AG473" s="257"/>
      <c r="AH473" s="257"/>
      <c r="AI473" s="257"/>
      <c r="AJ473" s="257"/>
      <c r="AK473" s="257"/>
      <c r="AL473" s="257"/>
      <c r="AM473" s="257"/>
      <c r="AN473" s="257"/>
      <c r="AO473" s="257"/>
      <c r="AP473" s="257"/>
      <c r="AQ473" s="257"/>
      <c r="AR473" s="257"/>
      <c r="AS473" s="257"/>
      <c r="AT473" s="257"/>
      <c r="AU473" s="257"/>
      <c r="AV473" s="257"/>
      <c r="AW473" s="257"/>
      <c r="AX473" s="257"/>
      <c r="AY473" s="257"/>
      <c r="AZ473" s="257"/>
      <c r="BA473" s="257"/>
      <c r="BB473" s="257"/>
      <c r="BC473" s="257"/>
      <c r="BD473" s="257"/>
      <c r="BE473" s="257"/>
      <c r="BF473" s="257"/>
      <c r="BG473" s="257"/>
      <c r="BH473" s="257"/>
      <c r="BI473" s="257"/>
      <c r="BJ473" s="257"/>
      <c r="BK473" s="257"/>
      <c r="BL473" s="257"/>
      <c r="BM473" s="257"/>
      <c r="BN473" s="257"/>
      <c r="BO473" s="257"/>
      <c r="BP473" s="257"/>
      <c r="BQ473" s="257"/>
      <c r="BR473" s="257"/>
      <c r="BS473" s="257"/>
      <c r="BT473" s="257"/>
      <c r="BU473" s="257"/>
      <c r="BV473" s="257"/>
      <c r="BW473" s="257"/>
      <c r="BX473" s="257"/>
      <c r="BY473" s="257"/>
      <c r="BZ473" s="257"/>
      <c r="CA473" s="257"/>
      <c r="CB473" s="257"/>
      <c r="CC473" s="257"/>
      <c r="CD473" s="257"/>
      <c r="CE473" s="257"/>
      <c r="CF473" s="257"/>
      <c r="CG473" s="257"/>
      <c r="CH473" s="257"/>
      <c r="CI473" s="257"/>
      <c r="CJ473" s="257"/>
    </row>
    <row r="474" spans="25:88">
      <c r="Y474" s="257"/>
      <c r="Z474" s="257"/>
      <c r="AA474" s="257"/>
      <c r="AB474" s="257"/>
      <c r="AC474" s="257"/>
      <c r="AD474" s="257"/>
      <c r="AE474" s="257"/>
      <c r="AF474" s="257"/>
      <c r="AG474" s="257"/>
      <c r="AH474" s="257"/>
      <c r="AI474" s="257"/>
      <c r="AJ474" s="257"/>
      <c r="AK474" s="257"/>
      <c r="AL474" s="257"/>
      <c r="AM474" s="257"/>
      <c r="AN474" s="257"/>
      <c r="AO474" s="257"/>
      <c r="AP474" s="257"/>
      <c r="AQ474" s="257"/>
      <c r="AR474" s="257"/>
      <c r="AS474" s="257"/>
      <c r="AT474" s="257"/>
      <c r="AU474" s="257"/>
      <c r="AV474" s="257"/>
      <c r="AW474" s="257"/>
      <c r="AX474" s="257"/>
      <c r="AY474" s="257"/>
      <c r="AZ474" s="257"/>
      <c r="BA474" s="257"/>
      <c r="BB474" s="257"/>
      <c r="BC474" s="257"/>
      <c r="BD474" s="257"/>
      <c r="BE474" s="257"/>
      <c r="BF474" s="257"/>
      <c r="BG474" s="257"/>
      <c r="BH474" s="257"/>
      <c r="BI474" s="257"/>
      <c r="BJ474" s="257"/>
      <c r="BK474" s="257"/>
      <c r="BL474" s="257"/>
      <c r="BM474" s="257"/>
      <c r="BN474" s="257"/>
      <c r="BO474" s="257"/>
      <c r="BP474" s="257"/>
      <c r="BQ474" s="257"/>
      <c r="BR474" s="257"/>
      <c r="BS474" s="257"/>
      <c r="BT474" s="257"/>
      <c r="BU474" s="257"/>
      <c r="BV474" s="257"/>
      <c r="BW474" s="257"/>
      <c r="BX474" s="257"/>
      <c r="BY474" s="257"/>
      <c r="BZ474" s="257"/>
      <c r="CA474" s="257"/>
      <c r="CB474" s="257"/>
      <c r="CC474" s="257"/>
      <c r="CD474" s="257"/>
      <c r="CE474" s="257"/>
      <c r="CF474" s="257"/>
      <c r="CG474" s="257"/>
      <c r="CH474" s="257"/>
      <c r="CI474" s="257"/>
      <c r="CJ474" s="257"/>
    </row>
    <row r="475" spans="25:88">
      <c r="Y475" s="257"/>
      <c r="Z475" s="257"/>
      <c r="AA475" s="257"/>
      <c r="AB475" s="257"/>
      <c r="AC475" s="257"/>
      <c r="AD475" s="257"/>
      <c r="AE475" s="257"/>
      <c r="AF475" s="257"/>
      <c r="AG475" s="257"/>
      <c r="AH475" s="257"/>
      <c r="AI475" s="257"/>
      <c r="AJ475" s="257"/>
      <c r="AK475" s="257"/>
      <c r="AL475" s="257"/>
      <c r="AM475" s="257"/>
      <c r="AN475" s="257"/>
      <c r="AO475" s="257"/>
      <c r="AP475" s="257"/>
      <c r="AQ475" s="257"/>
      <c r="AR475" s="257"/>
      <c r="AS475" s="257"/>
      <c r="AT475" s="257"/>
      <c r="AU475" s="257"/>
      <c r="AV475" s="257"/>
      <c r="AW475" s="257"/>
      <c r="AX475" s="257"/>
      <c r="AY475" s="257"/>
      <c r="AZ475" s="257"/>
      <c r="BA475" s="257"/>
      <c r="BB475" s="257"/>
      <c r="BC475" s="257"/>
      <c r="BD475" s="257"/>
      <c r="BE475" s="257"/>
      <c r="BF475" s="257"/>
      <c r="BG475" s="257"/>
      <c r="BH475" s="257"/>
      <c r="BI475" s="257"/>
      <c r="BJ475" s="257"/>
      <c r="BK475" s="257"/>
      <c r="BL475" s="257"/>
      <c r="BM475" s="257"/>
      <c r="BN475" s="257"/>
      <c r="BO475" s="257"/>
      <c r="BP475" s="257"/>
      <c r="BQ475" s="257"/>
      <c r="BR475" s="257"/>
      <c r="BS475" s="257"/>
      <c r="BT475" s="257"/>
      <c r="BU475" s="257"/>
      <c r="BV475" s="257"/>
      <c r="BW475" s="257"/>
      <c r="BX475" s="257"/>
      <c r="BY475" s="257"/>
      <c r="BZ475" s="257"/>
      <c r="CA475" s="257"/>
      <c r="CB475" s="257"/>
      <c r="CC475" s="257"/>
      <c r="CD475" s="257"/>
      <c r="CE475" s="257"/>
      <c r="CF475" s="257"/>
      <c r="CG475" s="257"/>
      <c r="CH475" s="257"/>
      <c r="CI475" s="257"/>
      <c r="CJ475" s="257"/>
    </row>
    <row r="476" spans="25:88">
      <c r="Y476" s="257"/>
      <c r="Z476" s="257"/>
      <c r="AA476" s="257"/>
      <c r="AB476" s="257"/>
      <c r="AC476" s="257"/>
      <c r="AD476" s="257"/>
      <c r="AE476" s="257"/>
      <c r="AF476" s="257"/>
      <c r="AG476" s="257"/>
      <c r="AH476" s="257"/>
      <c r="AI476" s="257"/>
      <c r="AJ476" s="257"/>
      <c r="AK476" s="257"/>
      <c r="AL476" s="257"/>
      <c r="AM476" s="257"/>
      <c r="AN476" s="257"/>
      <c r="AO476" s="257"/>
      <c r="AP476" s="257"/>
      <c r="AQ476" s="257"/>
      <c r="AR476" s="257"/>
      <c r="AS476" s="257"/>
      <c r="AT476" s="257"/>
      <c r="AU476" s="257"/>
      <c r="AV476" s="257"/>
      <c r="AW476" s="257"/>
      <c r="AX476" s="257"/>
      <c r="AY476" s="257"/>
      <c r="AZ476" s="257"/>
      <c r="BA476" s="257"/>
      <c r="BB476" s="257"/>
      <c r="BC476" s="257"/>
      <c r="BD476" s="257"/>
      <c r="BE476" s="257"/>
      <c r="BF476" s="257"/>
      <c r="BG476" s="257"/>
      <c r="BH476" s="257"/>
      <c r="BI476" s="257"/>
      <c r="BJ476" s="257"/>
      <c r="BK476" s="257"/>
      <c r="BL476" s="257"/>
      <c r="BM476" s="257"/>
      <c r="BN476" s="257"/>
      <c r="BO476" s="257"/>
      <c r="BP476" s="257"/>
      <c r="BQ476" s="257"/>
      <c r="BR476" s="257"/>
      <c r="BS476" s="257"/>
      <c r="BT476" s="257"/>
      <c r="BU476" s="257"/>
      <c r="BV476" s="257"/>
      <c r="BW476" s="257"/>
      <c r="BX476" s="257"/>
      <c r="BY476" s="257"/>
      <c r="BZ476" s="257"/>
      <c r="CA476" s="257"/>
      <c r="CB476" s="257"/>
      <c r="CC476" s="257"/>
      <c r="CD476" s="257"/>
      <c r="CE476" s="257"/>
      <c r="CF476" s="257"/>
      <c r="CG476" s="257"/>
      <c r="CH476" s="257"/>
      <c r="CI476" s="257"/>
      <c r="CJ476" s="257"/>
    </row>
    <row r="477" spans="25:88">
      <c r="Y477" s="257"/>
      <c r="Z477" s="257"/>
      <c r="AA477" s="257"/>
      <c r="AB477" s="257"/>
      <c r="AC477" s="257"/>
      <c r="AD477" s="257"/>
      <c r="AE477" s="257"/>
      <c r="AF477" s="257"/>
      <c r="AG477" s="257"/>
      <c r="AH477" s="257"/>
      <c r="AI477" s="257"/>
      <c r="AJ477" s="257"/>
      <c r="AK477" s="257"/>
      <c r="AL477" s="257"/>
      <c r="AM477" s="257"/>
      <c r="AN477" s="257"/>
      <c r="AO477" s="257"/>
      <c r="AP477" s="257"/>
      <c r="AQ477" s="257"/>
      <c r="AR477" s="257"/>
      <c r="AS477" s="257"/>
      <c r="AT477" s="257"/>
      <c r="AU477" s="257"/>
      <c r="AV477" s="257"/>
      <c r="AW477" s="257"/>
      <c r="AX477" s="257"/>
      <c r="AY477" s="257"/>
      <c r="AZ477" s="257"/>
      <c r="BA477" s="257"/>
      <c r="BB477" s="257"/>
      <c r="BC477" s="257"/>
      <c r="BD477" s="257"/>
      <c r="BE477" s="257"/>
      <c r="BF477" s="257"/>
      <c r="BG477" s="257"/>
      <c r="BH477" s="257"/>
      <c r="BI477" s="257"/>
      <c r="BJ477" s="257"/>
      <c r="BK477" s="257"/>
      <c r="BL477" s="257"/>
      <c r="BM477" s="257"/>
      <c r="BN477" s="257"/>
      <c r="BO477" s="257"/>
      <c r="BP477" s="257"/>
      <c r="BQ477" s="257"/>
      <c r="BR477" s="257"/>
      <c r="BS477" s="257"/>
      <c r="BT477" s="257"/>
      <c r="BU477" s="257"/>
      <c r="BV477" s="257"/>
      <c r="BW477" s="257"/>
      <c r="BX477" s="257"/>
      <c r="BY477" s="257"/>
      <c r="BZ477" s="257"/>
      <c r="CA477" s="257"/>
      <c r="CB477" s="257"/>
      <c r="CC477" s="257"/>
      <c r="CD477" s="257"/>
      <c r="CE477" s="257"/>
      <c r="CF477" s="257"/>
      <c r="CG477" s="257"/>
      <c r="CH477" s="257"/>
      <c r="CI477" s="257"/>
      <c r="CJ477" s="257"/>
    </row>
    <row r="478" spans="25:88">
      <c r="Y478" s="257"/>
      <c r="Z478" s="257"/>
      <c r="AA478" s="257"/>
      <c r="AB478" s="257"/>
      <c r="AC478" s="257"/>
      <c r="AD478" s="257"/>
      <c r="AE478" s="257"/>
      <c r="AF478" s="257"/>
      <c r="AG478" s="257"/>
      <c r="AH478" s="257"/>
      <c r="AI478" s="257"/>
      <c r="AJ478" s="257"/>
      <c r="AK478" s="257"/>
      <c r="AL478" s="257"/>
      <c r="AM478" s="257"/>
      <c r="AN478" s="257"/>
      <c r="AO478" s="257"/>
      <c r="AP478" s="257"/>
      <c r="AQ478" s="257"/>
      <c r="AR478" s="257"/>
      <c r="AS478" s="257"/>
      <c r="AT478" s="257"/>
      <c r="AU478" s="257"/>
      <c r="AV478" s="257"/>
      <c r="AW478" s="257"/>
      <c r="AX478" s="257"/>
      <c r="AY478" s="257"/>
      <c r="AZ478" s="257"/>
      <c r="BA478" s="257"/>
      <c r="BB478" s="257"/>
      <c r="BC478" s="257"/>
      <c r="BD478" s="257"/>
      <c r="BE478" s="257"/>
      <c r="BF478" s="257"/>
      <c r="BG478" s="257"/>
      <c r="BH478" s="257"/>
      <c r="BI478" s="257"/>
      <c r="BJ478" s="257"/>
      <c r="BK478" s="257"/>
      <c r="BL478" s="257"/>
      <c r="BM478" s="257"/>
      <c r="BN478" s="257"/>
      <c r="BO478" s="257"/>
      <c r="BP478" s="257"/>
      <c r="BQ478" s="257"/>
      <c r="BR478" s="257"/>
      <c r="BS478" s="257"/>
      <c r="BT478" s="257"/>
      <c r="BU478" s="257"/>
      <c r="BV478" s="257"/>
      <c r="BW478" s="257"/>
      <c r="BX478" s="257"/>
      <c r="BY478" s="257"/>
      <c r="BZ478" s="257"/>
      <c r="CA478" s="257"/>
      <c r="CB478" s="257"/>
      <c r="CC478" s="257"/>
      <c r="CD478" s="257"/>
      <c r="CE478" s="257"/>
      <c r="CF478" s="257"/>
      <c r="CG478" s="257"/>
      <c r="CH478" s="257"/>
      <c r="CI478" s="257"/>
      <c r="CJ478" s="257"/>
    </row>
    <row r="479" spans="25:88">
      <c r="Y479" s="257"/>
      <c r="Z479" s="257"/>
      <c r="AA479" s="257"/>
      <c r="AB479" s="257"/>
      <c r="AC479" s="257"/>
      <c r="AD479" s="257"/>
      <c r="AE479" s="257"/>
      <c r="AF479" s="257"/>
      <c r="AG479" s="257"/>
      <c r="AH479" s="257"/>
      <c r="AI479" s="257"/>
      <c r="AJ479" s="257"/>
      <c r="AK479" s="257"/>
      <c r="AL479" s="257"/>
      <c r="AM479" s="257"/>
      <c r="AN479" s="257"/>
      <c r="AO479" s="257"/>
      <c r="AP479" s="257"/>
      <c r="AQ479" s="257"/>
      <c r="AR479" s="257"/>
      <c r="AS479" s="257"/>
      <c r="AT479" s="257"/>
      <c r="AU479" s="257"/>
      <c r="AV479" s="257"/>
      <c r="AW479" s="257"/>
      <c r="AX479" s="257"/>
      <c r="AY479" s="257"/>
      <c r="AZ479" s="257"/>
      <c r="BA479" s="257"/>
      <c r="BB479" s="257"/>
      <c r="BC479" s="257"/>
      <c r="BD479" s="257"/>
      <c r="BE479" s="257"/>
      <c r="BF479" s="257"/>
      <c r="BG479" s="257"/>
      <c r="BH479" s="257"/>
      <c r="BI479" s="257"/>
      <c r="BJ479" s="257"/>
      <c r="BK479" s="257"/>
      <c r="BL479" s="257"/>
      <c r="BM479" s="257"/>
      <c r="BN479" s="257"/>
      <c r="BO479" s="257"/>
      <c r="BP479" s="257"/>
      <c r="BQ479" s="257"/>
      <c r="BR479" s="257"/>
      <c r="BS479" s="257"/>
      <c r="BT479" s="257"/>
      <c r="BU479" s="257"/>
      <c r="BV479" s="257"/>
      <c r="BW479" s="257"/>
      <c r="BX479" s="257"/>
      <c r="BY479" s="257"/>
      <c r="BZ479" s="257"/>
      <c r="CA479" s="257"/>
      <c r="CB479" s="257"/>
      <c r="CC479" s="257"/>
      <c r="CD479" s="257"/>
      <c r="CE479" s="257"/>
      <c r="CF479" s="257"/>
      <c r="CG479" s="257"/>
      <c r="CH479" s="257"/>
      <c r="CI479" s="257"/>
      <c r="CJ479" s="257"/>
    </row>
    <row r="480" spans="25:88">
      <c r="Y480" s="257"/>
      <c r="Z480" s="257"/>
      <c r="AA480" s="257"/>
      <c r="AB480" s="257"/>
      <c r="AC480" s="257"/>
      <c r="AD480" s="257"/>
      <c r="AE480" s="257"/>
      <c r="AF480" s="257"/>
      <c r="AG480" s="257"/>
      <c r="AH480" s="257"/>
      <c r="AI480" s="257"/>
      <c r="AJ480" s="257"/>
      <c r="AK480" s="257"/>
      <c r="AL480" s="257"/>
      <c r="AM480" s="257"/>
      <c r="AN480" s="257"/>
      <c r="AO480" s="257"/>
      <c r="AP480" s="257"/>
      <c r="AQ480" s="257"/>
      <c r="AR480" s="257"/>
      <c r="AS480" s="257"/>
      <c r="AT480" s="257"/>
      <c r="AU480" s="257"/>
      <c r="AV480" s="257"/>
      <c r="AW480" s="257"/>
      <c r="AX480" s="257"/>
      <c r="AY480" s="257"/>
      <c r="AZ480" s="257"/>
      <c r="BA480" s="257"/>
      <c r="BB480" s="257"/>
      <c r="BC480" s="257"/>
      <c r="BD480" s="257"/>
      <c r="BE480" s="257"/>
      <c r="BF480" s="257"/>
      <c r="BG480" s="257"/>
      <c r="BH480" s="257"/>
      <c r="BI480" s="257"/>
      <c r="BJ480" s="257"/>
      <c r="BK480" s="257"/>
      <c r="BL480" s="257"/>
      <c r="BM480" s="257"/>
      <c r="BN480" s="257"/>
      <c r="BO480" s="257"/>
      <c r="BP480" s="257"/>
      <c r="BQ480" s="257"/>
      <c r="BR480" s="257"/>
      <c r="BS480" s="257"/>
      <c r="BT480" s="257"/>
      <c r="BU480" s="257"/>
      <c r="BV480" s="257"/>
      <c r="BW480" s="257"/>
      <c r="BX480" s="257"/>
      <c r="BY480" s="257"/>
      <c r="BZ480" s="257"/>
      <c r="CA480" s="257"/>
      <c r="CB480" s="257"/>
      <c r="CC480" s="257"/>
      <c r="CD480" s="257"/>
      <c r="CE480" s="257"/>
      <c r="CF480" s="257"/>
      <c r="CG480" s="257"/>
      <c r="CH480" s="257"/>
      <c r="CI480" s="257"/>
      <c r="CJ480" s="257"/>
    </row>
    <row r="481" spans="25:88">
      <c r="Y481" s="257"/>
      <c r="Z481" s="257"/>
      <c r="AA481" s="257"/>
      <c r="AB481" s="257"/>
      <c r="AC481" s="257"/>
      <c r="AD481" s="257"/>
      <c r="AE481" s="257"/>
      <c r="AF481" s="257"/>
      <c r="AG481" s="257"/>
      <c r="AH481" s="257"/>
      <c r="AI481" s="257"/>
      <c r="AJ481" s="257"/>
      <c r="AK481" s="257"/>
      <c r="AL481" s="257"/>
      <c r="AM481" s="257"/>
      <c r="AN481" s="257"/>
      <c r="AO481" s="257"/>
      <c r="AP481" s="257"/>
      <c r="AQ481" s="257"/>
      <c r="AR481" s="257"/>
      <c r="AS481" s="257"/>
      <c r="AT481" s="257"/>
      <c r="AU481" s="257"/>
      <c r="AV481" s="257"/>
      <c r="AW481" s="257"/>
      <c r="AX481" s="257"/>
      <c r="AY481" s="257"/>
      <c r="AZ481" s="257"/>
      <c r="BA481" s="257"/>
      <c r="BB481" s="257"/>
      <c r="BC481" s="257"/>
      <c r="BD481" s="257"/>
      <c r="BE481" s="257"/>
      <c r="BF481" s="257"/>
      <c r="BG481" s="257"/>
      <c r="BH481" s="257"/>
      <c r="BI481" s="257"/>
      <c r="BJ481" s="257"/>
      <c r="BK481" s="257"/>
      <c r="BL481" s="257"/>
      <c r="BM481" s="257"/>
      <c r="BN481" s="257"/>
      <c r="BO481" s="257"/>
      <c r="BP481" s="257"/>
      <c r="BQ481" s="257"/>
      <c r="BR481" s="257"/>
      <c r="BS481" s="257"/>
      <c r="BT481" s="257"/>
      <c r="BU481" s="257"/>
      <c r="BV481" s="257"/>
      <c r="BW481" s="257"/>
      <c r="BX481" s="257"/>
      <c r="BY481" s="257"/>
      <c r="BZ481" s="257"/>
      <c r="CA481" s="257"/>
      <c r="CB481" s="257"/>
      <c r="CC481" s="257"/>
      <c r="CD481" s="257"/>
      <c r="CE481" s="257"/>
      <c r="CF481" s="257"/>
      <c r="CG481" s="257"/>
      <c r="CH481" s="257"/>
      <c r="CI481" s="257"/>
      <c r="CJ481" s="257"/>
    </row>
    <row r="482" spans="25:88">
      <c r="Y482" s="257"/>
      <c r="Z482" s="257"/>
      <c r="AA482" s="257"/>
      <c r="AB482" s="257"/>
      <c r="AC482" s="257"/>
      <c r="AD482" s="257"/>
      <c r="AE482" s="257"/>
      <c r="AF482" s="257"/>
      <c r="AG482" s="257"/>
      <c r="AH482" s="257"/>
      <c r="AI482" s="257"/>
      <c r="AJ482" s="257"/>
      <c r="AK482" s="257"/>
      <c r="AL482" s="257"/>
      <c r="AM482" s="257"/>
      <c r="AN482" s="257"/>
      <c r="AO482" s="257"/>
      <c r="AP482" s="257"/>
      <c r="AQ482" s="257"/>
      <c r="AR482" s="257"/>
      <c r="AS482" s="257"/>
      <c r="AT482" s="257"/>
      <c r="AU482" s="257"/>
      <c r="AV482" s="257"/>
      <c r="AW482" s="257"/>
      <c r="AX482" s="257"/>
      <c r="AY482" s="257"/>
      <c r="AZ482" s="257"/>
      <c r="BA482" s="257"/>
      <c r="BB482" s="257"/>
      <c r="BC482" s="257"/>
      <c r="BD482" s="257"/>
      <c r="BE482" s="257"/>
      <c r="BF482" s="257"/>
      <c r="BG482" s="257"/>
      <c r="BH482" s="257"/>
      <c r="BI482" s="257"/>
      <c r="BJ482" s="257"/>
      <c r="BK482" s="257"/>
      <c r="BL482" s="257"/>
      <c r="BM482" s="257"/>
      <c r="BN482" s="257"/>
      <c r="BO482" s="257"/>
      <c r="BP482" s="257"/>
      <c r="BQ482" s="257"/>
      <c r="BR482" s="257"/>
      <c r="BS482" s="257"/>
      <c r="BT482" s="257"/>
      <c r="BU482" s="257"/>
      <c r="BV482" s="257"/>
      <c r="BW482" s="257"/>
      <c r="BX482" s="257"/>
      <c r="BY482" s="257"/>
      <c r="BZ482" s="257"/>
      <c r="CA482" s="257"/>
      <c r="CB482" s="257"/>
      <c r="CC482" s="257"/>
      <c r="CD482" s="257"/>
      <c r="CE482" s="257"/>
      <c r="CF482" s="257"/>
      <c r="CG482" s="257"/>
      <c r="CH482" s="257"/>
      <c r="CI482" s="257"/>
      <c r="CJ482" s="257"/>
    </row>
    <row r="483" spans="25:88">
      <c r="Y483" s="257"/>
      <c r="Z483" s="257"/>
      <c r="AA483" s="257"/>
      <c r="AB483" s="257"/>
      <c r="AC483" s="257"/>
      <c r="AD483" s="257"/>
      <c r="AE483" s="257"/>
      <c r="AF483" s="257"/>
      <c r="AG483" s="257"/>
      <c r="AH483" s="257"/>
      <c r="AI483" s="257"/>
      <c r="AJ483" s="257"/>
      <c r="AK483" s="257"/>
      <c r="AL483" s="257"/>
      <c r="AM483" s="257"/>
      <c r="AN483" s="257"/>
      <c r="AO483" s="257"/>
      <c r="AP483" s="257"/>
      <c r="AQ483" s="257"/>
      <c r="AR483" s="257"/>
      <c r="AS483" s="257"/>
      <c r="AT483" s="257"/>
      <c r="AU483" s="257"/>
      <c r="AV483" s="257"/>
      <c r="AW483" s="257"/>
      <c r="AX483" s="257"/>
      <c r="AY483" s="257"/>
      <c r="AZ483" s="257"/>
      <c r="BA483" s="257"/>
      <c r="BB483" s="257"/>
      <c r="BC483" s="257"/>
      <c r="BD483" s="257"/>
      <c r="BE483" s="257"/>
      <c r="BF483" s="257"/>
      <c r="BG483" s="257"/>
      <c r="BH483" s="257"/>
      <c r="BI483" s="257"/>
      <c r="BJ483" s="257"/>
      <c r="BK483" s="257"/>
      <c r="BL483" s="257"/>
      <c r="BM483" s="257"/>
      <c r="BN483" s="257"/>
      <c r="BO483" s="257"/>
      <c r="BP483" s="257"/>
      <c r="BQ483" s="257"/>
      <c r="BR483" s="257"/>
      <c r="BS483" s="257"/>
      <c r="BT483" s="257"/>
      <c r="BU483" s="257"/>
      <c r="BV483" s="257"/>
      <c r="BW483" s="257"/>
      <c r="BX483" s="257"/>
      <c r="BY483" s="257"/>
      <c r="BZ483" s="257"/>
      <c r="CA483" s="257"/>
      <c r="CB483" s="257"/>
      <c r="CC483" s="257"/>
      <c r="CD483" s="257"/>
      <c r="CE483" s="257"/>
      <c r="CF483" s="257"/>
      <c r="CG483" s="257"/>
      <c r="CH483" s="257"/>
      <c r="CI483" s="257"/>
      <c r="CJ483" s="257"/>
    </row>
    <row r="484" spans="25:88">
      <c r="Y484" s="257"/>
      <c r="Z484" s="257"/>
      <c r="AA484" s="257"/>
      <c r="AB484" s="257"/>
      <c r="AC484" s="257"/>
      <c r="AD484" s="257"/>
      <c r="AE484" s="257"/>
      <c r="AF484" s="257"/>
      <c r="AG484" s="257"/>
      <c r="AH484" s="257"/>
      <c r="AI484" s="257"/>
      <c r="AJ484" s="257"/>
      <c r="AK484" s="257"/>
      <c r="AL484" s="257"/>
      <c r="AM484" s="257"/>
      <c r="AN484" s="257"/>
      <c r="AO484" s="257"/>
      <c r="AP484" s="257"/>
      <c r="AQ484" s="257"/>
      <c r="AR484" s="257"/>
      <c r="AS484" s="257"/>
      <c r="AT484" s="257"/>
      <c r="AU484" s="257"/>
      <c r="AV484" s="257"/>
      <c r="AW484" s="257"/>
      <c r="AX484" s="257"/>
      <c r="AY484" s="257"/>
      <c r="AZ484" s="257"/>
      <c r="BA484" s="257"/>
      <c r="BB484" s="257"/>
      <c r="BC484" s="257"/>
      <c r="BD484" s="257"/>
      <c r="BE484" s="257"/>
      <c r="BF484" s="257"/>
      <c r="BG484" s="257"/>
      <c r="BH484" s="257"/>
      <c r="BI484" s="257"/>
      <c r="BJ484" s="257"/>
      <c r="BK484" s="257"/>
      <c r="BL484" s="257"/>
      <c r="BM484" s="257"/>
      <c r="BN484" s="257"/>
      <c r="BO484" s="257"/>
      <c r="BP484" s="257"/>
      <c r="BQ484" s="257"/>
      <c r="BR484" s="257"/>
      <c r="BS484" s="257"/>
      <c r="BT484" s="257"/>
      <c r="BU484" s="257"/>
      <c r="BV484" s="257"/>
      <c r="BW484" s="257"/>
      <c r="BX484" s="257"/>
      <c r="BY484" s="257"/>
      <c r="BZ484" s="257"/>
      <c r="CA484" s="257"/>
      <c r="CB484" s="257"/>
      <c r="CC484" s="257"/>
      <c r="CD484" s="257"/>
      <c r="CE484" s="257"/>
      <c r="CF484" s="257"/>
      <c r="CG484" s="257"/>
      <c r="CH484" s="257"/>
      <c r="CI484" s="257"/>
      <c r="CJ484" s="257"/>
    </row>
    <row r="485" spans="25:88">
      <c r="Y485" s="257"/>
      <c r="Z485" s="257"/>
      <c r="AA485" s="257"/>
      <c r="AB485" s="257"/>
      <c r="AC485" s="257"/>
      <c r="AD485" s="257"/>
      <c r="AE485" s="257"/>
      <c r="AF485" s="257"/>
      <c r="AG485" s="257"/>
      <c r="AH485" s="257"/>
      <c r="AI485" s="257"/>
      <c r="AJ485" s="257"/>
      <c r="AK485" s="257"/>
      <c r="AL485" s="257"/>
      <c r="AM485" s="257"/>
      <c r="AN485" s="257"/>
      <c r="AO485" s="257"/>
      <c r="AP485" s="257"/>
      <c r="AQ485" s="257"/>
      <c r="AR485" s="257"/>
      <c r="AS485" s="257"/>
      <c r="AT485" s="257"/>
      <c r="AU485" s="257"/>
      <c r="AV485" s="257"/>
      <c r="AW485" s="257"/>
      <c r="AX485" s="257"/>
      <c r="AY485" s="257"/>
      <c r="AZ485" s="257"/>
      <c r="BA485" s="257"/>
      <c r="BB485" s="257"/>
      <c r="BC485" s="257"/>
      <c r="BD485" s="257"/>
      <c r="BE485" s="257"/>
      <c r="BF485" s="257"/>
      <c r="BG485" s="257"/>
      <c r="BH485" s="257"/>
      <c r="BI485" s="257"/>
      <c r="BJ485" s="257"/>
      <c r="BK485" s="257"/>
      <c r="BL485" s="257"/>
      <c r="BM485" s="257"/>
      <c r="BN485" s="257"/>
      <c r="BO485" s="257"/>
      <c r="BP485" s="257"/>
      <c r="BQ485" s="257"/>
      <c r="BR485" s="257"/>
      <c r="BS485" s="257"/>
      <c r="BT485" s="257"/>
      <c r="BU485" s="257"/>
      <c r="BV485" s="257"/>
      <c r="BW485" s="257"/>
      <c r="BX485" s="257"/>
      <c r="BY485" s="257"/>
      <c r="BZ485" s="257"/>
      <c r="CA485" s="257"/>
      <c r="CB485" s="257"/>
      <c r="CC485" s="257"/>
      <c r="CD485" s="257"/>
      <c r="CE485" s="257"/>
      <c r="CF485" s="257"/>
      <c r="CG485" s="257"/>
      <c r="CH485" s="257"/>
      <c r="CI485" s="257"/>
      <c r="CJ485" s="257"/>
    </row>
    <row r="486" spans="25:88">
      <c r="Y486" s="257"/>
      <c r="Z486" s="257"/>
      <c r="AA486" s="257"/>
      <c r="AB486" s="257"/>
      <c r="AC486" s="257"/>
      <c r="AD486" s="257"/>
      <c r="AE486" s="257"/>
      <c r="AF486" s="257"/>
      <c r="AG486" s="257"/>
      <c r="AH486" s="257"/>
      <c r="AI486" s="257"/>
      <c r="AJ486" s="257"/>
      <c r="AK486" s="257"/>
      <c r="AL486" s="257"/>
      <c r="AM486" s="257"/>
      <c r="AN486" s="257"/>
      <c r="AO486" s="257"/>
      <c r="AP486" s="257"/>
      <c r="AQ486" s="257"/>
      <c r="AR486" s="257"/>
      <c r="AS486" s="257"/>
      <c r="AT486" s="257"/>
      <c r="AU486" s="257"/>
      <c r="AV486" s="257"/>
      <c r="AW486" s="257"/>
      <c r="AX486" s="257"/>
      <c r="AY486" s="257"/>
      <c r="AZ486" s="257"/>
      <c r="BA486" s="257"/>
      <c r="BB486" s="257"/>
      <c r="BC486" s="257"/>
      <c r="BD486" s="257"/>
      <c r="BE486" s="257"/>
      <c r="BF486" s="257"/>
      <c r="BG486" s="257"/>
      <c r="BH486" s="257"/>
      <c r="BI486" s="257"/>
      <c r="BJ486" s="257"/>
      <c r="BK486" s="257"/>
      <c r="BL486" s="257"/>
      <c r="BM486" s="257"/>
      <c r="BN486" s="257"/>
      <c r="BO486" s="257"/>
      <c r="BP486" s="257"/>
      <c r="BQ486" s="257"/>
      <c r="BR486" s="257"/>
      <c r="BS486" s="257"/>
      <c r="BT486" s="257"/>
      <c r="BU486" s="257"/>
      <c r="BV486" s="257"/>
      <c r="BW486" s="257"/>
      <c r="BX486" s="257"/>
      <c r="BY486" s="257"/>
      <c r="BZ486" s="257"/>
      <c r="CA486" s="257"/>
      <c r="CB486" s="257"/>
      <c r="CC486" s="257"/>
      <c r="CD486" s="257"/>
      <c r="CE486" s="257"/>
      <c r="CF486" s="257"/>
      <c r="CG486" s="257"/>
      <c r="CH486" s="257"/>
      <c r="CI486" s="257"/>
      <c r="CJ486" s="257"/>
    </row>
    <row r="487" spans="25:88">
      <c r="Y487" s="257"/>
      <c r="Z487" s="257"/>
      <c r="AA487" s="257"/>
      <c r="AB487" s="257"/>
      <c r="AC487" s="257"/>
      <c r="AD487" s="257"/>
      <c r="AE487" s="257"/>
      <c r="AF487" s="257"/>
      <c r="AG487" s="257"/>
      <c r="AH487" s="257"/>
      <c r="AI487" s="257"/>
      <c r="AJ487" s="257"/>
      <c r="AK487" s="257"/>
      <c r="AL487" s="257"/>
      <c r="AM487" s="257"/>
      <c r="AN487" s="257"/>
      <c r="AO487" s="257"/>
      <c r="AP487" s="257"/>
      <c r="AQ487" s="257"/>
      <c r="AR487" s="257"/>
      <c r="AS487" s="257"/>
      <c r="AT487" s="257"/>
      <c r="AU487" s="257"/>
      <c r="AV487" s="257"/>
      <c r="AW487" s="257"/>
      <c r="AX487" s="257"/>
      <c r="AY487" s="257"/>
      <c r="AZ487" s="257"/>
      <c r="BA487" s="257"/>
      <c r="BB487" s="257"/>
      <c r="BC487" s="257"/>
      <c r="BD487" s="257"/>
      <c r="BE487" s="257"/>
      <c r="BF487" s="257"/>
      <c r="BG487" s="257"/>
      <c r="BH487" s="257"/>
      <c r="BI487" s="257"/>
      <c r="BJ487" s="257"/>
      <c r="BK487" s="257"/>
      <c r="BL487" s="257"/>
      <c r="BM487" s="257"/>
      <c r="BN487" s="257"/>
      <c r="BO487" s="257"/>
      <c r="BP487" s="257"/>
      <c r="BQ487" s="257"/>
      <c r="BR487" s="257"/>
      <c r="BS487" s="257"/>
      <c r="BT487" s="257"/>
      <c r="BU487" s="257"/>
      <c r="BV487" s="257"/>
      <c r="BW487" s="257"/>
      <c r="BX487" s="257"/>
      <c r="BY487" s="257"/>
      <c r="BZ487" s="257"/>
      <c r="CA487" s="257"/>
      <c r="CB487" s="257"/>
      <c r="CC487" s="257"/>
      <c r="CD487" s="257"/>
      <c r="CE487" s="257"/>
      <c r="CF487" s="257"/>
      <c r="CG487" s="257"/>
      <c r="CH487" s="257"/>
      <c r="CI487" s="257"/>
      <c r="CJ487" s="257"/>
    </row>
    <row r="488" spans="25:88">
      <c r="Y488" s="257"/>
      <c r="Z488" s="257"/>
      <c r="AA488" s="257"/>
      <c r="AB488" s="257"/>
      <c r="AC488" s="257"/>
      <c r="AD488" s="257"/>
      <c r="AE488" s="257"/>
      <c r="AF488" s="257"/>
      <c r="AG488" s="257"/>
      <c r="AH488" s="257"/>
      <c r="AI488" s="257"/>
      <c r="AJ488" s="257"/>
      <c r="AK488" s="257"/>
      <c r="AL488" s="257"/>
      <c r="AM488" s="257"/>
      <c r="AN488" s="257"/>
      <c r="AO488" s="257"/>
      <c r="AP488" s="257"/>
      <c r="AQ488" s="257"/>
      <c r="AR488" s="257"/>
      <c r="AS488" s="257"/>
      <c r="AT488" s="257"/>
      <c r="AU488" s="257"/>
      <c r="AV488" s="257"/>
      <c r="AW488" s="257"/>
      <c r="AX488" s="257"/>
      <c r="AY488" s="257"/>
      <c r="AZ488" s="257"/>
      <c r="BA488" s="257"/>
      <c r="BB488" s="257"/>
      <c r="BC488" s="257"/>
      <c r="BD488" s="257"/>
      <c r="BE488" s="257"/>
      <c r="BF488" s="257"/>
      <c r="BG488" s="257"/>
      <c r="BH488" s="257"/>
      <c r="BI488" s="257"/>
      <c r="BJ488" s="257"/>
      <c r="BK488" s="257"/>
      <c r="BL488" s="257"/>
      <c r="BM488" s="257"/>
      <c r="BN488" s="257"/>
      <c r="BO488" s="257"/>
      <c r="BP488" s="257"/>
      <c r="BQ488" s="257"/>
      <c r="BR488" s="257"/>
      <c r="BS488" s="257"/>
      <c r="BT488" s="257"/>
      <c r="BU488" s="257"/>
      <c r="BV488" s="257"/>
      <c r="BW488" s="257"/>
      <c r="BX488" s="257"/>
      <c r="BY488" s="257"/>
      <c r="BZ488" s="257"/>
      <c r="CA488" s="257"/>
      <c r="CB488" s="257"/>
      <c r="CC488" s="257"/>
      <c r="CD488" s="257"/>
      <c r="CE488" s="257"/>
      <c r="CF488" s="257"/>
      <c r="CG488" s="257"/>
      <c r="CH488" s="257"/>
      <c r="CI488" s="257"/>
      <c r="CJ488" s="257"/>
    </row>
    <row r="489" spans="25:88">
      <c r="Y489" s="257"/>
      <c r="Z489" s="257"/>
      <c r="AA489" s="257"/>
      <c r="AB489" s="257"/>
      <c r="AC489" s="257"/>
      <c r="AD489" s="257"/>
      <c r="AE489" s="257"/>
      <c r="AF489" s="257"/>
      <c r="AG489" s="257"/>
      <c r="AH489" s="257"/>
      <c r="AI489" s="257"/>
      <c r="AJ489" s="257"/>
      <c r="AK489" s="257"/>
      <c r="AL489" s="257"/>
      <c r="AM489" s="257"/>
      <c r="AN489" s="257"/>
      <c r="AO489" s="257"/>
      <c r="AP489" s="257"/>
      <c r="AQ489" s="257"/>
      <c r="AR489" s="257"/>
      <c r="AS489" s="257"/>
      <c r="AT489" s="257"/>
      <c r="AU489" s="257"/>
      <c r="AV489" s="257"/>
      <c r="AW489" s="257"/>
      <c r="AX489" s="257"/>
      <c r="AY489" s="257"/>
      <c r="AZ489" s="257"/>
      <c r="BA489" s="257"/>
      <c r="BB489" s="257"/>
      <c r="BC489" s="257"/>
      <c r="BD489" s="257"/>
      <c r="BE489" s="257"/>
      <c r="BF489" s="257"/>
      <c r="BG489" s="257"/>
      <c r="BH489" s="257"/>
      <c r="BI489" s="257"/>
      <c r="BJ489" s="257"/>
      <c r="BK489" s="257"/>
      <c r="BL489" s="257"/>
      <c r="BM489" s="257"/>
      <c r="BN489" s="257"/>
      <c r="BO489" s="257"/>
      <c r="BP489" s="257"/>
      <c r="BQ489" s="257"/>
      <c r="BR489" s="257"/>
      <c r="BS489" s="257"/>
      <c r="BT489" s="257"/>
      <c r="BU489" s="257"/>
      <c r="BV489" s="257"/>
      <c r="BW489" s="257"/>
      <c r="BX489" s="257"/>
      <c r="BY489" s="257"/>
      <c r="BZ489" s="257"/>
      <c r="CA489" s="257"/>
      <c r="CB489" s="257"/>
      <c r="CC489" s="257"/>
      <c r="CD489" s="257"/>
      <c r="CE489" s="257"/>
      <c r="CF489" s="257"/>
      <c r="CG489" s="257"/>
      <c r="CH489" s="257"/>
      <c r="CI489" s="257"/>
      <c r="CJ489" s="257"/>
    </row>
    <row r="490" spans="25:88">
      <c r="Y490" s="257"/>
      <c r="Z490" s="257"/>
      <c r="AA490" s="257"/>
      <c r="AB490" s="257"/>
      <c r="AC490" s="257"/>
      <c r="AD490" s="257"/>
      <c r="AE490" s="257"/>
      <c r="AF490" s="257"/>
      <c r="AG490" s="257"/>
      <c r="AH490" s="257"/>
      <c r="AI490" s="257"/>
      <c r="AJ490" s="257"/>
      <c r="AK490" s="257"/>
      <c r="AL490" s="257"/>
      <c r="AM490" s="257"/>
      <c r="AN490" s="257"/>
      <c r="AO490" s="257"/>
      <c r="AP490" s="257"/>
      <c r="AQ490" s="257"/>
      <c r="AR490" s="257"/>
      <c r="AS490" s="257"/>
      <c r="AT490" s="257"/>
      <c r="AU490" s="257"/>
      <c r="AV490" s="257"/>
      <c r="AW490" s="257"/>
      <c r="AX490" s="257"/>
      <c r="AY490" s="257"/>
      <c r="AZ490" s="257"/>
      <c r="BA490" s="257"/>
      <c r="BB490" s="257"/>
      <c r="BC490" s="257"/>
      <c r="BD490" s="257"/>
      <c r="BE490" s="257"/>
      <c r="BF490" s="257"/>
      <c r="BG490" s="257"/>
      <c r="BH490" s="257"/>
      <c r="BI490" s="257"/>
      <c r="BJ490" s="257"/>
      <c r="BK490" s="257"/>
      <c r="BL490" s="257"/>
      <c r="BM490" s="257"/>
      <c r="BN490" s="257"/>
      <c r="BO490" s="257"/>
      <c r="BP490" s="257"/>
      <c r="BQ490" s="257"/>
      <c r="BR490" s="257"/>
      <c r="BS490" s="257"/>
      <c r="BT490" s="257"/>
      <c r="BU490" s="257"/>
      <c r="BV490" s="257"/>
      <c r="BW490" s="257"/>
      <c r="BX490" s="257"/>
      <c r="BY490" s="257"/>
      <c r="BZ490" s="257"/>
      <c r="CA490" s="257"/>
      <c r="CB490" s="257"/>
      <c r="CC490" s="257"/>
      <c r="CD490" s="257"/>
      <c r="CE490" s="257"/>
      <c r="CF490" s="257"/>
      <c r="CG490" s="257"/>
      <c r="CH490" s="257"/>
      <c r="CI490" s="257"/>
      <c r="CJ490" s="257"/>
    </row>
    <row r="491" spans="25:88">
      <c r="Y491" s="257"/>
      <c r="Z491" s="257"/>
      <c r="AA491" s="257"/>
      <c r="AB491" s="257"/>
      <c r="AC491" s="257"/>
      <c r="AD491" s="257"/>
      <c r="AE491" s="257"/>
      <c r="AF491" s="257"/>
      <c r="AG491" s="257"/>
      <c r="AH491" s="257"/>
      <c r="AI491" s="257"/>
      <c r="AJ491" s="257"/>
      <c r="AK491" s="257"/>
      <c r="AL491" s="257"/>
      <c r="AM491" s="257"/>
      <c r="AN491" s="257"/>
      <c r="AO491" s="257"/>
      <c r="AP491" s="257"/>
      <c r="AQ491" s="257"/>
      <c r="AR491" s="257"/>
      <c r="AS491" s="257"/>
      <c r="AT491" s="257"/>
      <c r="AU491" s="257"/>
      <c r="AV491" s="257"/>
      <c r="AW491" s="257"/>
      <c r="AX491" s="257"/>
      <c r="AY491" s="257"/>
      <c r="AZ491" s="257"/>
      <c r="BA491" s="257"/>
      <c r="BB491" s="257"/>
      <c r="BC491" s="257"/>
      <c r="BD491" s="257"/>
      <c r="BE491" s="257"/>
      <c r="BF491" s="257"/>
      <c r="BG491" s="257"/>
      <c r="BH491" s="257"/>
      <c r="BI491" s="257"/>
      <c r="BJ491" s="257"/>
      <c r="BK491" s="257"/>
      <c r="BL491" s="257"/>
      <c r="BM491" s="257"/>
      <c r="BN491" s="257"/>
      <c r="BO491" s="257"/>
      <c r="BP491" s="257"/>
      <c r="BQ491" s="257"/>
      <c r="BR491" s="257"/>
      <c r="BS491" s="257"/>
      <c r="BT491" s="257"/>
      <c r="BU491" s="257"/>
      <c r="BV491" s="257"/>
      <c r="BW491" s="257"/>
      <c r="BX491" s="257"/>
      <c r="BY491" s="257"/>
      <c r="BZ491" s="257"/>
      <c r="CA491" s="257"/>
      <c r="CB491" s="257"/>
      <c r="CC491" s="257"/>
      <c r="CD491" s="257"/>
      <c r="CE491" s="257"/>
      <c r="CF491" s="257"/>
      <c r="CG491" s="257"/>
      <c r="CH491" s="257"/>
      <c r="CI491" s="257"/>
      <c r="CJ491" s="257"/>
    </row>
    <row r="492" spans="25:88">
      <c r="Y492" s="257"/>
      <c r="Z492" s="257"/>
      <c r="AA492" s="257"/>
      <c r="AB492" s="257"/>
      <c r="AC492" s="257"/>
      <c r="AD492" s="257"/>
      <c r="AE492" s="257"/>
      <c r="AF492" s="257"/>
      <c r="AG492" s="257"/>
      <c r="AH492" s="257"/>
      <c r="AI492" s="257"/>
      <c r="AJ492" s="257"/>
      <c r="AK492" s="257"/>
      <c r="AL492" s="257"/>
      <c r="AM492" s="257"/>
      <c r="AN492" s="257"/>
      <c r="AO492" s="257"/>
      <c r="AP492" s="257"/>
      <c r="AQ492" s="257"/>
      <c r="AR492" s="257"/>
      <c r="AS492" s="257"/>
      <c r="AT492" s="257"/>
      <c r="AU492" s="257"/>
      <c r="AV492" s="257"/>
      <c r="AW492" s="257"/>
      <c r="AX492" s="257"/>
      <c r="AY492" s="257"/>
      <c r="AZ492" s="257"/>
      <c r="BA492" s="257"/>
      <c r="BB492" s="257"/>
      <c r="BC492" s="257"/>
      <c r="BD492" s="257"/>
      <c r="BE492" s="257"/>
      <c r="BF492" s="257"/>
      <c r="BG492" s="257"/>
      <c r="BH492" s="257"/>
      <c r="BI492" s="257"/>
      <c r="BJ492" s="257"/>
      <c r="BK492" s="257"/>
      <c r="BL492" s="257"/>
      <c r="BM492" s="257"/>
      <c r="BN492" s="257"/>
      <c r="BO492" s="257"/>
      <c r="BP492" s="257"/>
      <c r="BQ492" s="257"/>
      <c r="BR492" s="257"/>
      <c r="BS492" s="257"/>
      <c r="BT492" s="257"/>
      <c r="BU492" s="257"/>
      <c r="BV492" s="257"/>
      <c r="BW492" s="257"/>
      <c r="BX492" s="257"/>
      <c r="BY492" s="257"/>
      <c r="BZ492" s="257"/>
      <c r="CA492" s="257"/>
      <c r="CB492" s="257"/>
      <c r="CC492" s="257"/>
      <c r="CD492" s="257"/>
      <c r="CE492" s="257"/>
      <c r="CF492" s="257"/>
      <c r="CG492" s="257"/>
      <c r="CH492" s="257"/>
      <c r="CI492" s="257"/>
      <c r="CJ492" s="257"/>
    </row>
    <row r="493" spans="25:88">
      <c r="Y493" s="257"/>
      <c r="Z493" s="257"/>
      <c r="AA493" s="257"/>
      <c r="AB493" s="257"/>
      <c r="AC493" s="257"/>
      <c r="AD493" s="257"/>
      <c r="AE493" s="257"/>
      <c r="AF493" s="257"/>
      <c r="AG493" s="257"/>
      <c r="AH493" s="257"/>
      <c r="AI493" s="257"/>
      <c r="AJ493" s="257"/>
      <c r="AK493" s="257"/>
      <c r="AL493" s="257"/>
      <c r="AM493" s="257"/>
      <c r="AN493" s="257"/>
      <c r="AO493" s="257"/>
      <c r="AP493" s="257"/>
      <c r="AQ493" s="257"/>
      <c r="AR493" s="257"/>
      <c r="AS493" s="257"/>
      <c r="AT493" s="257"/>
      <c r="AU493" s="257"/>
      <c r="AV493" s="257"/>
      <c r="AW493" s="257"/>
      <c r="AX493" s="257"/>
      <c r="AY493" s="257"/>
      <c r="AZ493" s="257"/>
      <c r="BA493" s="257"/>
      <c r="BB493" s="257"/>
      <c r="BC493" s="257"/>
      <c r="BD493" s="257"/>
      <c r="BE493" s="257"/>
      <c r="BF493" s="257"/>
      <c r="BG493" s="257"/>
      <c r="BH493" s="257"/>
      <c r="BI493" s="257"/>
      <c r="BJ493" s="257"/>
      <c r="BK493" s="257"/>
      <c r="BL493" s="257"/>
      <c r="BM493" s="257"/>
      <c r="BN493" s="257"/>
      <c r="BO493" s="257"/>
      <c r="BP493" s="257"/>
      <c r="BQ493" s="257"/>
      <c r="BR493" s="257"/>
      <c r="BS493" s="257"/>
      <c r="BT493" s="257"/>
      <c r="BU493" s="257"/>
      <c r="BV493" s="257"/>
      <c r="BW493" s="257"/>
      <c r="BX493" s="257"/>
      <c r="BY493" s="257"/>
      <c r="BZ493" s="257"/>
      <c r="CA493" s="257"/>
      <c r="CB493" s="257"/>
      <c r="CC493" s="257"/>
      <c r="CD493" s="257"/>
      <c r="CE493" s="257"/>
      <c r="CF493" s="257"/>
      <c r="CG493" s="257"/>
      <c r="CH493" s="257"/>
      <c r="CI493" s="257"/>
      <c r="CJ493" s="257"/>
    </row>
    <row r="494" spans="25:88">
      <c r="Y494" s="257"/>
      <c r="Z494" s="257"/>
      <c r="AA494" s="257"/>
      <c r="AB494" s="257"/>
      <c r="AC494" s="257"/>
      <c r="AD494" s="257"/>
      <c r="AE494" s="257"/>
      <c r="AF494" s="257"/>
      <c r="AG494" s="257"/>
      <c r="AH494" s="257"/>
      <c r="AI494" s="257"/>
      <c r="AJ494" s="257"/>
      <c r="AK494" s="257"/>
      <c r="AL494" s="257"/>
      <c r="AM494" s="257"/>
      <c r="AN494" s="257"/>
      <c r="AO494" s="257"/>
      <c r="AP494" s="257"/>
      <c r="AQ494" s="257"/>
      <c r="AR494" s="257"/>
      <c r="AS494" s="257"/>
      <c r="AT494" s="257"/>
      <c r="AU494" s="257"/>
      <c r="AV494" s="257"/>
      <c r="AW494" s="257"/>
      <c r="AX494" s="257"/>
      <c r="AY494" s="257"/>
      <c r="AZ494" s="257"/>
      <c r="BA494" s="257"/>
      <c r="BB494" s="257"/>
      <c r="BC494" s="257"/>
      <c r="BD494" s="257"/>
      <c r="BE494" s="257"/>
      <c r="BF494" s="257"/>
      <c r="BG494" s="257"/>
      <c r="BH494" s="257"/>
      <c r="BI494" s="257"/>
      <c r="BJ494" s="257"/>
      <c r="BK494" s="257"/>
      <c r="BL494" s="257"/>
      <c r="BM494" s="257"/>
      <c r="BN494" s="257"/>
      <c r="BO494" s="257"/>
      <c r="BP494" s="257"/>
      <c r="BQ494" s="257"/>
      <c r="BR494" s="257"/>
      <c r="BS494" s="257"/>
      <c r="BT494" s="257"/>
      <c r="BU494" s="257"/>
      <c r="BV494" s="257"/>
      <c r="BW494" s="257"/>
      <c r="BX494" s="257"/>
      <c r="BY494" s="257"/>
      <c r="BZ494" s="257"/>
      <c r="CA494" s="257"/>
      <c r="CB494" s="257"/>
      <c r="CC494" s="257"/>
      <c r="CD494" s="257"/>
      <c r="CE494" s="257"/>
      <c r="CF494" s="257"/>
      <c r="CG494" s="257"/>
      <c r="CH494" s="257"/>
      <c r="CI494" s="257"/>
      <c r="CJ494" s="257"/>
    </row>
    <row r="495" spans="25:88">
      <c r="Y495" s="257"/>
      <c r="Z495" s="257"/>
      <c r="AA495" s="257"/>
      <c r="AB495" s="257"/>
      <c r="AC495" s="257"/>
      <c r="AD495" s="257"/>
      <c r="AE495" s="257"/>
      <c r="AF495" s="257"/>
      <c r="AG495" s="257"/>
      <c r="AH495" s="257"/>
      <c r="AI495" s="257"/>
      <c r="AJ495" s="257"/>
      <c r="AK495" s="257"/>
      <c r="AL495" s="257"/>
      <c r="AM495" s="257"/>
      <c r="AN495" s="257"/>
      <c r="AO495" s="257"/>
      <c r="AP495" s="257"/>
      <c r="AQ495" s="257"/>
      <c r="AR495" s="257"/>
      <c r="AS495" s="257"/>
      <c r="AT495" s="257"/>
      <c r="AU495" s="257"/>
      <c r="AV495" s="257"/>
      <c r="AW495" s="257"/>
      <c r="AX495" s="257"/>
      <c r="AY495" s="257"/>
      <c r="AZ495" s="257"/>
      <c r="BA495" s="257"/>
      <c r="BB495" s="257"/>
      <c r="BC495" s="257"/>
      <c r="BD495" s="257"/>
      <c r="BE495" s="257"/>
      <c r="BF495" s="257"/>
      <c r="BG495" s="257"/>
      <c r="BH495" s="257"/>
      <c r="BI495" s="257"/>
      <c r="BJ495" s="257"/>
      <c r="BK495" s="257"/>
      <c r="BL495" s="257"/>
      <c r="BM495" s="257"/>
      <c r="BN495" s="257"/>
      <c r="BO495" s="257"/>
      <c r="BP495" s="257"/>
      <c r="BQ495" s="257"/>
      <c r="BR495" s="257"/>
      <c r="BS495" s="257"/>
      <c r="BT495" s="257"/>
      <c r="BU495" s="257"/>
      <c r="BV495" s="257"/>
      <c r="BW495" s="257"/>
      <c r="BX495" s="257"/>
      <c r="BY495" s="257"/>
      <c r="BZ495" s="257"/>
      <c r="CA495" s="257"/>
      <c r="CB495" s="257"/>
      <c r="CC495" s="257"/>
      <c r="CD495" s="257"/>
      <c r="CE495" s="257"/>
      <c r="CF495" s="257"/>
      <c r="CG495" s="257"/>
      <c r="CH495" s="257"/>
      <c r="CI495" s="257"/>
      <c r="CJ495" s="257"/>
    </row>
    <row r="496" spans="25:88">
      <c r="Y496" s="257"/>
      <c r="Z496" s="257"/>
      <c r="AA496" s="257"/>
      <c r="AB496" s="257"/>
      <c r="AC496" s="257"/>
      <c r="AD496" s="257"/>
      <c r="AE496" s="257"/>
      <c r="AF496" s="257"/>
      <c r="AG496" s="257"/>
      <c r="AH496" s="257"/>
      <c r="AI496" s="257"/>
      <c r="AJ496" s="257"/>
      <c r="AK496" s="257"/>
      <c r="AL496" s="257"/>
      <c r="AM496" s="257"/>
      <c r="AN496" s="257"/>
      <c r="AO496" s="257"/>
      <c r="AP496" s="257"/>
      <c r="AQ496" s="257"/>
      <c r="AR496" s="257"/>
      <c r="AS496" s="257"/>
      <c r="AT496" s="257"/>
      <c r="AU496" s="257"/>
      <c r="AV496" s="257"/>
      <c r="AW496" s="257"/>
      <c r="AX496" s="257"/>
      <c r="AY496" s="257"/>
      <c r="AZ496" s="257"/>
      <c r="BA496" s="257"/>
      <c r="BB496" s="257"/>
      <c r="BC496" s="257"/>
      <c r="BD496" s="257"/>
      <c r="BE496" s="257"/>
      <c r="BF496" s="257"/>
      <c r="BG496" s="257"/>
      <c r="BH496" s="257"/>
      <c r="BI496" s="257"/>
      <c r="BJ496" s="257"/>
      <c r="BK496" s="257"/>
      <c r="BL496" s="257"/>
      <c r="BM496" s="257"/>
      <c r="BN496" s="257"/>
      <c r="BO496" s="257"/>
      <c r="BP496" s="257"/>
      <c r="BQ496" s="257"/>
      <c r="BR496" s="257"/>
      <c r="BS496" s="257"/>
      <c r="BT496" s="257"/>
      <c r="BU496" s="257"/>
      <c r="BV496" s="257"/>
      <c r="BW496" s="257"/>
      <c r="BX496" s="257"/>
      <c r="BY496" s="257"/>
      <c r="BZ496" s="257"/>
      <c r="CA496" s="257"/>
      <c r="CB496" s="257"/>
      <c r="CC496" s="257"/>
      <c r="CD496" s="257"/>
      <c r="CE496" s="257"/>
      <c r="CF496" s="257"/>
      <c r="CG496" s="257"/>
      <c r="CH496" s="257"/>
      <c r="CI496" s="257"/>
      <c r="CJ496" s="257"/>
    </row>
    <row r="497" spans="25:88">
      <c r="Y497" s="257"/>
      <c r="Z497" s="257"/>
      <c r="AA497" s="257"/>
      <c r="AB497" s="257"/>
      <c r="AC497" s="257"/>
      <c r="AD497" s="257"/>
      <c r="AE497" s="257"/>
      <c r="AF497" s="257"/>
      <c r="AG497" s="257"/>
      <c r="AH497" s="257"/>
      <c r="AI497" s="257"/>
      <c r="AJ497" s="257"/>
      <c r="AK497" s="257"/>
      <c r="AL497" s="257"/>
      <c r="AM497" s="257"/>
      <c r="AN497" s="257"/>
      <c r="AO497" s="257"/>
      <c r="AP497" s="257"/>
      <c r="AQ497" s="257"/>
      <c r="AR497" s="257"/>
      <c r="AS497" s="257"/>
      <c r="AT497" s="257"/>
      <c r="AU497" s="257"/>
      <c r="AV497" s="257"/>
      <c r="AW497" s="257"/>
      <c r="AX497" s="257"/>
      <c r="AY497" s="257"/>
      <c r="AZ497" s="257"/>
      <c r="BA497" s="257"/>
      <c r="BB497" s="257"/>
      <c r="BC497" s="257"/>
      <c r="BD497" s="257"/>
      <c r="BE497" s="257"/>
      <c r="BF497" s="257"/>
      <c r="BG497" s="257"/>
      <c r="BH497" s="257"/>
      <c r="BI497" s="257"/>
      <c r="BJ497" s="257"/>
      <c r="BK497" s="257"/>
      <c r="BL497" s="257"/>
      <c r="BM497" s="257"/>
      <c r="BN497" s="257"/>
      <c r="BO497" s="257"/>
      <c r="BP497" s="257"/>
      <c r="BQ497" s="257"/>
      <c r="BR497" s="257"/>
      <c r="BS497" s="257"/>
      <c r="BT497" s="257"/>
      <c r="BU497" s="257"/>
      <c r="BV497" s="257"/>
      <c r="BW497" s="257"/>
      <c r="BX497" s="257"/>
      <c r="BY497" s="257"/>
      <c r="BZ497" s="257"/>
      <c r="CA497" s="257"/>
      <c r="CB497" s="257"/>
      <c r="CC497" s="257"/>
      <c r="CD497" s="257"/>
      <c r="CE497" s="257"/>
      <c r="CF497" s="257"/>
      <c r="CG497" s="257"/>
      <c r="CH497" s="257"/>
      <c r="CI497" s="257"/>
      <c r="CJ497" s="257"/>
    </row>
    <row r="498" spans="25:88">
      <c r="Y498" s="257"/>
      <c r="Z498" s="257"/>
      <c r="AA498" s="257"/>
      <c r="AB498" s="257"/>
      <c r="AC498" s="257"/>
      <c r="AD498" s="257"/>
      <c r="AE498" s="257"/>
      <c r="AF498" s="257"/>
      <c r="AG498" s="257"/>
      <c r="AH498" s="257"/>
      <c r="AI498" s="257"/>
      <c r="AJ498" s="257"/>
      <c r="AK498" s="257"/>
      <c r="AL498" s="257"/>
      <c r="AM498" s="257"/>
      <c r="AN498" s="257"/>
      <c r="AO498" s="257"/>
      <c r="AP498" s="257"/>
      <c r="AQ498" s="257"/>
      <c r="AR498" s="257"/>
      <c r="AS498" s="257"/>
      <c r="AT498" s="257"/>
      <c r="AU498" s="257"/>
      <c r="AV498" s="257"/>
      <c r="AW498" s="257"/>
      <c r="AX498" s="257"/>
      <c r="AY498" s="257"/>
      <c r="AZ498" s="257"/>
      <c r="BA498" s="257"/>
      <c r="BB498" s="257"/>
      <c r="BC498" s="257"/>
      <c r="BD498" s="257"/>
      <c r="BE498" s="257"/>
      <c r="BF498" s="257"/>
      <c r="BG498" s="257"/>
      <c r="BH498" s="257"/>
      <c r="BI498" s="257"/>
      <c r="BJ498" s="257"/>
      <c r="BK498" s="257"/>
      <c r="BL498" s="257"/>
      <c r="BM498" s="257"/>
      <c r="BN498" s="257"/>
      <c r="BO498" s="257"/>
      <c r="BP498" s="257"/>
      <c r="BQ498" s="257"/>
      <c r="BR498" s="257"/>
      <c r="BS498" s="257"/>
      <c r="BT498" s="257"/>
      <c r="BU498" s="257"/>
      <c r="BV498" s="257"/>
      <c r="BW498" s="257"/>
      <c r="BX498" s="257"/>
      <c r="BY498" s="257"/>
      <c r="BZ498" s="257"/>
      <c r="CA498" s="257"/>
      <c r="CB498" s="257"/>
      <c r="CC498" s="257"/>
      <c r="CD498" s="257"/>
      <c r="CE498" s="257"/>
      <c r="CF498" s="257"/>
      <c r="CG498" s="257"/>
      <c r="CH498" s="257"/>
      <c r="CI498" s="257"/>
      <c r="CJ498" s="257"/>
    </row>
    <row r="499" spans="25:88">
      <c r="Y499" s="257"/>
      <c r="Z499" s="257"/>
      <c r="AA499" s="257"/>
      <c r="AB499" s="257"/>
      <c r="AC499" s="257"/>
      <c r="AD499" s="257"/>
      <c r="AE499" s="257"/>
      <c r="AF499" s="257"/>
      <c r="AG499" s="257"/>
      <c r="AH499" s="257"/>
      <c r="AI499" s="257"/>
      <c r="AJ499" s="257"/>
      <c r="AK499" s="257"/>
      <c r="AL499" s="257"/>
      <c r="AM499" s="257"/>
      <c r="AN499" s="257"/>
      <c r="AO499" s="257"/>
      <c r="AP499" s="257"/>
      <c r="AQ499" s="257"/>
      <c r="AR499" s="257"/>
      <c r="AS499" s="257"/>
      <c r="AT499" s="257"/>
      <c r="AU499" s="257"/>
      <c r="AV499" s="257"/>
      <c r="AW499" s="257"/>
      <c r="AX499" s="257"/>
      <c r="AY499" s="257"/>
      <c r="AZ499" s="257"/>
      <c r="BA499" s="257"/>
      <c r="BB499" s="257"/>
      <c r="BC499" s="257"/>
      <c r="BD499" s="257"/>
      <c r="BE499" s="257"/>
      <c r="BF499" s="257"/>
      <c r="BG499" s="257"/>
      <c r="BH499" s="257"/>
      <c r="BI499" s="257"/>
      <c r="BJ499" s="257"/>
      <c r="BK499" s="257"/>
      <c r="BL499" s="257"/>
      <c r="BM499" s="257"/>
      <c r="BN499" s="257"/>
      <c r="BO499" s="257"/>
      <c r="BP499" s="257"/>
      <c r="BQ499" s="257"/>
      <c r="BR499" s="257"/>
      <c r="BS499" s="257"/>
      <c r="BT499" s="257"/>
      <c r="BU499" s="257"/>
      <c r="BV499" s="257"/>
      <c r="BW499" s="257"/>
      <c r="BX499" s="257"/>
      <c r="BY499" s="257"/>
      <c r="BZ499" s="257"/>
      <c r="CA499" s="257"/>
      <c r="CB499" s="257"/>
      <c r="CC499" s="257"/>
      <c r="CD499" s="257"/>
      <c r="CE499" s="257"/>
      <c r="CF499" s="257"/>
      <c r="CG499" s="257"/>
      <c r="CH499" s="257"/>
      <c r="CI499" s="257"/>
      <c r="CJ499" s="257"/>
    </row>
    <row r="500" spans="25:88">
      <c r="Y500" s="257"/>
      <c r="Z500" s="257"/>
      <c r="AA500" s="257"/>
      <c r="AB500" s="257"/>
      <c r="AC500" s="257"/>
      <c r="AD500" s="257"/>
      <c r="AE500" s="257"/>
      <c r="AF500" s="257"/>
      <c r="AG500" s="257"/>
      <c r="AH500" s="257"/>
      <c r="AI500" s="257"/>
      <c r="AJ500" s="257"/>
      <c r="AK500" s="257"/>
      <c r="AL500" s="257"/>
      <c r="AM500" s="257"/>
      <c r="AN500" s="257"/>
      <c r="AO500" s="257"/>
      <c r="AP500" s="257"/>
      <c r="AQ500" s="257"/>
      <c r="AR500" s="257"/>
      <c r="AS500" s="257"/>
      <c r="AT500" s="257"/>
      <c r="AU500" s="257"/>
      <c r="AV500" s="257"/>
      <c r="AW500" s="257"/>
      <c r="AX500" s="257"/>
      <c r="AY500" s="257"/>
      <c r="AZ500" s="257"/>
      <c r="BA500" s="257"/>
      <c r="BB500" s="257"/>
      <c r="BC500" s="257"/>
      <c r="BD500" s="257"/>
      <c r="BE500" s="257"/>
      <c r="BF500" s="257"/>
      <c r="BG500" s="257"/>
      <c r="BH500" s="257"/>
      <c r="BI500" s="257"/>
      <c r="BJ500" s="257"/>
      <c r="BK500" s="257"/>
      <c r="BL500" s="257"/>
      <c r="BM500" s="257"/>
      <c r="BN500" s="257"/>
      <c r="BO500" s="257"/>
      <c r="BP500" s="257"/>
      <c r="BQ500" s="257"/>
      <c r="BR500" s="257"/>
      <c r="BS500" s="257"/>
      <c r="BT500" s="257"/>
      <c r="BU500" s="257"/>
      <c r="BV500" s="257"/>
      <c r="BW500" s="257"/>
      <c r="BX500" s="257"/>
      <c r="BY500" s="257"/>
      <c r="BZ500" s="257"/>
      <c r="CA500" s="257"/>
      <c r="CB500" s="257"/>
      <c r="CC500" s="257"/>
      <c r="CD500" s="257"/>
      <c r="CE500" s="257"/>
      <c r="CF500" s="257"/>
      <c r="CG500" s="257"/>
      <c r="CH500" s="257"/>
      <c r="CI500" s="257"/>
      <c r="CJ500" s="257"/>
    </row>
    <row r="501" spans="25:88">
      <c r="Y501" s="257"/>
      <c r="Z501" s="257"/>
      <c r="AA501" s="257"/>
      <c r="AB501" s="257"/>
      <c r="AC501" s="257"/>
      <c r="AD501" s="257"/>
      <c r="AE501" s="257"/>
      <c r="AF501" s="257"/>
      <c r="AG501" s="257"/>
      <c r="AH501" s="257"/>
      <c r="AI501" s="257"/>
      <c r="AJ501" s="257"/>
      <c r="AK501" s="257"/>
      <c r="AL501" s="257"/>
      <c r="AM501" s="257"/>
      <c r="AN501" s="257"/>
      <c r="AO501" s="257"/>
      <c r="AP501" s="257"/>
      <c r="AQ501" s="257"/>
      <c r="AR501" s="257"/>
      <c r="AS501" s="257"/>
      <c r="AT501" s="257"/>
      <c r="AU501" s="257"/>
      <c r="AV501" s="257"/>
      <c r="AW501" s="257"/>
      <c r="AX501" s="257"/>
      <c r="AY501" s="257"/>
      <c r="AZ501" s="257"/>
      <c r="BA501" s="257"/>
      <c r="BB501" s="257"/>
      <c r="BC501" s="257"/>
      <c r="BD501" s="257"/>
      <c r="BE501" s="257"/>
      <c r="BF501" s="257"/>
      <c r="BG501" s="257"/>
      <c r="BH501" s="257"/>
      <c r="BI501" s="257"/>
      <c r="BJ501" s="257"/>
      <c r="BK501" s="257"/>
      <c r="BL501" s="257"/>
      <c r="BM501" s="257"/>
      <c r="BN501" s="257"/>
      <c r="BO501" s="257"/>
      <c r="BP501" s="257"/>
      <c r="BQ501" s="257"/>
      <c r="BR501" s="257"/>
      <c r="BS501" s="257"/>
      <c r="BT501" s="257"/>
      <c r="BU501" s="257"/>
      <c r="BV501" s="257"/>
      <c r="BW501" s="257"/>
      <c r="BX501" s="257"/>
      <c r="BY501" s="257"/>
      <c r="BZ501" s="257"/>
      <c r="CA501" s="257"/>
      <c r="CB501" s="257"/>
      <c r="CC501" s="257"/>
      <c r="CD501" s="257"/>
      <c r="CE501" s="257"/>
      <c r="CF501" s="257"/>
      <c r="CG501" s="257"/>
      <c r="CH501" s="257"/>
      <c r="CI501" s="257"/>
      <c r="CJ501" s="257"/>
    </row>
    <row r="502" spans="25:88">
      <c r="Y502" s="257"/>
      <c r="Z502" s="257"/>
      <c r="AA502" s="257"/>
      <c r="AB502" s="257"/>
      <c r="AC502" s="257"/>
      <c r="AD502" s="257"/>
      <c r="AE502" s="257"/>
      <c r="AF502" s="257"/>
      <c r="AG502" s="257"/>
      <c r="AH502" s="257"/>
      <c r="AI502" s="257"/>
      <c r="AJ502" s="257"/>
      <c r="AK502" s="257"/>
      <c r="AL502" s="257"/>
      <c r="AM502" s="257"/>
      <c r="AN502" s="257"/>
      <c r="AO502" s="257"/>
      <c r="AP502" s="257"/>
      <c r="AQ502" s="257"/>
      <c r="AR502" s="257"/>
      <c r="AS502" s="257"/>
      <c r="AT502" s="257"/>
      <c r="AU502" s="257"/>
      <c r="AV502" s="257"/>
      <c r="AW502" s="257"/>
      <c r="AX502" s="257"/>
      <c r="AY502" s="257"/>
      <c r="AZ502" s="257"/>
      <c r="BA502" s="257"/>
      <c r="BB502" s="257"/>
      <c r="BC502" s="257"/>
      <c r="BD502" s="257"/>
      <c r="BE502" s="257"/>
      <c r="BF502" s="257"/>
      <c r="BG502" s="257"/>
      <c r="BH502" s="257"/>
      <c r="BI502" s="257"/>
      <c r="BJ502" s="257"/>
      <c r="BK502" s="257"/>
      <c r="BL502" s="257"/>
      <c r="BM502" s="257"/>
      <c r="BN502" s="257"/>
      <c r="BO502" s="257"/>
      <c r="BP502" s="257"/>
      <c r="BQ502" s="257"/>
      <c r="BR502" s="257"/>
      <c r="BS502" s="257"/>
      <c r="BT502" s="257"/>
      <c r="BU502" s="257"/>
      <c r="BV502" s="257"/>
      <c r="BW502" s="257"/>
      <c r="BX502" s="257"/>
      <c r="BY502" s="257"/>
      <c r="BZ502" s="257"/>
      <c r="CA502" s="257"/>
      <c r="CB502" s="257"/>
      <c r="CC502" s="257"/>
      <c r="CD502" s="257"/>
      <c r="CE502" s="257"/>
      <c r="CF502" s="257"/>
      <c r="CG502" s="257"/>
      <c r="CH502" s="257"/>
      <c r="CI502" s="257"/>
      <c r="CJ502" s="257"/>
    </row>
    <row r="503" spans="25:88">
      <c r="Y503" s="257"/>
      <c r="Z503" s="257"/>
      <c r="AA503" s="257"/>
      <c r="AB503" s="257"/>
      <c r="AC503" s="257"/>
      <c r="AD503" s="257"/>
      <c r="AE503" s="257"/>
      <c r="AF503" s="257"/>
      <c r="AG503" s="257"/>
      <c r="AH503" s="257"/>
      <c r="AI503" s="257"/>
      <c r="AJ503" s="257"/>
      <c r="AK503" s="257"/>
      <c r="AL503" s="257"/>
      <c r="AM503" s="257"/>
      <c r="AN503" s="257"/>
      <c r="AO503" s="257"/>
      <c r="AP503" s="257"/>
      <c r="AQ503" s="257"/>
      <c r="AR503" s="257"/>
      <c r="AS503" s="257"/>
      <c r="AT503" s="257"/>
      <c r="AU503" s="257"/>
      <c r="AV503" s="257"/>
      <c r="AW503" s="257"/>
      <c r="AX503" s="257"/>
      <c r="AY503" s="257"/>
      <c r="AZ503" s="257"/>
      <c r="BA503" s="257"/>
      <c r="BB503" s="257"/>
      <c r="BC503" s="257"/>
      <c r="BD503" s="257"/>
      <c r="BE503" s="257"/>
      <c r="BF503" s="257"/>
      <c r="BG503" s="257"/>
      <c r="BH503" s="257"/>
      <c r="BI503" s="257"/>
      <c r="BJ503" s="257"/>
      <c r="BK503" s="257"/>
      <c r="BL503" s="257"/>
      <c r="BM503" s="257"/>
      <c r="BN503" s="257"/>
      <c r="BO503" s="257"/>
      <c r="BP503" s="257"/>
      <c r="BQ503" s="257"/>
      <c r="BR503" s="257"/>
      <c r="BS503" s="257"/>
      <c r="BT503" s="257"/>
      <c r="BU503" s="257"/>
      <c r="BV503" s="257"/>
      <c r="BW503" s="257"/>
      <c r="BX503" s="257"/>
      <c r="BY503" s="257"/>
      <c r="BZ503" s="257"/>
      <c r="CA503" s="257"/>
      <c r="CB503" s="257"/>
      <c r="CC503" s="257"/>
      <c r="CD503" s="257"/>
      <c r="CE503" s="257"/>
      <c r="CF503" s="257"/>
      <c r="CG503" s="257"/>
      <c r="CH503" s="257"/>
      <c r="CI503" s="257"/>
      <c r="CJ503" s="257"/>
    </row>
    <row r="504" spans="25:88">
      <c r="Y504" s="257"/>
      <c r="Z504" s="257"/>
      <c r="AA504" s="257"/>
      <c r="AB504" s="257"/>
      <c r="AC504" s="257"/>
      <c r="AD504" s="257"/>
      <c r="AE504" s="257"/>
      <c r="AF504" s="257"/>
      <c r="AG504" s="257"/>
      <c r="AH504" s="257"/>
      <c r="AI504" s="257"/>
      <c r="AJ504" s="257"/>
      <c r="AK504" s="257"/>
      <c r="AL504" s="257"/>
      <c r="AM504" s="257"/>
      <c r="AN504" s="257"/>
      <c r="AO504" s="257"/>
      <c r="AP504" s="257"/>
      <c r="AQ504" s="257"/>
      <c r="AR504" s="257"/>
      <c r="AS504" s="257"/>
      <c r="AT504" s="257"/>
      <c r="AU504" s="257"/>
      <c r="AV504" s="257"/>
      <c r="AW504" s="257"/>
      <c r="AX504" s="257"/>
      <c r="AY504" s="257"/>
      <c r="AZ504" s="257"/>
      <c r="BA504" s="257"/>
      <c r="BB504" s="257"/>
      <c r="BC504" s="257"/>
      <c r="BD504" s="257"/>
      <c r="BE504" s="257"/>
      <c r="BF504" s="257"/>
      <c r="BG504" s="257"/>
      <c r="BH504" s="257"/>
      <c r="BI504" s="257"/>
      <c r="BJ504" s="257"/>
      <c r="BK504" s="257"/>
      <c r="BL504" s="257"/>
      <c r="BM504" s="257"/>
      <c r="BN504" s="257"/>
      <c r="BO504" s="257"/>
      <c r="BP504" s="257"/>
      <c r="BQ504" s="257"/>
      <c r="BR504" s="257"/>
      <c r="BS504" s="257"/>
      <c r="BT504" s="257"/>
      <c r="BU504" s="257"/>
      <c r="BV504" s="257"/>
      <c r="BW504" s="257"/>
      <c r="BX504" s="257"/>
      <c r="BY504" s="257"/>
      <c r="BZ504" s="257"/>
      <c r="CA504" s="257"/>
      <c r="CB504" s="257"/>
      <c r="CC504" s="257"/>
      <c r="CD504" s="257"/>
      <c r="CE504" s="257"/>
      <c r="CF504" s="257"/>
      <c r="CG504" s="257"/>
      <c r="CH504" s="257"/>
      <c r="CI504" s="257"/>
      <c r="CJ504" s="257"/>
    </row>
    <row r="505" spans="25:88">
      <c r="Y505" s="257"/>
      <c r="Z505" s="257"/>
      <c r="AA505" s="257"/>
      <c r="AB505" s="257"/>
      <c r="AC505" s="257"/>
      <c r="AD505" s="257"/>
      <c r="AE505" s="257"/>
      <c r="AF505" s="257"/>
      <c r="AG505" s="257"/>
      <c r="AH505" s="257"/>
      <c r="AI505" s="257"/>
      <c r="AJ505" s="257"/>
      <c r="AK505" s="257"/>
      <c r="AL505" s="257"/>
      <c r="AM505" s="257"/>
      <c r="AN505" s="257"/>
      <c r="AO505" s="257"/>
      <c r="AP505" s="257"/>
      <c r="AQ505" s="257"/>
      <c r="AR505" s="257"/>
      <c r="AS505" s="257"/>
      <c r="AT505" s="257"/>
      <c r="AU505" s="257"/>
      <c r="AV505" s="257"/>
      <c r="AW505" s="257"/>
      <c r="AX505" s="257"/>
      <c r="AY505" s="257"/>
      <c r="AZ505" s="257"/>
      <c r="BA505" s="257"/>
      <c r="BB505" s="257"/>
      <c r="BC505" s="257"/>
      <c r="BD505" s="257"/>
      <c r="BE505" s="257"/>
      <c r="BF505" s="257"/>
      <c r="BG505" s="257"/>
      <c r="BH505" s="257"/>
      <c r="BI505" s="257"/>
      <c r="BJ505" s="257"/>
      <c r="BK505" s="257"/>
      <c r="BL505" s="257"/>
      <c r="BM505" s="257"/>
      <c r="BN505" s="257"/>
      <c r="BO505" s="257"/>
      <c r="BP505" s="257"/>
      <c r="BQ505" s="257"/>
      <c r="BR505" s="257"/>
      <c r="BS505" s="257"/>
      <c r="BT505" s="257"/>
      <c r="BU505" s="257"/>
      <c r="BV505" s="257"/>
      <c r="BW505" s="257"/>
      <c r="BX505" s="257"/>
      <c r="BY505" s="257"/>
      <c r="BZ505" s="257"/>
      <c r="CA505" s="257"/>
      <c r="CB505" s="257"/>
      <c r="CC505" s="257"/>
      <c r="CD505" s="257"/>
      <c r="CE505" s="257"/>
      <c r="CF505" s="257"/>
      <c r="CG505" s="257"/>
      <c r="CH505" s="257"/>
      <c r="CI505" s="257"/>
      <c r="CJ505" s="257"/>
    </row>
    <row r="506" spans="25:88">
      <c r="Y506" s="257"/>
      <c r="Z506" s="257"/>
      <c r="AA506" s="257"/>
      <c r="AB506" s="257"/>
      <c r="AC506" s="257"/>
      <c r="AD506" s="257"/>
      <c r="AE506" s="257"/>
      <c r="AF506" s="257"/>
      <c r="AG506" s="257"/>
      <c r="AH506" s="257"/>
      <c r="AI506" s="257"/>
      <c r="AJ506" s="257"/>
      <c r="AK506" s="257"/>
      <c r="AL506" s="257"/>
      <c r="AM506" s="257"/>
      <c r="AN506" s="257"/>
      <c r="AO506" s="257"/>
      <c r="AP506" s="257"/>
      <c r="AQ506" s="257"/>
      <c r="AR506" s="257"/>
      <c r="AS506" s="257"/>
      <c r="AT506" s="257"/>
      <c r="AU506" s="257"/>
      <c r="AV506" s="257"/>
      <c r="AW506" s="257"/>
      <c r="AX506" s="257"/>
      <c r="AY506" s="257"/>
      <c r="AZ506" s="257"/>
      <c r="BA506" s="257"/>
      <c r="BB506" s="257"/>
      <c r="BC506" s="257"/>
      <c r="BD506" s="257"/>
      <c r="BE506" s="257"/>
      <c r="BF506" s="257"/>
      <c r="BG506" s="257"/>
      <c r="BH506" s="257"/>
      <c r="BI506" s="257"/>
      <c r="BJ506" s="257"/>
      <c r="BK506" s="257"/>
      <c r="BL506" s="257"/>
      <c r="BM506" s="257"/>
      <c r="BN506" s="257"/>
      <c r="BO506" s="257"/>
      <c r="BP506" s="257"/>
      <c r="BQ506" s="257"/>
      <c r="BR506" s="257"/>
      <c r="BS506" s="257"/>
      <c r="BT506" s="257"/>
      <c r="BU506" s="257"/>
      <c r="BV506" s="257"/>
      <c r="BW506" s="257"/>
      <c r="BX506" s="257"/>
      <c r="BY506" s="257"/>
      <c r="BZ506" s="257"/>
      <c r="CA506" s="257"/>
      <c r="CB506" s="257"/>
      <c r="CC506" s="257"/>
      <c r="CD506" s="257"/>
      <c r="CE506" s="257"/>
      <c r="CF506" s="257"/>
      <c r="CG506" s="257"/>
      <c r="CH506" s="257"/>
      <c r="CI506" s="257"/>
      <c r="CJ506" s="257"/>
    </row>
    <row r="507" spans="25:88">
      <c r="Y507" s="257"/>
      <c r="Z507" s="257"/>
      <c r="AA507" s="257"/>
      <c r="AB507" s="257"/>
      <c r="AC507" s="257"/>
      <c r="AD507" s="257"/>
      <c r="AE507" s="257"/>
      <c r="AF507" s="257"/>
      <c r="AG507" s="257"/>
      <c r="AH507" s="257"/>
      <c r="AI507" s="257"/>
      <c r="AJ507" s="257"/>
      <c r="AK507" s="257"/>
      <c r="AL507" s="257"/>
      <c r="AM507" s="257"/>
      <c r="AN507" s="257"/>
      <c r="AO507" s="257"/>
      <c r="AP507" s="257"/>
      <c r="AQ507" s="257"/>
      <c r="AR507" s="257"/>
      <c r="AS507" s="257"/>
      <c r="AT507" s="257"/>
      <c r="AU507" s="257"/>
      <c r="AV507" s="257"/>
      <c r="AW507" s="257"/>
      <c r="AX507" s="257"/>
      <c r="AY507" s="257"/>
      <c r="AZ507" s="257"/>
      <c r="BA507" s="257"/>
      <c r="BB507" s="257"/>
      <c r="BC507" s="257"/>
      <c r="BD507" s="257"/>
      <c r="BE507" s="257"/>
      <c r="BF507" s="257"/>
      <c r="BG507" s="257"/>
      <c r="BH507" s="257"/>
      <c r="BI507" s="257"/>
      <c r="BJ507" s="257"/>
      <c r="BK507" s="257"/>
      <c r="BL507" s="257"/>
      <c r="BM507" s="257"/>
      <c r="BN507" s="257"/>
      <c r="BO507" s="257"/>
      <c r="BP507" s="257"/>
      <c r="BQ507" s="257"/>
      <c r="BR507" s="257"/>
      <c r="BS507" s="257"/>
      <c r="BT507" s="257"/>
      <c r="BU507" s="257"/>
      <c r="BV507" s="257"/>
      <c r="BW507" s="257"/>
      <c r="BX507" s="257"/>
      <c r="BY507" s="257"/>
      <c r="BZ507" s="257"/>
      <c r="CA507" s="257"/>
      <c r="CB507" s="257"/>
      <c r="CC507" s="257"/>
      <c r="CD507" s="257"/>
      <c r="CE507" s="257"/>
      <c r="CF507" s="257"/>
      <c r="CG507" s="257"/>
      <c r="CH507" s="257"/>
      <c r="CI507" s="257"/>
      <c r="CJ507" s="257"/>
    </row>
    <row r="508" spans="25:88">
      <c r="Y508" s="257"/>
      <c r="Z508" s="257"/>
      <c r="AA508" s="257"/>
      <c r="AB508" s="257"/>
      <c r="AC508" s="257"/>
      <c r="AD508" s="257"/>
      <c r="AE508" s="257"/>
      <c r="AF508" s="257"/>
      <c r="AG508" s="257"/>
      <c r="AH508" s="257"/>
      <c r="AI508" s="257"/>
      <c r="AJ508" s="257"/>
      <c r="AK508" s="257"/>
      <c r="AL508" s="257"/>
      <c r="AM508" s="257"/>
      <c r="AN508" s="257"/>
      <c r="AO508" s="257"/>
      <c r="AP508" s="257"/>
      <c r="AQ508" s="257"/>
      <c r="AR508" s="257"/>
      <c r="AS508" s="257"/>
      <c r="AT508" s="257"/>
      <c r="AU508" s="257"/>
      <c r="AV508" s="257"/>
      <c r="AW508" s="257"/>
      <c r="AX508" s="257"/>
      <c r="AY508" s="257"/>
      <c r="AZ508" s="257"/>
      <c r="BA508" s="257"/>
      <c r="BB508" s="257"/>
      <c r="BC508" s="257"/>
      <c r="BD508" s="257"/>
      <c r="BE508" s="257"/>
      <c r="BF508" s="257"/>
      <c r="BG508" s="257"/>
      <c r="BH508" s="257"/>
      <c r="BI508" s="257"/>
      <c r="BJ508" s="257"/>
      <c r="BK508" s="257"/>
      <c r="BL508" s="257"/>
      <c r="BM508" s="257"/>
      <c r="BN508" s="257"/>
      <c r="BO508" s="257"/>
      <c r="BP508" s="257"/>
      <c r="BQ508" s="257"/>
      <c r="BR508" s="257"/>
      <c r="BS508" s="257"/>
      <c r="BT508" s="257"/>
      <c r="BU508" s="257"/>
      <c r="BV508" s="257"/>
      <c r="BW508" s="257"/>
      <c r="BX508" s="257"/>
      <c r="BY508" s="257"/>
      <c r="BZ508" s="257"/>
      <c r="CA508" s="257"/>
      <c r="CB508" s="257"/>
      <c r="CC508" s="257"/>
      <c r="CD508" s="257"/>
      <c r="CE508" s="257"/>
      <c r="CF508" s="257"/>
      <c r="CG508" s="257"/>
      <c r="CH508" s="257"/>
      <c r="CI508" s="257"/>
      <c r="CJ508" s="257"/>
    </row>
    <row r="509" spans="25:88">
      <c r="Y509" s="257"/>
      <c r="Z509" s="257"/>
      <c r="AA509" s="257"/>
      <c r="AB509" s="257"/>
      <c r="AC509" s="257"/>
      <c r="AD509" s="257"/>
      <c r="AE509" s="257"/>
      <c r="AF509" s="257"/>
      <c r="AG509" s="257"/>
      <c r="AH509" s="257"/>
      <c r="AI509" s="257"/>
      <c r="AJ509" s="257"/>
      <c r="AK509" s="257"/>
      <c r="AL509" s="257"/>
      <c r="AM509" s="257"/>
      <c r="AN509" s="257"/>
      <c r="AO509" s="257"/>
      <c r="AP509" s="257"/>
      <c r="AQ509" s="257"/>
      <c r="AR509" s="257"/>
      <c r="AS509" s="257"/>
      <c r="AT509" s="257"/>
      <c r="AU509" s="257"/>
      <c r="AV509" s="257"/>
      <c r="AW509" s="257"/>
      <c r="AX509" s="257"/>
      <c r="AY509" s="257"/>
      <c r="AZ509" s="257"/>
      <c r="BA509" s="257"/>
      <c r="BB509" s="257"/>
      <c r="BC509" s="257"/>
      <c r="BD509" s="257"/>
      <c r="BE509" s="257"/>
      <c r="BF509" s="257"/>
      <c r="BG509" s="257"/>
      <c r="BH509" s="257"/>
      <c r="BI509" s="257"/>
      <c r="BJ509" s="257"/>
      <c r="BK509" s="257"/>
      <c r="BL509" s="257"/>
      <c r="BM509" s="257"/>
      <c r="BN509" s="257"/>
      <c r="BO509" s="257"/>
      <c r="BP509" s="257"/>
      <c r="BQ509" s="257"/>
      <c r="BR509" s="257"/>
      <c r="BS509" s="257"/>
      <c r="BT509" s="257"/>
      <c r="BU509" s="257"/>
      <c r="BV509" s="257"/>
      <c r="BW509" s="257"/>
      <c r="BX509" s="257"/>
      <c r="BY509" s="257"/>
      <c r="BZ509" s="257"/>
      <c r="CA509" s="257"/>
      <c r="CB509" s="257"/>
      <c r="CC509" s="257"/>
      <c r="CD509" s="257"/>
      <c r="CE509" s="257"/>
      <c r="CF509" s="257"/>
      <c r="CG509" s="257"/>
      <c r="CH509" s="257"/>
      <c r="CI509" s="257"/>
      <c r="CJ509" s="257"/>
    </row>
    <row r="510" spans="25:88">
      <c r="Y510" s="257"/>
      <c r="Z510" s="257"/>
      <c r="AA510" s="257"/>
      <c r="AB510" s="257"/>
      <c r="AC510" s="257"/>
      <c r="AD510" s="257"/>
      <c r="AE510" s="257"/>
      <c r="AF510" s="257"/>
      <c r="AG510" s="257"/>
      <c r="AH510" s="257"/>
      <c r="AI510" s="257"/>
      <c r="AJ510" s="257"/>
      <c r="AK510" s="257"/>
      <c r="AL510" s="257"/>
      <c r="AM510" s="257"/>
      <c r="AN510" s="257"/>
      <c r="AO510" s="257"/>
      <c r="AP510" s="257"/>
      <c r="AQ510" s="257"/>
      <c r="AR510" s="257"/>
      <c r="AS510" s="257"/>
      <c r="AT510" s="257"/>
      <c r="AU510" s="257"/>
      <c r="AV510" s="257"/>
      <c r="AW510" s="257"/>
      <c r="AX510" s="257"/>
      <c r="AY510" s="257"/>
      <c r="AZ510" s="257"/>
      <c r="BA510" s="257"/>
      <c r="BB510" s="257"/>
      <c r="BC510" s="257"/>
      <c r="BD510" s="257"/>
      <c r="BE510" s="257"/>
      <c r="BF510" s="257"/>
      <c r="BG510" s="257"/>
      <c r="BH510" s="257"/>
      <c r="BI510" s="257"/>
      <c r="BJ510" s="257"/>
      <c r="BK510" s="257"/>
      <c r="BL510" s="257"/>
      <c r="BM510" s="257"/>
      <c r="BN510" s="257"/>
      <c r="BO510" s="257"/>
      <c r="BP510" s="257"/>
      <c r="BQ510" s="257"/>
      <c r="BR510" s="257"/>
      <c r="BS510" s="257"/>
      <c r="BT510" s="257"/>
      <c r="BU510" s="257"/>
      <c r="BV510" s="257"/>
      <c r="BW510" s="257"/>
      <c r="BX510" s="257"/>
      <c r="BY510" s="257"/>
      <c r="BZ510" s="257"/>
      <c r="CA510" s="257"/>
      <c r="CB510" s="257"/>
      <c r="CC510" s="257"/>
      <c r="CD510" s="257"/>
      <c r="CE510" s="257"/>
      <c r="CF510" s="257"/>
      <c r="CG510" s="257"/>
      <c r="CH510" s="257"/>
      <c r="CI510" s="257"/>
      <c r="CJ510" s="257"/>
    </row>
    <row r="511" spans="25:88">
      <c r="Y511" s="257"/>
      <c r="Z511" s="257"/>
      <c r="AA511" s="257"/>
      <c r="AB511" s="257"/>
      <c r="AC511" s="257"/>
      <c r="AD511" s="257"/>
      <c r="AE511" s="257"/>
      <c r="AF511" s="257"/>
      <c r="AG511" s="257"/>
      <c r="AH511" s="257"/>
      <c r="AI511" s="257"/>
      <c r="AJ511" s="257"/>
      <c r="AK511" s="257"/>
      <c r="AL511" s="257"/>
      <c r="AM511" s="257"/>
      <c r="AN511" s="257"/>
      <c r="AO511" s="257"/>
      <c r="AP511" s="257"/>
      <c r="AQ511" s="257"/>
      <c r="AR511" s="257"/>
      <c r="AS511" s="257"/>
      <c r="AT511" s="257"/>
      <c r="AU511" s="257"/>
      <c r="AV511" s="257"/>
      <c r="AW511" s="257"/>
      <c r="AX511" s="257"/>
      <c r="AY511" s="257"/>
      <c r="AZ511" s="257"/>
      <c r="BA511" s="257"/>
      <c r="BB511" s="257"/>
      <c r="BC511" s="257"/>
      <c r="BD511" s="257"/>
      <c r="BE511" s="257"/>
      <c r="BF511" s="257"/>
      <c r="BG511" s="257"/>
      <c r="BH511" s="257"/>
      <c r="BI511" s="257"/>
      <c r="BJ511" s="257"/>
      <c r="BK511" s="257"/>
      <c r="BL511" s="257"/>
      <c r="BM511" s="257"/>
      <c r="BN511" s="257"/>
      <c r="BO511" s="257"/>
      <c r="BP511" s="257"/>
      <c r="BQ511" s="257"/>
      <c r="BR511" s="257"/>
      <c r="BS511" s="257"/>
      <c r="BT511" s="257"/>
      <c r="BU511" s="257"/>
      <c r="BV511" s="257"/>
      <c r="BW511" s="257"/>
      <c r="BX511" s="257"/>
      <c r="BY511" s="257"/>
      <c r="BZ511" s="257"/>
      <c r="CA511" s="257"/>
      <c r="CB511" s="257"/>
      <c r="CC511" s="257"/>
      <c r="CD511" s="257"/>
      <c r="CE511" s="257"/>
      <c r="CF511" s="257"/>
      <c r="CG511" s="257"/>
      <c r="CH511" s="257"/>
      <c r="CI511" s="257"/>
      <c r="CJ511" s="257"/>
    </row>
    <row r="512" spans="25:88">
      <c r="Y512" s="257"/>
      <c r="Z512" s="257"/>
      <c r="AA512" s="257"/>
      <c r="AB512" s="257"/>
      <c r="AC512" s="257"/>
      <c r="AD512" s="257"/>
      <c r="AE512" s="257"/>
      <c r="AF512" s="257"/>
      <c r="AG512" s="257"/>
      <c r="AH512" s="257"/>
      <c r="AI512" s="257"/>
      <c r="AJ512" s="257"/>
      <c r="AK512" s="257"/>
      <c r="AL512" s="257"/>
      <c r="AM512" s="257"/>
      <c r="AN512" s="257"/>
      <c r="AO512" s="257"/>
      <c r="AP512" s="257"/>
      <c r="AQ512" s="257"/>
      <c r="AR512" s="257"/>
      <c r="AS512" s="257"/>
      <c r="AT512" s="257"/>
      <c r="AU512" s="257"/>
      <c r="AV512" s="257"/>
      <c r="AW512" s="257"/>
      <c r="AX512" s="257"/>
      <c r="AY512" s="257"/>
      <c r="AZ512" s="257"/>
      <c r="BA512" s="257"/>
      <c r="BB512" s="257"/>
      <c r="BC512" s="257"/>
      <c r="BD512" s="257"/>
      <c r="BE512" s="257"/>
      <c r="BF512" s="257"/>
      <c r="BG512" s="257"/>
      <c r="BH512" s="257"/>
      <c r="BI512" s="257"/>
      <c r="BJ512" s="257"/>
      <c r="BK512" s="257"/>
      <c r="BL512" s="257"/>
      <c r="BM512" s="257"/>
      <c r="BN512" s="257"/>
      <c r="BO512" s="257"/>
      <c r="BP512" s="257"/>
      <c r="BQ512" s="257"/>
      <c r="BR512" s="257"/>
      <c r="BS512" s="257"/>
      <c r="BT512" s="257"/>
      <c r="BU512" s="257"/>
      <c r="BV512" s="257"/>
      <c r="BW512" s="257"/>
      <c r="BX512" s="257"/>
      <c r="BY512" s="257"/>
      <c r="BZ512" s="257"/>
      <c r="CA512" s="257"/>
      <c r="CB512" s="257"/>
      <c r="CC512" s="257"/>
      <c r="CD512" s="257"/>
      <c r="CE512" s="257"/>
      <c r="CF512" s="257"/>
      <c r="CG512" s="257"/>
      <c r="CH512" s="257"/>
      <c r="CI512" s="257"/>
      <c r="CJ512" s="257"/>
    </row>
    <row r="513" spans="25:88">
      <c r="Y513" s="257"/>
      <c r="Z513" s="257"/>
      <c r="AA513" s="257"/>
      <c r="AB513" s="257"/>
      <c r="AC513" s="257"/>
      <c r="AD513" s="257"/>
      <c r="AE513" s="257"/>
      <c r="AF513" s="257"/>
      <c r="AG513" s="257"/>
      <c r="AH513" s="257"/>
      <c r="AI513" s="257"/>
      <c r="AJ513" s="257"/>
      <c r="AK513" s="257"/>
      <c r="AL513" s="257"/>
      <c r="AM513" s="257"/>
      <c r="AN513" s="257"/>
      <c r="AO513" s="257"/>
      <c r="AP513" s="257"/>
      <c r="AQ513" s="257"/>
      <c r="AR513" s="257"/>
      <c r="AS513" s="257"/>
      <c r="AT513" s="257"/>
      <c r="AU513" s="257"/>
      <c r="AV513" s="257"/>
      <c r="AW513" s="257"/>
      <c r="AX513" s="257"/>
      <c r="AY513" s="257"/>
      <c r="AZ513" s="257"/>
      <c r="BA513" s="257"/>
      <c r="BB513" s="257"/>
      <c r="BC513" s="257"/>
      <c r="BD513" s="257"/>
      <c r="BE513" s="257"/>
      <c r="BF513" s="257"/>
      <c r="BG513" s="257"/>
      <c r="BH513" s="257"/>
      <c r="BI513" s="257"/>
      <c r="BJ513" s="257"/>
      <c r="BK513" s="257"/>
      <c r="BL513" s="257"/>
      <c r="BM513" s="257"/>
      <c r="BN513" s="257"/>
      <c r="BO513" s="257"/>
      <c r="BP513" s="257"/>
      <c r="BQ513" s="257"/>
      <c r="BR513" s="257"/>
      <c r="BS513" s="257"/>
      <c r="BT513" s="257"/>
      <c r="BU513" s="257"/>
      <c r="BV513" s="257"/>
      <c r="BW513" s="257"/>
      <c r="BX513" s="257"/>
      <c r="BY513" s="257"/>
      <c r="BZ513" s="257"/>
      <c r="CA513" s="257"/>
      <c r="CB513" s="257"/>
      <c r="CC513" s="257"/>
      <c r="CD513" s="257"/>
      <c r="CE513" s="257"/>
      <c r="CF513" s="257"/>
      <c r="CG513" s="257"/>
      <c r="CH513" s="257"/>
      <c r="CI513" s="257"/>
      <c r="CJ513" s="257"/>
    </row>
    <row r="514" spans="25:88">
      <c r="Y514" s="257"/>
      <c r="Z514" s="257"/>
      <c r="AA514" s="257"/>
      <c r="AB514" s="257"/>
      <c r="AC514" s="257"/>
      <c r="AD514" s="257"/>
      <c r="AE514" s="257"/>
      <c r="AF514" s="257"/>
      <c r="AG514" s="257"/>
      <c r="AH514" s="257"/>
      <c r="AI514" s="257"/>
      <c r="AJ514" s="257"/>
      <c r="AK514" s="257"/>
      <c r="AL514" s="257"/>
      <c r="AM514" s="257"/>
      <c r="AN514" s="257"/>
      <c r="AO514" s="257"/>
      <c r="AP514" s="257"/>
      <c r="AQ514" s="257"/>
      <c r="AR514" s="257"/>
      <c r="AS514" s="257"/>
      <c r="AT514" s="257"/>
      <c r="AU514" s="257"/>
      <c r="AV514" s="257"/>
      <c r="AW514" s="257"/>
      <c r="AX514" s="257"/>
      <c r="AY514" s="257"/>
      <c r="AZ514" s="257"/>
      <c r="BA514" s="257"/>
      <c r="BB514" s="257"/>
      <c r="BC514" s="257"/>
      <c r="BD514" s="257"/>
      <c r="BE514" s="257"/>
      <c r="BF514" s="257"/>
      <c r="BG514" s="257"/>
      <c r="BH514" s="257"/>
      <c r="BI514" s="257"/>
      <c r="BJ514" s="257"/>
      <c r="BK514" s="257"/>
      <c r="BL514" s="257"/>
      <c r="BM514" s="257"/>
      <c r="BN514" s="257"/>
      <c r="BO514" s="257"/>
      <c r="BP514" s="257"/>
      <c r="BQ514" s="257"/>
      <c r="BR514" s="257"/>
      <c r="BS514" s="257"/>
      <c r="BT514" s="257"/>
      <c r="BU514" s="257"/>
      <c r="BV514" s="257"/>
      <c r="BW514" s="257"/>
      <c r="BX514" s="257"/>
      <c r="BY514" s="257"/>
      <c r="BZ514" s="257"/>
      <c r="CA514" s="257"/>
      <c r="CB514" s="257"/>
      <c r="CC514" s="257"/>
      <c r="CD514" s="257"/>
      <c r="CE514" s="257"/>
      <c r="CF514" s="257"/>
      <c r="CG514" s="257"/>
      <c r="CH514" s="257"/>
      <c r="CI514" s="257"/>
      <c r="CJ514" s="257"/>
    </row>
    <row r="515" spans="25:88">
      <c r="Y515" s="257"/>
      <c r="Z515" s="257"/>
      <c r="AA515" s="257"/>
      <c r="AB515" s="257"/>
      <c r="AC515" s="257"/>
      <c r="AD515" s="257"/>
      <c r="AE515" s="257"/>
      <c r="AF515" s="257"/>
      <c r="AG515" s="257"/>
      <c r="AH515" s="257"/>
      <c r="AI515" s="257"/>
      <c r="AJ515" s="257"/>
      <c r="AK515" s="257"/>
      <c r="AL515" s="257"/>
      <c r="AM515" s="257"/>
      <c r="AN515" s="257"/>
      <c r="AO515" s="257"/>
      <c r="AP515" s="257"/>
      <c r="AQ515" s="257"/>
      <c r="AR515" s="257"/>
      <c r="AS515" s="257"/>
      <c r="AT515" s="257"/>
      <c r="AU515" s="257"/>
      <c r="AV515" s="257"/>
      <c r="AW515" s="257"/>
      <c r="AX515" s="257"/>
      <c r="AY515" s="257"/>
      <c r="AZ515" s="257"/>
      <c r="BA515" s="257"/>
      <c r="BB515" s="257"/>
      <c r="BC515" s="257"/>
      <c r="BD515" s="257"/>
      <c r="BE515" s="257"/>
      <c r="BF515" s="257"/>
      <c r="BG515" s="257"/>
      <c r="BH515" s="257"/>
      <c r="BI515" s="257"/>
      <c r="BJ515" s="257"/>
      <c r="BK515" s="257"/>
      <c r="BL515" s="257"/>
      <c r="BM515" s="257"/>
      <c r="BN515" s="257"/>
      <c r="BO515" s="257"/>
      <c r="BP515" s="257"/>
      <c r="BQ515" s="257"/>
      <c r="BR515" s="257"/>
      <c r="BS515" s="257"/>
      <c r="BT515" s="257"/>
      <c r="BU515" s="257"/>
      <c r="BV515" s="257"/>
      <c r="BW515" s="257"/>
      <c r="BX515" s="257"/>
      <c r="BY515" s="257"/>
      <c r="BZ515" s="257"/>
      <c r="CA515" s="257"/>
      <c r="CB515" s="257"/>
      <c r="CC515" s="257"/>
      <c r="CD515" s="257"/>
      <c r="CE515" s="257"/>
      <c r="CF515" s="257"/>
      <c r="CG515" s="257"/>
      <c r="CH515" s="257"/>
      <c r="CI515" s="257"/>
      <c r="CJ515" s="257"/>
    </row>
    <row r="516" spans="25:88">
      <c r="Y516" s="257"/>
      <c r="Z516" s="257"/>
      <c r="AA516" s="257"/>
      <c r="AB516" s="257"/>
      <c r="AC516" s="257"/>
      <c r="AD516" s="257"/>
      <c r="AE516" s="257"/>
      <c r="AF516" s="257"/>
      <c r="AG516" s="257"/>
      <c r="AH516" s="257"/>
      <c r="AI516" s="257"/>
      <c r="AJ516" s="257"/>
      <c r="AK516" s="257"/>
      <c r="AL516" s="257"/>
      <c r="AM516" s="257"/>
      <c r="AN516" s="257"/>
      <c r="AO516" s="257"/>
      <c r="AP516" s="257"/>
      <c r="AQ516" s="257"/>
      <c r="AR516" s="257"/>
      <c r="AS516" s="257"/>
      <c r="AT516" s="257"/>
      <c r="AU516" s="257"/>
      <c r="AV516" s="257"/>
      <c r="AW516" s="257"/>
      <c r="AX516" s="257"/>
      <c r="AY516" s="257"/>
      <c r="AZ516" s="257"/>
      <c r="BA516" s="257"/>
      <c r="BB516" s="257"/>
      <c r="BC516" s="257"/>
      <c r="BD516" s="257"/>
      <c r="BE516" s="257"/>
      <c r="BF516" s="257"/>
      <c r="BG516" s="257"/>
      <c r="BH516" s="257"/>
      <c r="BI516" s="257"/>
      <c r="BJ516" s="257"/>
      <c r="BK516" s="257"/>
      <c r="BL516" s="257"/>
      <c r="BM516" s="257"/>
      <c r="BN516" s="257"/>
      <c r="BO516" s="257"/>
      <c r="BP516" s="257"/>
      <c r="BQ516" s="257"/>
      <c r="BR516" s="257"/>
      <c r="BS516" s="257"/>
      <c r="BT516" s="257"/>
      <c r="BU516" s="257"/>
      <c r="BV516" s="257"/>
      <c r="BW516" s="257"/>
      <c r="BX516" s="257"/>
      <c r="BY516" s="257"/>
      <c r="BZ516" s="257"/>
      <c r="CA516" s="257"/>
      <c r="CB516" s="257"/>
      <c r="CC516" s="257"/>
      <c r="CD516" s="257"/>
      <c r="CE516" s="257"/>
      <c r="CF516" s="257"/>
      <c r="CG516" s="257"/>
      <c r="CH516" s="257"/>
      <c r="CI516" s="257"/>
      <c r="CJ516" s="257"/>
    </row>
    <row r="517" spans="25:88">
      <c r="Y517" s="257"/>
      <c r="Z517" s="257"/>
      <c r="AA517" s="257"/>
      <c r="AB517" s="257"/>
      <c r="AC517" s="257"/>
      <c r="AD517" s="257"/>
      <c r="AE517" s="257"/>
      <c r="AF517" s="257"/>
      <c r="AG517" s="257"/>
      <c r="AH517" s="257"/>
      <c r="AI517" s="257"/>
      <c r="AJ517" s="257"/>
      <c r="AK517" s="257"/>
      <c r="AL517" s="257"/>
      <c r="AM517" s="257"/>
      <c r="AN517" s="257"/>
      <c r="AO517" s="257"/>
      <c r="AP517" s="257"/>
      <c r="AQ517" s="257"/>
      <c r="AR517" s="257"/>
      <c r="AS517" s="257"/>
      <c r="AT517" s="257"/>
      <c r="AU517" s="257"/>
      <c r="AV517" s="257"/>
      <c r="AW517" s="257"/>
      <c r="AX517" s="257"/>
      <c r="AY517" s="257"/>
      <c r="AZ517" s="257"/>
      <c r="BA517" s="257"/>
      <c r="BB517" s="257"/>
      <c r="BC517" s="257"/>
      <c r="BD517" s="257"/>
      <c r="BE517" s="257"/>
      <c r="BF517" s="257"/>
      <c r="BG517" s="257"/>
      <c r="BH517" s="257"/>
      <c r="BI517" s="257"/>
      <c r="BJ517" s="257"/>
      <c r="BK517" s="257"/>
      <c r="BL517" s="257"/>
      <c r="BM517" s="257"/>
      <c r="BN517" s="257"/>
      <c r="BO517" s="257"/>
      <c r="BP517" s="257"/>
      <c r="BQ517" s="257"/>
      <c r="BR517" s="257"/>
      <c r="BS517" s="257"/>
      <c r="BT517" s="257"/>
      <c r="BU517" s="257"/>
      <c r="BV517" s="257"/>
      <c r="BW517" s="257"/>
      <c r="BX517" s="257"/>
      <c r="BY517" s="257"/>
      <c r="BZ517" s="257"/>
      <c r="CA517" s="257"/>
      <c r="CB517" s="257"/>
      <c r="CC517" s="257"/>
      <c r="CD517" s="257"/>
      <c r="CE517" s="257"/>
      <c r="CF517" s="257"/>
      <c r="CG517" s="257"/>
      <c r="CH517" s="257"/>
      <c r="CI517" s="257"/>
      <c r="CJ517" s="257"/>
    </row>
    <row r="518" spans="25:88">
      <c r="Y518" s="257"/>
      <c r="Z518" s="257"/>
      <c r="AA518" s="257"/>
      <c r="AB518" s="257"/>
      <c r="AC518" s="257"/>
      <c r="AD518" s="257"/>
      <c r="AE518" s="257"/>
      <c r="AF518" s="257"/>
      <c r="AG518" s="257"/>
      <c r="AH518" s="257"/>
      <c r="AI518" s="257"/>
      <c r="AJ518" s="257"/>
      <c r="AK518" s="257"/>
      <c r="AL518" s="257"/>
      <c r="AM518" s="257"/>
      <c r="AN518" s="257"/>
      <c r="AO518" s="257"/>
      <c r="AP518" s="257"/>
      <c r="AQ518" s="257"/>
      <c r="AR518" s="257"/>
      <c r="AS518" s="257"/>
      <c r="AT518" s="257"/>
      <c r="AU518" s="257"/>
      <c r="AV518" s="257"/>
      <c r="AW518" s="257"/>
      <c r="AX518" s="257"/>
      <c r="AY518" s="257"/>
      <c r="AZ518" s="257"/>
      <c r="BA518" s="257"/>
      <c r="BB518" s="257"/>
      <c r="BC518" s="257"/>
      <c r="BD518" s="257"/>
      <c r="BE518" s="257"/>
      <c r="BF518" s="257"/>
      <c r="BG518" s="257"/>
      <c r="BH518" s="257"/>
      <c r="BI518" s="257"/>
      <c r="BJ518" s="257"/>
      <c r="BK518" s="257"/>
      <c r="BL518" s="257"/>
      <c r="BM518" s="257"/>
      <c r="BN518" s="257"/>
      <c r="BO518" s="257"/>
      <c r="BP518" s="257"/>
      <c r="BQ518" s="257"/>
      <c r="BR518" s="257"/>
      <c r="BS518" s="257"/>
      <c r="BT518" s="257"/>
      <c r="BU518" s="257"/>
      <c r="BV518" s="257"/>
      <c r="BW518" s="257"/>
      <c r="BX518" s="257"/>
      <c r="BY518" s="257"/>
      <c r="BZ518" s="257"/>
      <c r="CA518" s="257"/>
      <c r="CB518" s="257"/>
      <c r="CC518" s="257"/>
      <c r="CD518" s="257"/>
      <c r="CE518" s="257"/>
      <c r="CF518" s="257"/>
      <c r="CG518" s="257"/>
      <c r="CH518" s="257"/>
      <c r="CI518" s="257"/>
      <c r="CJ518" s="257"/>
    </row>
    <row r="519" spans="25:88">
      <c r="Y519" s="257"/>
      <c r="Z519" s="257"/>
      <c r="AA519" s="257"/>
      <c r="AB519" s="257"/>
      <c r="AC519" s="257"/>
      <c r="AD519" s="257"/>
      <c r="AE519" s="257"/>
      <c r="AF519" s="257"/>
      <c r="AG519" s="257"/>
      <c r="AH519" s="257"/>
      <c r="AI519" s="257"/>
      <c r="AJ519" s="257"/>
      <c r="AK519" s="257"/>
      <c r="AL519" s="257"/>
      <c r="AM519" s="257"/>
      <c r="AN519" s="257"/>
      <c r="AO519" s="257"/>
      <c r="AP519" s="257"/>
      <c r="AQ519" s="257"/>
      <c r="AR519" s="257"/>
      <c r="AS519" s="257"/>
      <c r="AT519" s="257"/>
      <c r="AU519" s="257"/>
      <c r="AV519" s="257"/>
      <c r="AW519" s="257"/>
      <c r="AX519" s="257"/>
      <c r="AY519" s="257"/>
      <c r="AZ519" s="257"/>
      <c r="BA519" s="257"/>
      <c r="BB519" s="257"/>
      <c r="BC519" s="257"/>
      <c r="BD519" s="257"/>
      <c r="BE519" s="257"/>
      <c r="BF519" s="257"/>
      <c r="BG519" s="257"/>
      <c r="BH519" s="257"/>
      <c r="BI519" s="257"/>
      <c r="BJ519" s="257"/>
      <c r="BK519" s="257"/>
      <c r="BL519" s="257"/>
      <c r="BM519" s="257"/>
      <c r="BN519" s="257"/>
      <c r="BO519" s="257"/>
      <c r="BP519" s="257"/>
      <c r="BQ519" s="257"/>
      <c r="BR519" s="257"/>
      <c r="BS519" s="257"/>
      <c r="BT519" s="257"/>
      <c r="BU519" s="257"/>
      <c r="BV519" s="257"/>
      <c r="BW519" s="257"/>
      <c r="BX519" s="257"/>
      <c r="BY519" s="257"/>
      <c r="BZ519" s="257"/>
      <c r="CA519" s="257"/>
      <c r="CB519" s="257"/>
      <c r="CC519" s="257"/>
      <c r="CD519" s="257"/>
      <c r="CE519" s="257"/>
      <c r="CF519" s="257"/>
      <c r="CG519" s="257"/>
      <c r="CH519" s="257"/>
      <c r="CI519" s="257"/>
      <c r="CJ519" s="257"/>
    </row>
    <row r="520" spans="25:88">
      <c r="Y520" s="257"/>
      <c r="Z520" s="257"/>
      <c r="AA520" s="257"/>
      <c r="AB520" s="257"/>
      <c r="AC520" s="257"/>
      <c r="AD520" s="257"/>
      <c r="AE520" s="257"/>
      <c r="AF520" s="257"/>
      <c r="AG520" s="257"/>
      <c r="AH520" s="257"/>
      <c r="AI520" s="257"/>
      <c r="AJ520" s="257"/>
      <c r="AK520" s="257"/>
      <c r="AL520" s="257"/>
      <c r="AM520" s="257"/>
      <c r="AN520" s="257"/>
      <c r="AO520" s="257"/>
      <c r="AP520" s="257"/>
      <c r="AQ520" s="257"/>
      <c r="AR520" s="257"/>
      <c r="AS520" s="257"/>
      <c r="AT520" s="257"/>
      <c r="AU520" s="257"/>
      <c r="AV520" s="257"/>
      <c r="AW520" s="257"/>
      <c r="AX520" s="257"/>
      <c r="AY520" s="257"/>
      <c r="AZ520" s="257"/>
      <c r="BA520" s="257"/>
      <c r="BB520" s="257"/>
      <c r="BC520" s="257"/>
      <c r="BD520" s="257"/>
      <c r="BE520" s="257"/>
      <c r="BF520" s="257"/>
      <c r="BG520" s="257"/>
      <c r="BH520" s="257"/>
      <c r="BI520" s="257"/>
      <c r="BJ520" s="257"/>
      <c r="BK520" s="257"/>
      <c r="BL520" s="257"/>
      <c r="BM520" s="257"/>
      <c r="BN520" s="257"/>
      <c r="BO520" s="257"/>
      <c r="BP520" s="257"/>
      <c r="BQ520" s="257"/>
      <c r="BR520" s="257"/>
      <c r="BS520" s="257"/>
      <c r="BT520" s="257"/>
      <c r="BU520" s="257"/>
      <c r="BV520" s="257"/>
      <c r="BW520" s="257"/>
      <c r="BX520" s="257"/>
      <c r="BY520" s="257"/>
      <c r="BZ520" s="257"/>
      <c r="CA520" s="257"/>
      <c r="CB520" s="257"/>
      <c r="CC520" s="257"/>
      <c r="CD520" s="257"/>
      <c r="CE520" s="257"/>
      <c r="CF520" s="257"/>
      <c r="CG520" s="257"/>
      <c r="CH520" s="257"/>
      <c r="CI520" s="257"/>
      <c r="CJ520" s="257"/>
    </row>
    <row r="521" spans="25:88">
      <c r="Y521" s="257"/>
      <c r="Z521" s="257"/>
      <c r="AA521" s="257"/>
      <c r="AB521" s="257"/>
      <c r="AC521" s="257"/>
      <c r="AD521" s="257"/>
      <c r="AE521" s="257"/>
      <c r="AF521" s="257"/>
      <c r="AG521" s="257"/>
      <c r="AH521" s="257"/>
      <c r="AI521" s="257"/>
      <c r="AJ521" s="257"/>
      <c r="AK521" s="257"/>
      <c r="AL521" s="257"/>
      <c r="AM521" s="257"/>
      <c r="AN521" s="257"/>
      <c r="AO521" s="257"/>
      <c r="AP521" s="257"/>
      <c r="AQ521" s="257"/>
      <c r="AR521" s="257"/>
      <c r="AS521" s="257"/>
      <c r="AT521" s="257"/>
      <c r="AU521" s="257"/>
      <c r="AV521" s="257"/>
      <c r="AW521" s="257"/>
      <c r="AX521" s="257"/>
      <c r="AY521" s="257"/>
      <c r="AZ521" s="257"/>
      <c r="BA521" s="257"/>
      <c r="BB521" s="257"/>
      <c r="BC521" s="257"/>
      <c r="BD521" s="257"/>
      <c r="BE521" s="257"/>
      <c r="BF521" s="257"/>
      <c r="BG521" s="257"/>
      <c r="BH521" s="257"/>
      <c r="BI521" s="257"/>
      <c r="BJ521" s="257"/>
      <c r="BK521" s="257"/>
      <c r="BL521" s="257"/>
      <c r="BM521" s="257"/>
      <c r="BN521" s="257"/>
      <c r="BO521" s="257"/>
      <c r="BP521" s="257"/>
      <c r="BQ521" s="257"/>
      <c r="BR521" s="257"/>
      <c r="BS521" s="257"/>
      <c r="BT521" s="257"/>
      <c r="BU521" s="257"/>
      <c r="BV521" s="257"/>
      <c r="BW521" s="257"/>
      <c r="BX521" s="257"/>
      <c r="BY521" s="257"/>
      <c r="BZ521" s="257"/>
      <c r="CA521" s="257"/>
      <c r="CB521" s="257"/>
      <c r="CC521" s="257"/>
      <c r="CD521" s="257"/>
      <c r="CE521" s="257"/>
      <c r="CF521" s="257"/>
      <c r="CG521" s="257"/>
      <c r="CH521" s="257"/>
      <c r="CI521" s="257"/>
      <c r="CJ521" s="257"/>
    </row>
    <row r="522" spans="25:88">
      <c r="Y522" s="257"/>
      <c r="Z522" s="257"/>
      <c r="AA522" s="257"/>
      <c r="AB522" s="257"/>
      <c r="AC522" s="257"/>
      <c r="AD522" s="257"/>
      <c r="AE522" s="257"/>
      <c r="AF522" s="257"/>
      <c r="AG522" s="257"/>
      <c r="AH522" s="257"/>
      <c r="AI522" s="257"/>
      <c r="AJ522" s="257"/>
      <c r="AK522" s="257"/>
      <c r="AL522" s="257"/>
      <c r="AM522" s="257"/>
      <c r="AN522" s="257"/>
      <c r="AO522" s="257"/>
      <c r="AP522" s="257"/>
      <c r="AQ522" s="257"/>
      <c r="AR522" s="257"/>
      <c r="AS522" s="257"/>
      <c r="AT522" s="257"/>
      <c r="AU522" s="257"/>
      <c r="AV522" s="257"/>
      <c r="AW522" s="257"/>
      <c r="AX522" s="257"/>
      <c r="AY522" s="257"/>
      <c r="AZ522" s="257"/>
      <c r="BA522" s="257"/>
      <c r="BB522" s="257"/>
      <c r="BC522" s="257"/>
      <c r="BD522" s="257"/>
      <c r="BE522" s="257"/>
      <c r="BF522" s="257"/>
      <c r="BG522" s="257"/>
      <c r="BH522" s="257"/>
      <c r="BI522" s="257"/>
      <c r="BJ522" s="257"/>
      <c r="BK522" s="257"/>
      <c r="BL522" s="257"/>
      <c r="BM522" s="257"/>
      <c r="BN522" s="257"/>
      <c r="BO522" s="257"/>
      <c r="BP522" s="257"/>
      <c r="BQ522" s="257"/>
      <c r="BR522" s="257"/>
      <c r="BS522" s="257"/>
      <c r="BT522" s="257"/>
      <c r="BU522" s="257"/>
      <c r="BV522" s="257"/>
      <c r="BW522" s="257"/>
      <c r="BX522" s="257"/>
      <c r="BY522" s="257"/>
      <c r="BZ522" s="257"/>
      <c r="CA522" s="257"/>
      <c r="CB522" s="257"/>
      <c r="CC522" s="257"/>
      <c r="CD522" s="257"/>
      <c r="CE522" s="257"/>
      <c r="CF522" s="257"/>
      <c r="CG522" s="257"/>
      <c r="CH522" s="257"/>
      <c r="CI522" s="257"/>
      <c r="CJ522" s="257"/>
    </row>
    <row r="523" spans="25:88">
      <c r="Y523" s="257"/>
      <c r="Z523" s="257"/>
      <c r="AA523" s="257"/>
      <c r="AB523" s="257"/>
      <c r="AC523" s="257"/>
      <c r="AD523" s="257"/>
      <c r="AE523" s="257"/>
      <c r="AF523" s="257"/>
      <c r="AG523" s="257"/>
      <c r="AH523" s="257"/>
      <c r="AI523" s="257"/>
      <c r="AJ523" s="257"/>
      <c r="AK523" s="257"/>
      <c r="AL523" s="257"/>
      <c r="AM523" s="257"/>
      <c r="AN523" s="257"/>
      <c r="AO523" s="257"/>
      <c r="AP523" s="257"/>
      <c r="AQ523" s="257"/>
      <c r="AR523" s="257"/>
      <c r="AS523" s="257"/>
      <c r="AT523" s="257"/>
      <c r="AU523" s="257"/>
      <c r="AV523" s="257"/>
      <c r="AW523" s="257"/>
      <c r="AX523" s="257"/>
      <c r="AY523" s="257"/>
      <c r="AZ523" s="257"/>
      <c r="BA523" s="257"/>
      <c r="BB523" s="257"/>
      <c r="BC523" s="257"/>
      <c r="BD523" s="257"/>
      <c r="BE523" s="257"/>
      <c r="BF523" s="257"/>
      <c r="BG523" s="257"/>
      <c r="BH523" s="257"/>
      <c r="BI523" s="257"/>
      <c r="BJ523" s="257"/>
      <c r="BK523" s="257"/>
      <c r="BL523" s="257"/>
      <c r="BM523" s="257"/>
      <c r="BN523" s="257"/>
      <c r="BO523" s="257"/>
      <c r="BP523" s="257"/>
      <c r="BQ523" s="257"/>
      <c r="BR523" s="257"/>
      <c r="BS523" s="257"/>
      <c r="BT523" s="257"/>
      <c r="BU523" s="257"/>
      <c r="BV523" s="257"/>
      <c r="BW523" s="257"/>
      <c r="BX523" s="257"/>
      <c r="BY523" s="257"/>
      <c r="BZ523" s="257"/>
      <c r="CA523" s="257"/>
      <c r="CB523" s="257"/>
      <c r="CC523" s="257"/>
      <c r="CD523" s="257"/>
      <c r="CE523" s="257"/>
      <c r="CF523" s="257"/>
      <c r="CG523" s="257"/>
      <c r="CH523" s="257"/>
      <c r="CI523" s="257"/>
      <c r="CJ523" s="257"/>
    </row>
    <row r="524" spans="25:88">
      <c r="Y524" s="257"/>
      <c r="Z524" s="257"/>
      <c r="AA524" s="257"/>
      <c r="AB524" s="257"/>
      <c r="AC524" s="257"/>
      <c r="AD524" s="257"/>
      <c r="AE524" s="257"/>
      <c r="AF524" s="257"/>
      <c r="AG524" s="257"/>
      <c r="AH524" s="257"/>
      <c r="AI524" s="257"/>
      <c r="AJ524" s="257"/>
      <c r="AK524" s="257"/>
      <c r="AL524" s="257"/>
      <c r="AM524" s="257"/>
      <c r="AN524" s="257"/>
      <c r="AO524" s="257"/>
      <c r="AP524" s="257"/>
      <c r="AQ524" s="257"/>
      <c r="AR524" s="257"/>
      <c r="AS524" s="257"/>
      <c r="AT524" s="257"/>
      <c r="AU524" s="257"/>
      <c r="AV524" s="257"/>
      <c r="AW524" s="257"/>
      <c r="AX524" s="257"/>
      <c r="AY524" s="257"/>
      <c r="AZ524" s="257"/>
      <c r="BA524" s="257"/>
      <c r="BB524" s="257"/>
      <c r="BC524" s="257"/>
      <c r="BD524" s="257"/>
      <c r="BE524" s="257"/>
      <c r="BF524" s="257"/>
      <c r="BG524" s="257"/>
      <c r="BH524" s="257"/>
      <c r="BI524" s="257"/>
      <c r="BJ524" s="257"/>
      <c r="BK524" s="257"/>
      <c r="BL524" s="257"/>
      <c r="BM524" s="257"/>
      <c r="BN524" s="257"/>
      <c r="BO524" s="257"/>
      <c r="BP524" s="257"/>
      <c r="BQ524" s="257"/>
      <c r="BR524" s="257"/>
      <c r="BS524" s="257"/>
      <c r="BT524" s="257"/>
      <c r="BU524" s="257"/>
      <c r="BV524" s="257"/>
      <c r="BW524" s="257"/>
      <c r="BX524" s="257"/>
      <c r="BY524" s="257"/>
      <c r="BZ524" s="257"/>
      <c r="CA524" s="257"/>
      <c r="CB524" s="257"/>
      <c r="CC524" s="257"/>
      <c r="CD524" s="257"/>
      <c r="CE524" s="257"/>
      <c r="CF524" s="257"/>
      <c r="CG524" s="257"/>
      <c r="CH524" s="257"/>
      <c r="CI524" s="257"/>
      <c r="CJ524" s="257"/>
    </row>
    <row r="525" spans="25:88">
      <c r="Y525" s="257"/>
      <c r="Z525" s="257"/>
      <c r="AA525" s="257"/>
      <c r="AB525" s="257"/>
      <c r="AC525" s="257"/>
      <c r="AD525" s="257"/>
      <c r="AE525" s="257"/>
      <c r="AF525" s="257"/>
      <c r="AG525" s="257"/>
      <c r="AH525" s="257"/>
      <c r="AI525" s="257"/>
      <c r="AJ525" s="257"/>
      <c r="AK525" s="257"/>
      <c r="AL525" s="257"/>
      <c r="AM525" s="257"/>
      <c r="AN525" s="257"/>
      <c r="AO525" s="257"/>
      <c r="AP525" s="257"/>
      <c r="AQ525" s="257"/>
      <c r="AR525" s="257"/>
      <c r="AS525" s="257"/>
      <c r="AT525" s="257"/>
      <c r="AU525" s="257"/>
      <c r="AV525" s="257"/>
      <c r="AW525" s="257"/>
      <c r="AX525" s="257"/>
      <c r="AY525" s="257"/>
      <c r="AZ525" s="257"/>
      <c r="BA525" s="257"/>
      <c r="BB525" s="257"/>
      <c r="BC525" s="257"/>
      <c r="BD525" s="257"/>
      <c r="BE525" s="257"/>
      <c r="BF525" s="257"/>
      <c r="BG525" s="257"/>
      <c r="BH525" s="257"/>
      <c r="BI525" s="257"/>
      <c r="BJ525" s="257"/>
      <c r="BK525" s="257"/>
      <c r="BL525" s="257"/>
      <c r="BM525" s="257"/>
      <c r="BN525" s="257"/>
      <c r="BO525" s="257"/>
      <c r="BP525" s="257"/>
      <c r="BQ525" s="257"/>
      <c r="BR525" s="257"/>
      <c r="BS525" s="257"/>
      <c r="BT525" s="257"/>
      <c r="BU525" s="257"/>
      <c r="BV525" s="257"/>
      <c r="BW525" s="257"/>
      <c r="BX525" s="257"/>
      <c r="BY525" s="257"/>
      <c r="BZ525" s="257"/>
      <c r="CA525" s="257"/>
      <c r="CB525" s="257"/>
      <c r="CC525" s="257"/>
      <c r="CD525" s="257"/>
      <c r="CE525" s="257"/>
      <c r="CF525" s="257"/>
      <c r="CG525" s="257"/>
      <c r="CH525" s="257"/>
      <c r="CI525" s="257"/>
      <c r="CJ525" s="257"/>
    </row>
    <row r="526" spans="25:88">
      <c r="Y526" s="257"/>
      <c r="Z526" s="257"/>
      <c r="AA526" s="257"/>
      <c r="AB526" s="257"/>
      <c r="AC526" s="257"/>
      <c r="AD526" s="257"/>
      <c r="AE526" s="257"/>
      <c r="AF526" s="257"/>
      <c r="AG526" s="257"/>
      <c r="AH526" s="257"/>
      <c r="AI526" s="257"/>
      <c r="AJ526" s="257"/>
      <c r="AK526" s="257"/>
      <c r="AL526" s="257"/>
      <c r="AM526" s="257"/>
      <c r="AN526" s="257"/>
      <c r="AO526" s="257"/>
      <c r="AP526" s="257"/>
      <c r="AQ526" s="257"/>
      <c r="AR526" s="257"/>
      <c r="AS526" s="257"/>
      <c r="AT526" s="257"/>
      <c r="AU526" s="257"/>
      <c r="AV526" s="257"/>
      <c r="AW526" s="257"/>
      <c r="AX526" s="257"/>
      <c r="AY526" s="257"/>
      <c r="AZ526" s="257"/>
      <c r="BA526" s="257"/>
      <c r="BB526" s="257"/>
      <c r="BC526" s="257"/>
      <c r="BD526" s="257"/>
      <c r="BE526" s="257"/>
      <c r="BF526" s="257"/>
      <c r="BG526" s="257"/>
      <c r="BH526" s="257"/>
      <c r="BI526" s="257"/>
      <c r="BJ526" s="257"/>
      <c r="BK526" s="257"/>
      <c r="BL526" s="257"/>
      <c r="BM526" s="257"/>
      <c r="BN526" s="257"/>
      <c r="BO526" s="257"/>
      <c r="BP526" s="257"/>
      <c r="BQ526" s="257"/>
      <c r="BR526" s="257"/>
      <c r="BS526" s="257"/>
      <c r="BT526" s="257"/>
      <c r="BU526" s="257"/>
      <c r="BV526" s="257"/>
      <c r="BW526" s="257"/>
      <c r="BX526" s="257"/>
      <c r="BY526" s="257"/>
      <c r="BZ526" s="257"/>
      <c r="CA526" s="257"/>
      <c r="CB526" s="257"/>
      <c r="CC526" s="257"/>
      <c r="CD526" s="257"/>
      <c r="CE526" s="257"/>
      <c r="CF526" s="257"/>
      <c r="CG526" s="257"/>
      <c r="CH526" s="257"/>
      <c r="CI526" s="257"/>
      <c r="CJ526" s="257"/>
    </row>
    <row r="527" spans="25:88">
      <c r="Y527" s="257"/>
      <c r="Z527" s="257"/>
      <c r="AA527" s="257"/>
      <c r="AB527" s="257"/>
      <c r="AC527" s="257"/>
      <c r="AD527" s="257"/>
      <c r="AE527" s="257"/>
      <c r="AF527" s="257"/>
      <c r="AG527" s="257"/>
      <c r="AH527" s="257"/>
      <c r="AI527" s="257"/>
      <c r="AJ527" s="257"/>
      <c r="AK527" s="257"/>
      <c r="AL527" s="257"/>
      <c r="AM527" s="257"/>
      <c r="AN527" s="257"/>
      <c r="AO527" s="257"/>
      <c r="AP527" s="257"/>
      <c r="AQ527" s="257"/>
      <c r="AR527" s="257"/>
      <c r="AS527" s="257"/>
      <c r="AT527" s="257"/>
      <c r="AU527" s="257"/>
      <c r="AV527" s="257"/>
      <c r="AW527" s="257"/>
      <c r="AX527" s="257"/>
      <c r="AY527" s="257"/>
      <c r="AZ527" s="257"/>
      <c r="BA527" s="257"/>
      <c r="BB527" s="257"/>
      <c r="BC527" s="257"/>
      <c r="BD527" s="257"/>
      <c r="BE527" s="257"/>
      <c r="BF527" s="257"/>
      <c r="BG527" s="257"/>
      <c r="BH527" s="257"/>
      <c r="BI527" s="257"/>
      <c r="BJ527" s="257"/>
      <c r="BK527" s="257"/>
      <c r="BL527" s="257"/>
      <c r="BM527" s="257"/>
      <c r="BN527" s="257"/>
      <c r="BO527" s="257"/>
      <c r="BP527" s="257"/>
      <c r="BQ527" s="257"/>
      <c r="BR527" s="257"/>
      <c r="BS527" s="257"/>
      <c r="BT527" s="257"/>
      <c r="BU527" s="257"/>
      <c r="BV527" s="257"/>
      <c r="BW527" s="257"/>
      <c r="BX527" s="257"/>
      <c r="BY527" s="257"/>
      <c r="BZ527" s="257"/>
      <c r="CA527" s="257"/>
      <c r="CB527" s="257"/>
      <c r="CC527" s="257"/>
      <c r="CD527" s="257"/>
      <c r="CE527" s="257"/>
      <c r="CF527" s="257"/>
      <c r="CG527" s="257"/>
      <c r="CH527" s="257"/>
      <c r="CI527" s="257"/>
      <c r="CJ527" s="257"/>
    </row>
    <row r="528" spans="25:88">
      <c r="Y528" s="257"/>
      <c r="Z528" s="257"/>
      <c r="AA528" s="257"/>
      <c r="AB528" s="257"/>
      <c r="AC528" s="257"/>
      <c r="AD528" s="257"/>
      <c r="AE528" s="257"/>
      <c r="AF528" s="257"/>
      <c r="AG528" s="257"/>
      <c r="AH528" s="257"/>
      <c r="AI528" s="257"/>
      <c r="AJ528" s="257"/>
      <c r="AK528" s="257"/>
      <c r="AL528" s="257"/>
      <c r="AM528" s="257"/>
      <c r="AN528" s="257"/>
      <c r="AO528" s="257"/>
      <c r="AP528" s="257"/>
      <c r="AQ528" s="257"/>
      <c r="AR528" s="257"/>
      <c r="AS528" s="257"/>
      <c r="AT528" s="257"/>
      <c r="AU528" s="257"/>
      <c r="AV528" s="257"/>
      <c r="AW528" s="257"/>
      <c r="AX528" s="257"/>
      <c r="AY528" s="257"/>
      <c r="AZ528" s="257"/>
      <c r="BA528" s="257"/>
      <c r="BB528" s="257"/>
      <c r="BC528" s="257"/>
      <c r="BD528" s="257"/>
      <c r="BE528" s="257"/>
      <c r="BF528" s="257"/>
      <c r="BG528" s="257"/>
      <c r="BH528" s="257"/>
      <c r="BI528" s="257"/>
      <c r="BJ528" s="257"/>
      <c r="BK528" s="257"/>
      <c r="BL528" s="257"/>
      <c r="BM528" s="257"/>
      <c r="BN528" s="257"/>
      <c r="BO528" s="257"/>
      <c r="BP528" s="257"/>
      <c r="BQ528" s="257"/>
      <c r="BR528" s="257"/>
      <c r="BS528" s="257"/>
      <c r="BT528" s="257"/>
      <c r="BU528" s="257"/>
      <c r="BV528" s="257"/>
      <c r="BW528" s="257"/>
      <c r="BX528" s="257"/>
      <c r="BY528" s="257"/>
      <c r="BZ528" s="257"/>
      <c r="CA528" s="257"/>
      <c r="CB528" s="257"/>
      <c r="CC528" s="257"/>
      <c r="CD528" s="257"/>
      <c r="CE528" s="257"/>
      <c r="CF528" s="257"/>
      <c r="CG528" s="257"/>
      <c r="CH528" s="257"/>
      <c r="CI528" s="257"/>
      <c r="CJ528" s="257"/>
    </row>
    <row r="529" spans="25:88">
      <c r="Y529" s="257"/>
      <c r="Z529" s="257"/>
      <c r="AA529" s="257"/>
      <c r="AB529" s="257"/>
      <c r="AC529" s="257"/>
      <c r="AD529" s="257"/>
      <c r="AE529" s="257"/>
      <c r="AF529" s="257"/>
      <c r="AG529" s="257"/>
      <c r="AH529" s="257"/>
      <c r="AI529" s="257"/>
      <c r="AJ529" s="257"/>
      <c r="AK529" s="257"/>
      <c r="AL529" s="257"/>
      <c r="AM529" s="257"/>
      <c r="AN529" s="257"/>
      <c r="AO529" s="257"/>
      <c r="AP529" s="257"/>
      <c r="AQ529" s="257"/>
      <c r="AR529" s="257"/>
      <c r="AS529" s="257"/>
      <c r="AT529" s="257"/>
      <c r="AU529" s="257"/>
      <c r="AV529" s="257"/>
      <c r="AW529" s="257"/>
      <c r="AX529" s="257"/>
      <c r="AY529" s="257"/>
      <c r="AZ529" s="257"/>
      <c r="BA529" s="257"/>
      <c r="BB529" s="257"/>
      <c r="BC529" s="257"/>
      <c r="BD529" s="257"/>
      <c r="BE529" s="257"/>
      <c r="BF529" s="257"/>
      <c r="BG529" s="257"/>
      <c r="BH529" s="257"/>
      <c r="BI529" s="257"/>
      <c r="BJ529" s="257"/>
      <c r="BK529" s="257"/>
      <c r="BL529" s="257"/>
      <c r="BM529" s="257"/>
      <c r="BN529" s="257"/>
      <c r="BO529" s="257"/>
      <c r="BP529" s="257"/>
      <c r="BQ529" s="257"/>
      <c r="BR529" s="257"/>
      <c r="BS529" s="257"/>
      <c r="BT529" s="257"/>
      <c r="BU529" s="257"/>
      <c r="BV529" s="257"/>
      <c r="BW529" s="257"/>
      <c r="BX529" s="257"/>
      <c r="BY529" s="257"/>
      <c r="BZ529" s="257"/>
      <c r="CA529" s="257"/>
      <c r="CB529" s="257"/>
      <c r="CC529" s="257"/>
      <c r="CD529" s="257"/>
      <c r="CE529" s="257"/>
      <c r="CF529" s="257"/>
      <c r="CG529" s="257"/>
      <c r="CH529" s="257"/>
      <c r="CI529" s="257"/>
      <c r="CJ529" s="257"/>
    </row>
    <row r="530" spans="25:88">
      <c r="Y530" s="257"/>
      <c r="Z530" s="257"/>
      <c r="AA530" s="257"/>
      <c r="AB530" s="257"/>
      <c r="AC530" s="257"/>
      <c r="AD530" s="257"/>
      <c r="AE530" s="257"/>
      <c r="AF530" s="257"/>
      <c r="AG530" s="257"/>
      <c r="AH530" s="257"/>
      <c r="AI530" s="257"/>
      <c r="AJ530" s="257"/>
      <c r="AK530" s="257"/>
      <c r="AL530" s="257"/>
      <c r="AM530" s="257"/>
      <c r="AN530" s="257"/>
      <c r="AO530" s="257"/>
      <c r="AP530" s="257"/>
      <c r="AQ530" s="257"/>
      <c r="AR530" s="257"/>
      <c r="AS530" s="257"/>
      <c r="AT530" s="257"/>
      <c r="AU530" s="257"/>
      <c r="AV530" s="257"/>
      <c r="AW530" s="257"/>
      <c r="AX530" s="257"/>
      <c r="AY530" s="257"/>
      <c r="AZ530" s="257"/>
      <c r="BA530" s="257"/>
      <c r="BB530" s="257"/>
      <c r="BC530" s="257"/>
      <c r="BD530" s="257"/>
      <c r="BE530" s="257"/>
      <c r="BF530" s="257"/>
      <c r="BG530" s="257"/>
      <c r="BH530" s="257"/>
      <c r="BI530" s="257"/>
      <c r="BJ530" s="257"/>
      <c r="BK530" s="257"/>
      <c r="BL530" s="257"/>
      <c r="BM530" s="257"/>
      <c r="BN530" s="257"/>
      <c r="BO530" s="257"/>
      <c r="BP530" s="257"/>
      <c r="BQ530" s="257"/>
      <c r="BR530" s="257"/>
      <c r="BS530" s="257"/>
      <c r="BT530" s="257"/>
      <c r="BU530" s="257"/>
      <c r="BV530" s="257"/>
      <c r="BW530" s="257"/>
      <c r="BX530" s="257"/>
      <c r="BY530" s="257"/>
      <c r="BZ530" s="257"/>
      <c r="CA530" s="257"/>
      <c r="CB530" s="257"/>
      <c r="CC530" s="257"/>
      <c r="CD530" s="257"/>
      <c r="CE530" s="257"/>
      <c r="CF530" s="257"/>
      <c r="CG530" s="257"/>
      <c r="CH530" s="257"/>
      <c r="CI530" s="257"/>
      <c r="CJ530" s="257"/>
    </row>
    <row r="531" spans="25:88">
      <c r="Y531" s="257"/>
      <c r="Z531" s="257"/>
      <c r="AA531" s="257"/>
      <c r="AB531" s="257"/>
      <c r="AC531" s="257"/>
      <c r="AD531" s="257"/>
      <c r="AE531" s="257"/>
      <c r="AF531" s="257"/>
      <c r="AG531" s="257"/>
      <c r="AH531" s="257"/>
      <c r="AI531" s="257"/>
      <c r="AJ531" s="257"/>
      <c r="AK531" s="257"/>
      <c r="AL531" s="257"/>
      <c r="AM531" s="257"/>
      <c r="AN531" s="257"/>
      <c r="AO531" s="257"/>
      <c r="AP531" s="257"/>
      <c r="AQ531" s="257"/>
      <c r="AR531" s="257"/>
      <c r="AS531" s="257"/>
      <c r="AT531" s="257"/>
      <c r="AU531" s="257"/>
      <c r="AV531" s="257"/>
      <c r="AW531" s="257"/>
      <c r="AX531" s="257"/>
      <c r="AY531" s="257"/>
      <c r="AZ531" s="257"/>
      <c r="BA531" s="257"/>
      <c r="BB531" s="257"/>
      <c r="BC531" s="257"/>
      <c r="BD531" s="257"/>
      <c r="BE531" s="257"/>
      <c r="BF531" s="257"/>
      <c r="BG531" s="257"/>
      <c r="BH531" s="257"/>
      <c r="BI531" s="257"/>
      <c r="BJ531" s="257"/>
      <c r="BK531" s="257"/>
      <c r="BL531" s="257"/>
      <c r="BM531" s="257"/>
      <c r="BN531" s="257"/>
      <c r="BO531" s="257"/>
      <c r="BP531" s="257"/>
      <c r="BQ531" s="257"/>
      <c r="BR531" s="257"/>
      <c r="BS531" s="257"/>
      <c r="BT531" s="257"/>
      <c r="BU531" s="257"/>
      <c r="BV531" s="257"/>
      <c r="BW531" s="257"/>
      <c r="BX531" s="257"/>
      <c r="BY531" s="257"/>
      <c r="BZ531" s="257"/>
      <c r="CA531" s="257"/>
      <c r="CB531" s="257"/>
      <c r="CC531" s="257"/>
      <c r="CD531" s="257"/>
      <c r="CE531" s="257"/>
      <c r="CF531" s="257"/>
      <c r="CG531" s="257"/>
      <c r="CH531" s="257"/>
      <c r="CI531" s="257"/>
      <c r="CJ531" s="257"/>
    </row>
    <row r="532" spans="25:88">
      <c r="Y532" s="257"/>
      <c r="Z532" s="257"/>
      <c r="AA532" s="257"/>
      <c r="AB532" s="257"/>
      <c r="AC532" s="257"/>
      <c r="AD532" s="257"/>
      <c r="AE532" s="257"/>
      <c r="AF532" s="257"/>
      <c r="AG532" s="257"/>
      <c r="AH532" s="257"/>
      <c r="AI532" s="257"/>
      <c r="AJ532" s="257"/>
      <c r="AK532" s="257"/>
      <c r="AL532" s="257"/>
      <c r="AM532" s="257"/>
      <c r="AN532" s="257"/>
      <c r="AO532" s="257"/>
      <c r="AP532" s="257"/>
      <c r="AQ532" s="257"/>
      <c r="AR532" s="257"/>
      <c r="AS532" s="257"/>
      <c r="AT532" s="257"/>
      <c r="AU532" s="257"/>
      <c r="AV532" s="257"/>
      <c r="AW532" s="257"/>
      <c r="AX532" s="257"/>
      <c r="AY532" s="257"/>
      <c r="AZ532" s="257"/>
      <c r="BA532" s="257"/>
      <c r="BB532" s="257"/>
      <c r="BC532" s="257"/>
      <c r="BD532" s="257"/>
      <c r="BE532" s="257"/>
      <c r="BF532" s="257"/>
      <c r="BG532" s="257"/>
      <c r="BH532" s="257"/>
      <c r="BI532" s="257"/>
      <c r="BJ532" s="257"/>
      <c r="BK532" s="257"/>
      <c r="BL532" s="257"/>
      <c r="BM532" s="257"/>
      <c r="BN532" s="257"/>
      <c r="BO532" s="257"/>
      <c r="BP532" s="257"/>
      <c r="BQ532" s="257"/>
      <c r="BR532" s="257"/>
      <c r="BS532" s="257"/>
      <c r="BT532" s="257"/>
      <c r="BU532" s="257"/>
      <c r="BV532" s="257"/>
      <c r="BW532" s="257"/>
      <c r="BX532" s="257"/>
      <c r="BY532" s="257"/>
      <c r="BZ532" s="257"/>
      <c r="CA532" s="257"/>
      <c r="CB532" s="257"/>
      <c r="CC532" s="257"/>
      <c r="CD532" s="257"/>
      <c r="CE532" s="257"/>
      <c r="CF532" s="257"/>
      <c r="CG532" s="257"/>
      <c r="CH532" s="257"/>
      <c r="CI532" s="257"/>
      <c r="CJ532" s="257"/>
    </row>
    <row r="533" spans="25:88">
      <c r="Y533" s="257"/>
      <c r="Z533" s="257"/>
      <c r="AA533" s="257"/>
      <c r="AB533" s="257"/>
      <c r="AC533" s="257"/>
      <c r="AD533" s="257"/>
      <c r="AE533" s="257"/>
      <c r="AF533" s="257"/>
      <c r="AG533" s="257"/>
      <c r="AH533" s="257"/>
      <c r="AI533" s="257"/>
      <c r="AJ533" s="257"/>
      <c r="AK533" s="257"/>
      <c r="AL533" s="257"/>
      <c r="AM533" s="257"/>
      <c r="AN533" s="257"/>
      <c r="AO533" s="257"/>
      <c r="AP533" s="257"/>
      <c r="AQ533" s="257"/>
      <c r="AR533" s="257"/>
      <c r="AS533" s="257"/>
      <c r="AT533" s="257"/>
      <c r="AU533" s="257"/>
      <c r="AV533" s="257"/>
      <c r="AW533" s="257"/>
      <c r="AX533" s="257"/>
      <c r="AY533" s="257"/>
      <c r="AZ533" s="257"/>
      <c r="BA533" s="257"/>
      <c r="BB533" s="257"/>
      <c r="BC533" s="257"/>
      <c r="BD533" s="257"/>
      <c r="BE533" s="257"/>
      <c r="BF533" s="257"/>
      <c r="BG533" s="257"/>
      <c r="BH533" s="257"/>
      <c r="BI533" s="257"/>
      <c r="BJ533" s="257"/>
      <c r="BK533" s="257"/>
      <c r="BL533" s="257"/>
      <c r="BM533" s="257"/>
      <c r="BN533" s="257"/>
      <c r="BO533" s="257"/>
      <c r="BP533" s="257"/>
      <c r="BQ533" s="257"/>
      <c r="BR533" s="257"/>
      <c r="BS533" s="257"/>
      <c r="BT533" s="257"/>
      <c r="BU533" s="257"/>
      <c r="BV533" s="257"/>
      <c r="BW533" s="257"/>
      <c r="BX533" s="257"/>
      <c r="BY533" s="257"/>
      <c r="BZ533" s="257"/>
      <c r="CA533" s="257"/>
      <c r="CB533" s="257"/>
      <c r="CC533" s="257"/>
      <c r="CD533" s="257"/>
      <c r="CE533" s="257"/>
      <c r="CF533" s="257"/>
      <c r="CG533" s="257"/>
      <c r="CH533" s="257"/>
      <c r="CI533" s="257"/>
      <c r="CJ533" s="257"/>
    </row>
    <row r="534" spans="25:88">
      <c r="Y534" s="257"/>
      <c r="Z534" s="257"/>
      <c r="AA534" s="257"/>
      <c r="AB534" s="257"/>
      <c r="AC534" s="257"/>
      <c r="AD534" s="257"/>
      <c r="AE534" s="257"/>
      <c r="AF534" s="257"/>
      <c r="AG534" s="257"/>
      <c r="AH534" s="257"/>
      <c r="AI534" s="257"/>
      <c r="AJ534" s="257"/>
      <c r="AK534" s="257"/>
      <c r="AL534" s="257"/>
      <c r="AM534" s="257"/>
      <c r="AN534" s="257"/>
      <c r="AO534" s="257"/>
      <c r="AP534" s="257"/>
      <c r="AQ534" s="257"/>
      <c r="AR534" s="257"/>
      <c r="AS534" s="257"/>
      <c r="AT534" s="257"/>
      <c r="AU534" s="257"/>
      <c r="AV534" s="257"/>
      <c r="AW534" s="257"/>
      <c r="AX534" s="257"/>
      <c r="AY534" s="257"/>
      <c r="AZ534" s="257"/>
      <c r="BA534" s="257"/>
      <c r="BB534" s="257"/>
      <c r="BC534" s="257"/>
      <c r="BD534" s="257"/>
      <c r="BE534" s="257"/>
      <c r="BF534" s="257"/>
      <c r="BG534" s="257"/>
      <c r="BH534" s="257"/>
      <c r="BI534" s="257"/>
      <c r="BJ534" s="257"/>
      <c r="BK534" s="257"/>
      <c r="BL534" s="257"/>
      <c r="BM534" s="257"/>
      <c r="BN534" s="257"/>
      <c r="BO534" s="257"/>
      <c r="BP534" s="257"/>
      <c r="BQ534" s="257"/>
      <c r="BR534" s="257"/>
      <c r="BS534" s="257"/>
      <c r="BT534" s="257"/>
      <c r="BU534" s="257"/>
      <c r="BV534" s="257"/>
      <c r="BW534" s="257"/>
      <c r="BX534" s="257"/>
      <c r="BY534" s="257"/>
      <c r="BZ534" s="257"/>
      <c r="CA534" s="257"/>
      <c r="CB534" s="257"/>
      <c r="CC534" s="257"/>
      <c r="CD534" s="257"/>
      <c r="CE534" s="257"/>
      <c r="CF534" s="257"/>
      <c r="CG534" s="257"/>
      <c r="CH534" s="257"/>
      <c r="CI534" s="257"/>
      <c r="CJ534" s="257"/>
    </row>
    <row r="535" spans="25:88">
      <c r="Y535" s="257"/>
      <c r="Z535" s="257"/>
      <c r="AA535" s="257"/>
      <c r="AB535" s="257"/>
      <c r="AC535" s="257"/>
      <c r="AD535" s="257"/>
      <c r="AE535" s="257"/>
      <c r="AF535" s="257"/>
      <c r="AG535" s="257"/>
      <c r="AH535" s="257"/>
      <c r="AI535" s="257"/>
      <c r="AJ535" s="257"/>
      <c r="AK535" s="257"/>
      <c r="AL535" s="257"/>
      <c r="AM535" s="257"/>
      <c r="AN535" s="257"/>
      <c r="AO535" s="257"/>
      <c r="AP535" s="257"/>
      <c r="AQ535" s="257"/>
      <c r="AR535" s="257"/>
      <c r="AS535" s="257"/>
      <c r="AT535" s="257"/>
      <c r="AU535" s="257"/>
      <c r="AV535" s="257"/>
      <c r="AW535" s="257"/>
      <c r="AX535" s="257"/>
      <c r="AY535" s="257"/>
      <c r="AZ535" s="257"/>
      <c r="BA535" s="257"/>
      <c r="BB535" s="257"/>
      <c r="BC535" s="257"/>
      <c r="BD535" s="257"/>
      <c r="BE535" s="257"/>
      <c r="BF535" s="257"/>
      <c r="BG535" s="257"/>
      <c r="BH535" s="257"/>
      <c r="BI535" s="257"/>
      <c r="BJ535" s="257"/>
      <c r="BK535" s="257"/>
      <c r="BL535" s="257"/>
      <c r="BM535" s="257"/>
      <c r="BN535" s="257"/>
      <c r="BO535" s="257"/>
      <c r="BP535" s="257"/>
      <c r="BQ535" s="257"/>
      <c r="BR535" s="257"/>
      <c r="BS535" s="257"/>
      <c r="BT535" s="257"/>
      <c r="BU535" s="257"/>
      <c r="BV535" s="257"/>
      <c r="BW535" s="257"/>
      <c r="BX535" s="257"/>
      <c r="BY535" s="257"/>
      <c r="BZ535" s="257"/>
      <c r="CA535" s="257"/>
      <c r="CB535" s="257"/>
      <c r="CC535" s="257"/>
      <c r="CD535" s="257"/>
      <c r="CE535" s="257"/>
      <c r="CF535" s="257"/>
      <c r="CG535" s="257"/>
      <c r="CH535" s="257"/>
      <c r="CI535" s="257"/>
      <c r="CJ535" s="257"/>
    </row>
    <row r="536" spans="25:88">
      <c r="Y536" s="257"/>
      <c r="Z536" s="257"/>
      <c r="AA536" s="257"/>
      <c r="AB536" s="257"/>
      <c r="AC536" s="257"/>
      <c r="AD536" s="257"/>
      <c r="AE536" s="257"/>
      <c r="AF536" s="257"/>
      <c r="AG536" s="257"/>
      <c r="AH536" s="257"/>
      <c r="AI536" s="257"/>
      <c r="AJ536" s="257"/>
      <c r="AK536" s="257"/>
      <c r="AL536" s="257"/>
      <c r="AM536" s="257"/>
      <c r="AN536" s="257"/>
      <c r="AO536" s="257"/>
      <c r="AP536" s="257"/>
      <c r="AQ536" s="257"/>
      <c r="AR536" s="257"/>
      <c r="AS536" s="257"/>
      <c r="AT536" s="257"/>
      <c r="AU536" s="257"/>
      <c r="AV536" s="257"/>
      <c r="AW536" s="257"/>
      <c r="AX536" s="257"/>
      <c r="AY536" s="257"/>
      <c r="AZ536" s="257"/>
      <c r="BA536" s="257"/>
      <c r="BB536" s="257"/>
      <c r="BC536" s="257"/>
      <c r="BD536" s="257"/>
      <c r="BE536" s="257"/>
      <c r="BF536" s="257"/>
      <c r="BG536" s="257"/>
      <c r="BH536" s="257"/>
      <c r="BI536" s="257"/>
      <c r="BJ536" s="257"/>
      <c r="BK536" s="257"/>
      <c r="BL536" s="257"/>
      <c r="BM536" s="257"/>
      <c r="BN536" s="257"/>
      <c r="BO536" s="257"/>
      <c r="BP536" s="257"/>
      <c r="BQ536" s="257"/>
      <c r="BR536" s="257"/>
      <c r="BS536" s="257"/>
      <c r="BT536" s="257"/>
      <c r="BU536" s="257"/>
      <c r="BV536" s="257"/>
      <c r="BW536" s="257"/>
      <c r="BX536" s="257"/>
      <c r="BY536" s="257"/>
      <c r="BZ536" s="257"/>
      <c r="CA536" s="257"/>
      <c r="CB536" s="257"/>
      <c r="CC536" s="257"/>
      <c r="CD536" s="257"/>
      <c r="CE536" s="257"/>
      <c r="CF536" s="257"/>
      <c r="CG536" s="257"/>
      <c r="CH536" s="257"/>
      <c r="CI536" s="257"/>
      <c r="CJ536" s="257"/>
    </row>
    <row r="537" spans="25:88">
      <c r="Y537" s="257"/>
      <c r="Z537" s="257"/>
      <c r="AA537" s="257"/>
      <c r="AB537" s="257"/>
      <c r="AC537" s="257"/>
      <c r="AD537" s="257"/>
      <c r="AE537" s="257"/>
      <c r="AF537" s="257"/>
      <c r="AG537" s="257"/>
      <c r="AH537" s="257"/>
      <c r="AI537" s="257"/>
      <c r="AJ537" s="257"/>
      <c r="AK537" s="257"/>
      <c r="AL537" s="257"/>
      <c r="AM537" s="257"/>
      <c r="AN537" s="257"/>
      <c r="AO537" s="257"/>
      <c r="AP537" s="257"/>
      <c r="AQ537" s="257"/>
      <c r="AR537" s="257"/>
      <c r="AS537" s="257"/>
      <c r="AT537" s="257"/>
      <c r="AU537" s="257"/>
      <c r="AV537" s="257"/>
      <c r="AW537" s="257"/>
      <c r="AX537" s="257"/>
      <c r="AY537" s="257"/>
      <c r="AZ537" s="257"/>
      <c r="BA537" s="257"/>
      <c r="BB537" s="257"/>
      <c r="BC537" s="257"/>
      <c r="BD537" s="257"/>
      <c r="BE537" s="257"/>
      <c r="BF537" s="257"/>
      <c r="BG537" s="257"/>
      <c r="BH537" s="257"/>
      <c r="BI537" s="257"/>
      <c r="BJ537" s="257"/>
      <c r="BK537" s="257"/>
      <c r="BL537" s="257"/>
      <c r="BM537" s="257"/>
      <c r="BN537" s="257"/>
      <c r="BO537" s="257"/>
      <c r="BP537" s="257"/>
      <c r="BQ537" s="257"/>
      <c r="BR537" s="257"/>
      <c r="BS537" s="257"/>
      <c r="BT537" s="257"/>
      <c r="BU537" s="257"/>
      <c r="BV537" s="257"/>
      <c r="BW537" s="257"/>
      <c r="BX537" s="257"/>
      <c r="BY537" s="257"/>
      <c r="BZ537" s="257"/>
      <c r="CA537" s="257"/>
      <c r="CB537" s="257"/>
      <c r="CC537" s="257"/>
      <c r="CD537" s="257"/>
      <c r="CE537" s="257"/>
      <c r="CF537" s="257"/>
      <c r="CG537" s="257"/>
      <c r="CH537" s="257"/>
      <c r="CI537" s="257"/>
      <c r="CJ537" s="257"/>
    </row>
    <row r="538" spans="25:88">
      <c r="Y538" s="257"/>
      <c r="Z538" s="257"/>
      <c r="AA538" s="257"/>
      <c r="AB538" s="257"/>
      <c r="AC538" s="257"/>
      <c r="AD538" s="257"/>
      <c r="AE538" s="257"/>
      <c r="AF538" s="257"/>
      <c r="AG538" s="257"/>
      <c r="AH538" s="257"/>
      <c r="AI538" s="257"/>
      <c r="AJ538" s="257"/>
      <c r="AK538" s="257"/>
      <c r="AL538" s="257"/>
      <c r="AM538" s="257"/>
      <c r="AN538" s="257"/>
      <c r="AO538" s="257"/>
      <c r="AP538" s="257"/>
      <c r="AQ538" s="257"/>
      <c r="AR538" s="257"/>
      <c r="AS538" s="257"/>
      <c r="AT538" s="257"/>
      <c r="AU538" s="257"/>
      <c r="AV538" s="257"/>
      <c r="AW538" s="257"/>
      <c r="AX538" s="257"/>
      <c r="AY538" s="257"/>
      <c r="AZ538" s="257"/>
      <c r="BA538" s="257"/>
      <c r="BB538" s="257"/>
      <c r="BC538" s="257"/>
      <c r="BD538" s="257"/>
      <c r="BE538" s="257"/>
      <c r="BF538" s="257"/>
      <c r="BG538" s="257"/>
      <c r="BH538" s="257"/>
      <c r="BI538" s="257"/>
      <c r="BJ538" s="257"/>
      <c r="BK538" s="257"/>
      <c r="BL538" s="257"/>
      <c r="BM538" s="257"/>
      <c r="BN538" s="257"/>
      <c r="BO538" s="257"/>
      <c r="BP538" s="257"/>
      <c r="BQ538" s="257"/>
      <c r="BR538" s="257"/>
      <c r="BS538" s="257"/>
      <c r="BT538" s="257"/>
      <c r="BU538" s="257"/>
      <c r="BV538" s="257"/>
      <c r="BW538" s="257"/>
      <c r="BX538" s="257"/>
      <c r="BY538" s="257"/>
      <c r="BZ538" s="257"/>
      <c r="CA538" s="257"/>
      <c r="CB538" s="257"/>
      <c r="CC538" s="257"/>
      <c r="CD538" s="257"/>
      <c r="CE538" s="257"/>
      <c r="CF538" s="257"/>
      <c r="CG538" s="257"/>
      <c r="CH538" s="257"/>
      <c r="CI538" s="257"/>
      <c r="CJ538" s="257"/>
    </row>
    <row r="539" spans="25:88">
      <c r="Y539" s="257"/>
      <c r="Z539" s="257"/>
      <c r="AA539" s="257"/>
      <c r="AB539" s="257"/>
      <c r="AC539" s="257"/>
      <c r="AD539" s="257"/>
      <c r="AE539" s="257"/>
      <c r="AF539" s="257"/>
      <c r="AG539" s="257"/>
      <c r="AH539" s="257"/>
      <c r="AI539" s="257"/>
      <c r="AJ539" s="257"/>
      <c r="AK539" s="257"/>
      <c r="AL539" s="257"/>
      <c r="AM539" s="257"/>
      <c r="AN539" s="257"/>
      <c r="AO539" s="257"/>
      <c r="AP539" s="257"/>
      <c r="AQ539" s="257"/>
      <c r="AR539" s="257"/>
      <c r="AS539" s="257"/>
      <c r="AT539" s="257"/>
      <c r="AU539" s="257"/>
      <c r="AV539" s="257"/>
      <c r="AW539" s="257"/>
      <c r="AX539" s="257"/>
      <c r="AY539" s="257"/>
      <c r="AZ539" s="257"/>
      <c r="BA539" s="257"/>
      <c r="BB539" s="257"/>
      <c r="BC539" s="257"/>
      <c r="BD539" s="257"/>
      <c r="BE539" s="257"/>
      <c r="BF539" s="257"/>
      <c r="BG539" s="257"/>
      <c r="BH539" s="257"/>
      <c r="BI539" s="257"/>
      <c r="BJ539" s="257"/>
      <c r="BK539" s="257"/>
      <c r="BL539" s="257"/>
      <c r="BM539" s="257"/>
      <c r="BN539" s="257"/>
      <c r="BO539" s="257"/>
      <c r="BP539" s="257"/>
      <c r="BQ539" s="257"/>
      <c r="BR539" s="257"/>
      <c r="BS539" s="257"/>
      <c r="BT539" s="257"/>
      <c r="BU539" s="257"/>
      <c r="BV539" s="257"/>
      <c r="BW539" s="257"/>
      <c r="BX539" s="257"/>
      <c r="BY539" s="257"/>
      <c r="BZ539" s="257"/>
      <c r="CA539" s="257"/>
      <c r="CB539" s="257"/>
      <c r="CC539" s="257"/>
      <c r="CD539" s="257"/>
      <c r="CE539" s="257"/>
      <c r="CF539" s="257"/>
      <c r="CG539" s="257"/>
      <c r="CH539" s="257"/>
      <c r="CI539" s="257"/>
      <c r="CJ539" s="257"/>
    </row>
    <row r="540" spans="25:88">
      <c r="Y540" s="257"/>
      <c r="Z540" s="257"/>
      <c r="AA540" s="257"/>
      <c r="AB540" s="257"/>
      <c r="AC540" s="257"/>
      <c r="AD540" s="257"/>
      <c r="AE540" s="257"/>
      <c r="AF540" s="257"/>
      <c r="AG540" s="257"/>
      <c r="AH540" s="257"/>
      <c r="AI540" s="257"/>
      <c r="AJ540" s="257"/>
      <c r="AK540" s="257"/>
      <c r="AL540" s="257"/>
      <c r="AM540" s="257"/>
      <c r="AN540" s="257"/>
      <c r="AO540" s="257"/>
      <c r="AP540" s="257"/>
      <c r="AQ540" s="257"/>
      <c r="AR540" s="257"/>
      <c r="AS540" s="257"/>
      <c r="AT540" s="257"/>
      <c r="AU540" s="257"/>
      <c r="AV540" s="257"/>
      <c r="AW540" s="257"/>
      <c r="AX540" s="257"/>
      <c r="AY540" s="257"/>
      <c r="AZ540" s="257"/>
      <c r="BA540" s="257"/>
      <c r="BB540" s="257"/>
      <c r="BC540" s="257"/>
      <c r="BD540" s="257"/>
      <c r="BE540" s="257"/>
      <c r="BF540" s="257"/>
      <c r="BG540" s="257"/>
      <c r="BH540" s="257"/>
      <c r="BI540" s="257"/>
      <c r="BJ540" s="257"/>
      <c r="BK540" s="257"/>
      <c r="BL540" s="257"/>
      <c r="BM540" s="257"/>
      <c r="BN540" s="257"/>
      <c r="BO540" s="257"/>
      <c r="BP540" s="257"/>
      <c r="BQ540" s="257"/>
      <c r="BR540" s="257"/>
      <c r="BS540" s="257"/>
      <c r="BT540" s="257"/>
      <c r="BU540" s="257"/>
      <c r="BV540" s="257"/>
      <c r="BW540" s="257"/>
      <c r="BX540" s="257"/>
      <c r="BY540" s="257"/>
      <c r="BZ540" s="257"/>
      <c r="CA540" s="257"/>
      <c r="CB540" s="257"/>
      <c r="CC540" s="257"/>
      <c r="CD540" s="257"/>
      <c r="CE540" s="257"/>
      <c r="CF540" s="257"/>
      <c r="CG540" s="257"/>
      <c r="CH540" s="257"/>
      <c r="CI540" s="257"/>
      <c r="CJ540" s="257"/>
    </row>
  </sheetData>
  <autoFilter ref="B4:X364" xr:uid="{D6D2B20C-DD25-4BC5-9D4F-CD81FF3FE5AF}"/>
  <sortState xmlns:xlrd2="http://schemas.microsoft.com/office/spreadsheetml/2017/richdata2" ref="K371:K383">
    <sortCondition ref="K371:K383"/>
  </sortState>
  <dataValidations count="1">
    <dataValidation type="list" allowBlank="1" showInputMessage="1" showErrorMessage="1" sqref="G899:L1048576 X367:X1827 W460:W1827" xr:uid="{C6E9C2C2-61D6-4E61-BF9E-85C2AE441131}">
      <formula1>#REF!</formula1>
    </dataValidation>
  </dataValidations>
  <pageMargins left="0.75" right="0.75" top="1" bottom="1" header="0.5" footer="0.5"/>
  <pageSetup scale="39" fitToHeight="0" orientation="landscape" r:id="rId1"/>
  <headerFooter alignWithMargins="0">
    <oddFooter>&amp;L © Euromonitor International 2011. All rights reserved.</oddFoot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46B6D-5A48-45B6-BBC7-184CC4686ECF}">
  <sheetPr>
    <tabColor rgb="FFFF0000"/>
  </sheetPr>
  <dimension ref="A3:E40"/>
  <sheetViews>
    <sheetView workbookViewId="0">
      <selection activeCell="D39" sqref="D39"/>
    </sheetView>
  </sheetViews>
  <sheetFormatPr defaultRowHeight="12.75"/>
  <cols>
    <col min="1" max="1" width="56" bestFit="1" customWidth="1"/>
    <col min="2" max="2" width="41.42578125" bestFit="1" customWidth="1"/>
    <col min="3" max="3" width="42.5703125" bestFit="1" customWidth="1"/>
    <col min="4" max="4" width="42.42578125" bestFit="1" customWidth="1"/>
    <col min="5" max="5" width="41.42578125" bestFit="1" customWidth="1"/>
  </cols>
  <sheetData>
    <row r="3" spans="1:5">
      <c r="A3" s="269" t="s">
        <v>72</v>
      </c>
      <c r="B3" t="s">
        <v>2256</v>
      </c>
    </row>
    <row r="4" spans="1:5">
      <c r="A4" s="269" t="s">
        <v>325</v>
      </c>
      <c r="B4" t="s">
        <v>1884</v>
      </c>
    </row>
    <row r="5" spans="1:5">
      <c r="E5" s="311"/>
    </row>
    <row r="6" spans="1:5">
      <c r="A6" s="269" t="s">
        <v>1887</v>
      </c>
      <c r="B6" t="s">
        <v>2257</v>
      </c>
      <c r="C6" t="s">
        <v>2258</v>
      </c>
    </row>
    <row r="7" spans="1:5">
      <c r="A7" s="270" t="s">
        <v>537</v>
      </c>
      <c r="B7">
        <v>31</v>
      </c>
      <c r="C7" s="310">
        <v>0.16402116402116401</v>
      </c>
      <c r="E7" s="311"/>
    </row>
    <row r="8" spans="1:5">
      <c r="A8" s="309" t="s">
        <v>600</v>
      </c>
      <c r="B8">
        <v>17</v>
      </c>
      <c r="C8" s="310">
        <v>0.54838709677419351</v>
      </c>
      <c r="E8" s="311"/>
    </row>
    <row r="9" spans="1:5">
      <c r="A9" s="309" t="s">
        <v>360</v>
      </c>
      <c r="B9">
        <v>13</v>
      </c>
      <c r="C9" s="310">
        <v>0.41935483870967744</v>
      </c>
    </row>
    <row r="10" spans="1:5">
      <c r="A10" s="309" t="s">
        <v>440</v>
      </c>
      <c r="B10">
        <v>1</v>
      </c>
      <c r="C10" s="310">
        <v>3.2258064516129031E-2</v>
      </c>
    </row>
    <row r="11" spans="1:5">
      <c r="A11" s="309" t="s">
        <v>1888</v>
      </c>
      <c r="C11" s="310">
        <v>0</v>
      </c>
    </row>
    <row r="12" spans="1:5">
      <c r="A12" s="270" t="s">
        <v>353</v>
      </c>
      <c r="B12">
        <v>158</v>
      </c>
      <c r="C12" s="310">
        <v>0.83597883597883593</v>
      </c>
    </row>
    <row r="13" spans="1:5">
      <c r="A13" s="309" t="s">
        <v>600</v>
      </c>
      <c r="B13">
        <v>5</v>
      </c>
      <c r="C13" s="310">
        <v>3.1645569620253167E-2</v>
      </c>
    </row>
    <row r="14" spans="1:5">
      <c r="A14" s="309" t="s">
        <v>963</v>
      </c>
      <c r="B14">
        <v>1</v>
      </c>
      <c r="C14" s="310">
        <v>6.3291139240506328E-3</v>
      </c>
    </row>
    <row r="15" spans="1:5">
      <c r="A15" s="309" t="s">
        <v>360</v>
      </c>
      <c r="B15">
        <v>151</v>
      </c>
      <c r="C15" s="310">
        <v>0.95569620253164556</v>
      </c>
    </row>
    <row r="16" spans="1:5">
      <c r="A16" s="309" t="s">
        <v>440</v>
      </c>
      <c r="B16">
        <v>1</v>
      </c>
      <c r="C16" s="310">
        <v>6.3291139240506328E-3</v>
      </c>
    </row>
    <row r="17" spans="1:4">
      <c r="A17" s="309" t="s">
        <v>1888</v>
      </c>
      <c r="C17" s="310">
        <v>0</v>
      </c>
    </row>
    <row r="18" spans="1:4">
      <c r="A18" s="270" t="s">
        <v>1888</v>
      </c>
      <c r="C18" s="310">
        <v>0</v>
      </c>
    </row>
    <row r="19" spans="1:4">
      <c r="A19" s="309" t="s">
        <v>1888</v>
      </c>
      <c r="C19" s="310"/>
    </row>
    <row r="20" spans="1:4">
      <c r="A20" s="270" t="s">
        <v>1889</v>
      </c>
      <c r="B20">
        <v>189</v>
      </c>
      <c r="C20" s="310">
        <v>1</v>
      </c>
    </row>
    <row r="23" spans="1:4">
      <c r="C23" s="326"/>
      <c r="D23" s="326"/>
    </row>
    <row r="24" spans="1:4">
      <c r="C24" s="326"/>
    </row>
    <row r="25" spans="1:4">
      <c r="C25" s="326"/>
      <c r="D25" s="326"/>
    </row>
    <row r="26" spans="1:4">
      <c r="C26" s="326"/>
      <c r="D26" s="326"/>
    </row>
    <row r="27" spans="1:4">
      <c r="C27" s="326"/>
      <c r="D27" s="326"/>
    </row>
    <row r="28" spans="1:4">
      <c r="C28" s="326"/>
      <c r="D28" s="326"/>
    </row>
    <row r="29" spans="1:4">
      <c r="C29" s="326"/>
      <c r="D29" s="326"/>
    </row>
    <row r="30" spans="1:4">
      <c r="C30" s="326"/>
      <c r="D30" s="326"/>
    </row>
    <row r="31" spans="1:4">
      <c r="C31" s="326"/>
      <c r="D31" s="326"/>
    </row>
    <row r="40" spans="3:3">
      <c r="C40" s="326"/>
    </row>
  </sheetData>
  <pageMargins left="0.7" right="0.7" top="0.75" bottom="0.75" header="0.3" footer="0.3"/>
  <pageSetup orientation="portrait" horizontalDpi="0" verticalDpi="0"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C75FA-A6F6-4056-A987-469F8C950DB4}">
  <sheetPr>
    <tabColor rgb="FFFFC000"/>
  </sheetPr>
  <dimension ref="A1:M50"/>
  <sheetViews>
    <sheetView workbookViewId="0"/>
  </sheetViews>
  <sheetFormatPr defaultColWidth="9.140625" defaultRowHeight="15.75"/>
  <cols>
    <col min="1" max="1" width="2.28515625" style="152" customWidth="1"/>
    <col min="2" max="2" width="9.7109375" style="154" bestFit="1" customWidth="1"/>
    <col min="3" max="3" width="23.7109375" style="154" bestFit="1" customWidth="1"/>
    <col min="4" max="4" width="26.28515625" style="154" customWidth="1"/>
    <col min="5" max="5" width="24.5703125" style="154" bestFit="1" customWidth="1"/>
    <col min="6" max="6" width="9.140625" style="154"/>
    <col min="7" max="7" width="23.140625" style="154" bestFit="1" customWidth="1"/>
    <col min="8" max="8" width="9" style="154" customWidth="1"/>
    <col min="9" max="9" width="22.28515625" style="154" customWidth="1"/>
    <col min="10" max="10" width="9.140625" style="154"/>
    <col min="11" max="11" width="20" style="154" customWidth="1"/>
    <col min="12" max="16384" width="9.140625" style="154"/>
  </cols>
  <sheetData>
    <row r="1" spans="1:13">
      <c r="B1" s="153" t="s">
        <v>2259</v>
      </c>
    </row>
    <row r="2" spans="1:13">
      <c r="B2" s="155">
        <v>45012</v>
      </c>
    </row>
    <row r="4" spans="1:13" s="157" customFormat="1" ht="30">
      <c r="A4" s="156"/>
      <c r="C4" s="157" t="s">
        <v>2260</v>
      </c>
      <c r="D4" s="157" t="s">
        <v>2261</v>
      </c>
      <c r="E4" s="157" t="s">
        <v>2262</v>
      </c>
      <c r="G4" s="158" t="s">
        <v>2263</v>
      </c>
      <c r="H4" s="158"/>
      <c r="I4" s="184" t="s">
        <v>2264</v>
      </c>
      <c r="K4" s="184" t="s">
        <v>2265</v>
      </c>
      <c r="M4" s="339" t="s">
        <v>2266</v>
      </c>
    </row>
    <row r="5" spans="1:13">
      <c r="I5" s="185"/>
      <c r="K5" s="185"/>
    </row>
    <row r="6" spans="1:13">
      <c r="B6" s="159">
        <v>1</v>
      </c>
      <c r="C6" s="154" t="s">
        <v>2267</v>
      </c>
      <c r="D6" s="154" t="s">
        <v>1328</v>
      </c>
      <c r="E6" s="154" t="s">
        <v>2267</v>
      </c>
      <c r="G6" s="154" t="s">
        <v>1301</v>
      </c>
      <c r="I6" s="185" t="s">
        <v>1301</v>
      </c>
      <c r="K6" s="340" t="s">
        <v>1334</v>
      </c>
      <c r="M6" s="341" t="s">
        <v>2268</v>
      </c>
    </row>
    <row r="7" spans="1:13">
      <c r="B7" s="159">
        <v>2</v>
      </c>
      <c r="C7" s="154" t="s">
        <v>1301</v>
      </c>
      <c r="D7" s="154" t="s">
        <v>1331</v>
      </c>
      <c r="E7" s="154" t="s">
        <v>2269</v>
      </c>
      <c r="G7" s="154" t="s">
        <v>1316</v>
      </c>
      <c r="I7" s="186" t="s">
        <v>1316</v>
      </c>
      <c r="K7" s="340" t="s">
        <v>1338</v>
      </c>
      <c r="M7" s="341" t="s">
        <v>2270</v>
      </c>
    </row>
    <row r="8" spans="1:13">
      <c r="B8" s="159">
        <v>3</v>
      </c>
      <c r="C8" s="154" t="s">
        <v>1317</v>
      </c>
      <c r="D8" s="154" t="s">
        <v>2271</v>
      </c>
      <c r="E8" s="154" t="s">
        <v>2272</v>
      </c>
      <c r="G8" s="154" t="s">
        <v>2273</v>
      </c>
      <c r="I8" s="185" t="s">
        <v>1317</v>
      </c>
      <c r="K8" s="186" t="s">
        <v>1316</v>
      </c>
      <c r="M8" s="341" t="s">
        <v>2274</v>
      </c>
    </row>
    <row r="9" spans="1:13">
      <c r="B9" s="159">
        <v>4</v>
      </c>
      <c r="C9" s="154" t="s">
        <v>1316</v>
      </c>
      <c r="D9" s="154" t="s">
        <v>1333</v>
      </c>
      <c r="E9" s="154" t="s">
        <v>1322</v>
      </c>
      <c r="G9" s="154" t="s">
        <v>1317</v>
      </c>
      <c r="I9" s="185" t="s">
        <v>1322</v>
      </c>
      <c r="K9" s="340" t="s">
        <v>1341</v>
      </c>
      <c r="M9" s="341" t="s">
        <v>2275</v>
      </c>
    </row>
    <row r="10" spans="1:13">
      <c r="B10" s="159">
        <v>5</v>
      </c>
      <c r="C10" s="154" t="s">
        <v>1325</v>
      </c>
      <c r="D10" s="154" t="s">
        <v>2276</v>
      </c>
      <c r="E10" s="154" t="s">
        <v>1317</v>
      </c>
      <c r="G10" s="154" t="s">
        <v>1322</v>
      </c>
      <c r="I10" s="185" t="s">
        <v>1325</v>
      </c>
      <c r="K10" s="186" t="s">
        <v>1332</v>
      </c>
      <c r="M10" s="341" t="s">
        <v>2277</v>
      </c>
    </row>
    <row r="11" spans="1:13">
      <c r="B11" s="159">
        <v>6</v>
      </c>
      <c r="C11" s="154" t="s">
        <v>2278</v>
      </c>
      <c r="D11" s="154" t="s">
        <v>2279</v>
      </c>
      <c r="E11" s="154" t="s">
        <v>2278</v>
      </c>
      <c r="G11" s="154" t="s">
        <v>1325</v>
      </c>
      <c r="I11" s="185" t="s">
        <v>1609</v>
      </c>
      <c r="K11" s="340" t="s">
        <v>1342</v>
      </c>
      <c r="M11" s="341" t="s">
        <v>2280</v>
      </c>
    </row>
    <row r="12" spans="1:13">
      <c r="B12" s="159">
        <v>7</v>
      </c>
      <c r="C12" s="154" t="s">
        <v>1322</v>
      </c>
      <c r="D12" s="154" t="s">
        <v>2281</v>
      </c>
      <c r="E12" s="154" t="s">
        <v>1325</v>
      </c>
      <c r="G12" s="154" t="s">
        <v>2272</v>
      </c>
      <c r="I12" s="185" t="s">
        <v>1329</v>
      </c>
      <c r="K12" s="340" t="s">
        <v>1345</v>
      </c>
      <c r="M12" s="341" t="s">
        <v>2282</v>
      </c>
    </row>
    <row r="13" spans="1:13">
      <c r="B13" s="159">
        <v>8</v>
      </c>
      <c r="D13" s="154" t="s">
        <v>1329</v>
      </c>
      <c r="E13" s="154" t="s">
        <v>2283</v>
      </c>
      <c r="G13" s="154" t="s">
        <v>2278</v>
      </c>
      <c r="I13" s="185" t="s">
        <v>1331</v>
      </c>
      <c r="K13" s="340" t="s">
        <v>1346</v>
      </c>
      <c r="M13" s="341" t="s">
        <v>2284</v>
      </c>
    </row>
    <row r="14" spans="1:13">
      <c r="B14" s="159">
        <v>9</v>
      </c>
      <c r="D14" s="154" t="s">
        <v>2285</v>
      </c>
      <c r="E14" s="154" t="s">
        <v>1316</v>
      </c>
      <c r="G14" s="154" t="s">
        <v>1332</v>
      </c>
      <c r="I14" s="186" t="s">
        <v>1332</v>
      </c>
      <c r="K14" s="340" t="s">
        <v>1347</v>
      </c>
      <c r="M14" s="341" t="s">
        <v>2286</v>
      </c>
    </row>
    <row r="15" spans="1:13">
      <c r="B15" s="159">
        <v>10</v>
      </c>
      <c r="D15" s="154" t="s">
        <v>1332</v>
      </c>
      <c r="E15" s="154" t="s">
        <v>1301</v>
      </c>
      <c r="G15" s="154" t="s">
        <v>2269</v>
      </c>
      <c r="I15" s="185" t="s">
        <v>1333</v>
      </c>
      <c r="K15" s="340" t="s">
        <v>1348</v>
      </c>
      <c r="M15" s="341" t="s">
        <v>2287</v>
      </c>
    </row>
    <row r="16" spans="1:13">
      <c r="B16" s="159"/>
    </row>
    <row r="18" spans="2:9">
      <c r="C18" s="160" t="s">
        <v>2288</v>
      </c>
      <c r="D18" s="160" t="s">
        <v>2289</v>
      </c>
      <c r="E18" s="160" t="s">
        <v>2290</v>
      </c>
    </row>
    <row r="19" spans="2:9">
      <c r="I19" s="341" t="s">
        <v>2291</v>
      </c>
    </row>
    <row r="20" spans="2:9">
      <c r="I20" s="185" t="s">
        <v>1301</v>
      </c>
    </row>
    <row r="21" spans="2:9">
      <c r="I21" s="186" t="s">
        <v>1316</v>
      </c>
    </row>
    <row r="22" spans="2:9">
      <c r="I22" s="340" t="s">
        <v>1347</v>
      </c>
    </row>
    <row r="23" spans="2:9">
      <c r="I23" s="185" t="s">
        <v>1317</v>
      </c>
    </row>
    <row r="24" spans="2:9">
      <c r="B24" s="154">
        <v>1</v>
      </c>
      <c r="C24" s="154" t="s">
        <v>1301</v>
      </c>
      <c r="I24" s="185" t="s">
        <v>1322</v>
      </c>
    </row>
    <row r="25" spans="2:9">
      <c r="C25" s="154" t="s">
        <v>1301</v>
      </c>
      <c r="I25" s="185" t="s">
        <v>1325</v>
      </c>
    </row>
    <row r="26" spans="2:9">
      <c r="B26" s="154">
        <v>2</v>
      </c>
      <c r="C26" s="154" t="s">
        <v>1316</v>
      </c>
      <c r="I26" s="340" t="s">
        <v>1341</v>
      </c>
    </row>
    <row r="27" spans="2:9">
      <c r="C27" s="154" t="s">
        <v>1316</v>
      </c>
      <c r="I27" s="185" t="s">
        <v>1609</v>
      </c>
    </row>
    <row r="28" spans="2:9">
      <c r="B28" s="154">
        <v>3</v>
      </c>
      <c r="C28" s="154" t="s">
        <v>2267</v>
      </c>
      <c r="I28" s="185" t="s">
        <v>1329</v>
      </c>
    </row>
    <row r="29" spans="2:9">
      <c r="C29" s="154" t="s">
        <v>2267</v>
      </c>
      <c r="I29" s="340" t="s">
        <v>1338</v>
      </c>
    </row>
    <row r="30" spans="2:9">
      <c r="C30" s="154" t="s">
        <v>2281</v>
      </c>
      <c r="I30" s="185" t="s">
        <v>1331</v>
      </c>
    </row>
    <row r="31" spans="2:9">
      <c r="B31" s="154">
        <v>4</v>
      </c>
      <c r="C31" s="154" t="s">
        <v>1317</v>
      </c>
      <c r="I31" s="340" t="s">
        <v>1334</v>
      </c>
    </row>
    <row r="32" spans="2:9">
      <c r="C32" s="154" t="s">
        <v>1317</v>
      </c>
      <c r="I32" s="340" t="s">
        <v>1342</v>
      </c>
    </row>
    <row r="33" spans="2:9">
      <c r="B33" s="154">
        <v>5</v>
      </c>
      <c r="C33" s="154" t="s">
        <v>1322</v>
      </c>
      <c r="I33" s="186" t="s">
        <v>1332</v>
      </c>
    </row>
    <row r="34" spans="2:9">
      <c r="C34" s="154" t="s">
        <v>1322</v>
      </c>
      <c r="I34" s="340" t="s">
        <v>1345</v>
      </c>
    </row>
    <row r="35" spans="2:9">
      <c r="B35" s="154">
        <v>6</v>
      </c>
      <c r="C35" s="154" t="s">
        <v>1325</v>
      </c>
      <c r="I35" s="340" t="s">
        <v>1346</v>
      </c>
    </row>
    <row r="36" spans="2:9">
      <c r="C36" s="154" t="s">
        <v>1325</v>
      </c>
      <c r="I36" s="340" t="s">
        <v>1348</v>
      </c>
    </row>
    <row r="37" spans="2:9">
      <c r="C37" s="154" t="s">
        <v>1328</v>
      </c>
      <c r="I37" s="185" t="s">
        <v>1333</v>
      </c>
    </row>
    <row r="38" spans="2:9">
      <c r="C38" s="154" t="s">
        <v>1329</v>
      </c>
    </row>
    <row r="39" spans="2:9">
      <c r="B39" s="154">
        <v>8</v>
      </c>
      <c r="C39" s="154" t="s">
        <v>2272</v>
      </c>
    </row>
    <row r="40" spans="2:9">
      <c r="C40" s="154" t="s">
        <v>2285</v>
      </c>
    </row>
    <row r="41" spans="2:9">
      <c r="C41" s="154" t="s">
        <v>1331</v>
      </c>
    </row>
    <row r="42" spans="2:9">
      <c r="B42" s="154">
        <v>7</v>
      </c>
      <c r="C42" s="154" t="s">
        <v>2278</v>
      </c>
    </row>
    <row r="43" spans="2:9">
      <c r="C43" s="154" t="s">
        <v>2278</v>
      </c>
    </row>
    <row r="44" spans="2:9">
      <c r="C44" s="154" t="s">
        <v>2279</v>
      </c>
    </row>
    <row r="45" spans="2:9">
      <c r="C45" s="154" t="s">
        <v>2271</v>
      </c>
    </row>
    <row r="46" spans="2:9">
      <c r="B46" s="154">
        <v>9</v>
      </c>
      <c r="C46" s="154" t="s">
        <v>1332</v>
      </c>
    </row>
    <row r="47" spans="2:9">
      <c r="C47" s="154" t="s">
        <v>2276</v>
      </c>
    </row>
    <row r="48" spans="2:9">
      <c r="C48" s="154" t="s">
        <v>2283</v>
      </c>
    </row>
    <row r="49" spans="2:3">
      <c r="C49" s="154" t="s">
        <v>1333</v>
      </c>
    </row>
    <row r="50" spans="2:3">
      <c r="B50" s="154">
        <v>10</v>
      </c>
      <c r="C50" s="154" t="s">
        <v>2269</v>
      </c>
    </row>
  </sheetData>
  <sortState xmlns:xlrd2="http://schemas.microsoft.com/office/spreadsheetml/2017/richdata2" ref="I21:I37">
    <sortCondition ref="I20:I37"/>
  </sortState>
  <hyperlinks>
    <hyperlink ref="D18" r:id="rId1" xr:uid="{CD59E7E1-B6F3-47C2-8052-9AEDF4E3DE0F}"/>
    <hyperlink ref="C18" r:id="rId2" xr:uid="{C656137A-93C5-4B62-9788-2180BDFCC5F8}"/>
    <hyperlink ref="E18" r:id="rId3" xr:uid="{2D845E63-F79F-46E3-8304-1E55EE531E51}"/>
  </hyperlinks>
  <pageMargins left="0.7" right="0.7" top="0.75" bottom="0.75" header="0.3" footer="0.3"/>
  <pageSetup orientation="portrait" horizontalDpi="0" verticalDpi="0" r:id="rId4"/>
  <legacy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DD139-5EF1-4A05-B64E-24078575DFD9}">
  <sheetPr>
    <tabColor rgb="FFFF0000"/>
  </sheetPr>
  <dimension ref="A2:Q122"/>
  <sheetViews>
    <sheetView workbookViewId="0"/>
  </sheetViews>
  <sheetFormatPr defaultRowHeight="12.75"/>
  <cols>
    <col min="1" max="1" width="45" bestFit="1" customWidth="1"/>
    <col min="2" max="2" width="17" bestFit="1" customWidth="1"/>
    <col min="3" max="3" width="18.140625" bestFit="1" customWidth="1"/>
    <col min="6" max="6" width="36.42578125" customWidth="1"/>
    <col min="13" max="13" width="40.5703125" customWidth="1"/>
  </cols>
  <sheetData>
    <row r="2" spans="1:17">
      <c r="A2" s="269" t="s">
        <v>72</v>
      </c>
      <c r="B2" t="s">
        <v>2256</v>
      </c>
    </row>
    <row r="3" spans="1:17">
      <c r="A3" s="269" t="s">
        <v>467</v>
      </c>
      <c r="B3" t="s">
        <v>2256</v>
      </c>
    </row>
    <row r="4" spans="1:17">
      <c r="A4" s="269" t="s">
        <v>312</v>
      </c>
      <c r="B4" t="s">
        <v>1884</v>
      </c>
      <c r="F4" s="315" t="s">
        <v>2292</v>
      </c>
      <c r="M4" s="315" t="s">
        <v>2293</v>
      </c>
    </row>
    <row r="5" spans="1:17">
      <c r="F5" s="311"/>
    </row>
    <row r="6" spans="1:17">
      <c r="A6" s="269" t="s">
        <v>1887</v>
      </c>
      <c r="B6" t="s">
        <v>2294</v>
      </c>
      <c r="C6" t="s">
        <v>2295</v>
      </c>
      <c r="F6" t="s">
        <v>1887</v>
      </c>
      <c r="G6" s="325" t="s">
        <v>2296</v>
      </c>
      <c r="H6" s="311" t="s">
        <v>2297</v>
      </c>
      <c r="M6" t="s">
        <v>1887</v>
      </c>
      <c r="N6" t="s">
        <v>2294</v>
      </c>
      <c r="O6" s="311" t="s">
        <v>2297</v>
      </c>
    </row>
    <row r="7" spans="1:17">
      <c r="A7" s="270" t="s">
        <v>374</v>
      </c>
      <c r="B7">
        <v>68</v>
      </c>
      <c r="C7" s="310">
        <v>0.32692307692307693</v>
      </c>
      <c r="D7">
        <v>1</v>
      </c>
      <c r="F7" t="s">
        <v>374</v>
      </c>
      <c r="G7" s="313">
        <v>68</v>
      </c>
      <c r="M7" t="s">
        <v>374</v>
      </c>
      <c r="N7">
        <v>69</v>
      </c>
    </row>
    <row r="8" spans="1:17">
      <c r="A8" s="309" t="s">
        <v>375</v>
      </c>
      <c r="B8">
        <v>61</v>
      </c>
      <c r="C8" s="310">
        <v>0.29326923076923078</v>
      </c>
      <c r="F8" t="s">
        <v>375</v>
      </c>
      <c r="G8">
        <v>61</v>
      </c>
      <c r="H8">
        <v>1</v>
      </c>
      <c r="J8">
        <f t="shared" ref="J8:J39" si="0">G8*H8</f>
        <v>61</v>
      </c>
      <c r="M8" t="s">
        <v>375</v>
      </c>
      <c r="N8">
        <v>62</v>
      </c>
      <c r="O8">
        <v>1</v>
      </c>
      <c r="Q8">
        <f t="shared" ref="Q8:Q39" si="1">N8*O8</f>
        <v>62</v>
      </c>
    </row>
    <row r="9" spans="1:17">
      <c r="A9" s="309" t="s">
        <v>2255</v>
      </c>
      <c r="B9">
        <v>1</v>
      </c>
      <c r="C9" s="310">
        <v>4.807692307692308E-3</v>
      </c>
      <c r="F9" t="s">
        <v>2255</v>
      </c>
      <c r="G9">
        <v>1</v>
      </c>
      <c r="H9">
        <v>1</v>
      </c>
      <c r="J9">
        <f t="shared" si="0"/>
        <v>1</v>
      </c>
      <c r="M9" t="s">
        <v>2255</v>
      </c>
      <c r="N9">
        <v>1</v>
      </c>
      <c r="O9">
        <v>1</v>
      </c>
      <c r="Q9">
        <f t="shared" si="1"/>
        <v>1</v>
      </c>
    </row>
    <row r="10" spans="1:17">
      <c r="A10" s="309" t="s">
        <v>406</v>
      </c>
      <c r="B10">
        <v>6</v>
      </c>
      <c r="C10" s="310">
        <v>2.8846153846153848E-2</v>
      </c>
      <c r="F10" t="s">
        <v>406</v>
      </c>
      <c r="G10">
        <v>6</v>
      </c>
      <c r="H10">
        <v>1</v>
      </c>
      <c r="J10">
        <f t="shared" si="0"/>
        <v>6</v>
      </c>
      <c r="M10" t="s">
        <v>406</v>
      </c>
      <c r="N10">
        <v>6</v>
      </c>
      <c r="O10">
        <v>1</v>
      </c>
      <c r="Q10">
        <f t="shared" si="1"/>
        <v>6</v>
      </c>
    </row>
    <row r="11" spans="1:17">
      <c r="A11" s="270" t="s">
        <v>414</v>
      </c>
      <c r="B11">
        <v>16</v>
      </c>
      <c r="C11" s="310">
        <v>7.6923076923076927E-2</v>
      </c>
      <c r="D11">
        <v>3</v>
      </c>
      <c r="F11" t="s">
        <v>414</v>
      </c>
      <c r="G11" s="313">
        <v>16</v>
      </c>
      <c r="J11">
        <f t="shared" si="0"/>
        <v>0</v>
      </c>
      <c r="M11" t="s">
        <v>414</v>
      </c>
      <c r="N11">
        <v>17</v>
      </c>
      <c r="Q11">
        <f t="shared" si="1"/>
        <v>0</v>
      </c>
    </row>
    <row r="12" spans="1:17">
      <c r="A12" s="309" t="s">
        <v>694</v>
      </c>
      <c r="B12">
        <v>10</v>
      </c>
      <c r="C12" s="310">
        <v>4.807692307692308E-2</v>
      </c>
      <c r="F12" t="s">
        <v>694</v>
      </c>
      <c r="G12">
        <v>10</v>
      </c>
      <c r="H12">
        <v>1</v>
      </c>
      <c r="J12">
        <f t="shared" si="0"/>
        <v>10</v>
      </c>
      <c r="M12" t="s">
        <v>694</v>
      </c>
      <c r="N12">
        <v>10</v>
      </c>
      <c r="O12">
        <v>1</v>
      </c>
      <c r="Q12">
        <f t="shared" si="1"/>
        <v>10</v>
      </c>
    </row>
    <row r="13" spans="1:17">
      <c r="A13" s="309" t="s">
        <v>415</v>
      </c>
      <c r="B13">
        <v>6</v>
      </c>
      <c r="C13" s="310">
        <v>2.8846153846153848E-2</v>
      </c>
      <c r="F13" t="s">
        <v>415</v>
      </c>
      <c r="G13">
        <v>6</v>
      </c>
      <c r="H13">
        <v>1</v>
      </c>
      <c r="J13">
        <f t="shared" si="0"/>
        <v>6</v>
      </c>
      <c r="M13" t="s">
        <v>2254</v>
      </c>
      <c r="N13">
        <v>1</v>
      </c>
      <c r="O13">
        <v>1</v>
      </c>
      <c r="Q13">
        <f t="shared" si="1"/>
        <v>1</v>
      </c>
    </row>
    <row r="14" spans="1:17">
      <c r="A14" s="270" t="s">
        <v>442</v>
      </c>
      <c r="B14">
        <v>14</v>
      </c>
      <c r="C14" s="322">
        <v>6.7307692307692304E-2</v>
      </c>
      <c r="D14" s="323">
        <f>6.73+1.92</f>
        <v>8.65</v>
      </c>
      <c r="E14">
        <v>2</v>
      </c>
      <c r="F14" t="s">
        <v>442</v>
      </c>
      <c r="G14" s="313">
        <v>14</v>
      </c>
      <c r="J14">
        <f t="shared" si="0"/>
        <v>0</v>
      </c>
      <c r="M14" t="s">
        <v>415</v>
      </c>
      <c r="N14">
        <v>6</v>
      </c>
      <c r="O14">
        <v>1</v>
      </c>
      <c r="Q14">
        <f t="shared" si="1"/>
        <v>6</v>
      </c>
    </row>
    <row r="15" spans="1:17">
      <c r="A15" s="309" t="s">
        <v>447</v>
      </c>
      <c r="B15">
        <v>1</v>
      </c>
      <c r="C15" s="310">
        <v>4.807692307692308E-3</v>
      </c>
      <c r="F15" t="s">
        <v>447</v>
      </c>
      <c r="G15">
        <v>1</v>
      </c>
      <c r="H15">
        <v>0</v>
      </c>
      <c r="J15">
        <f t="shared" si="0"/>
        <v>0</v>
      </c>
      <c r="M15" t="s">
        <v>442</v>
      </c>
      <c r="N15">
        <v>14</v>
      </c>
      <c r="Q15">
        <f t="shared" si="1"/>
        <v>0</v>
      </c>
    </row>
    <row r="16" spans="1:17">
      <c r="A16" s="309" t="s">
        <v>443</v>
      </c>
      <c r="B16">
        <v>1</v>
      </c>
      <c r="C16" s="310">
        <v>4.807692307692308E-3</v>
      </c>
      <c r="F16" t="s">
        <v>443</v>
      </c>
      <c r="G16">
        <v>1</v>
      </c>
      <c r="H16">
        <v>0</v>
      </c>
      <c r="J16">
        <f t="shared" si="0"/>
        <v>0</v>
      </c>
      <c r="M16" t="s">
        <v>447</v>
      </c>
      <c r="N16">
        <v>1</v>
      </c>
      <c r="O16">
        <v>0</v>
      </c>
      <c r="Q16">
        <f t="shared" si="1"/>
        <v>0</v>
      </c>
    </row>
    <row r="17" spans="1:17">
      <c r="A17" s="309" t="s">
        <v>473</v>
      </c>
      <c r="B17">
        <v>11</v>
      </c>
      <c r="C17" s="310">
        <v>5.2884615384615384E-2</v>
      </c>
      <c r="F17" t="s">
        <v>473</v>
      </c>
      <c r="G17">
        <v>11</v>
      </c>
      <c r="H17">
        <v>0</v>
      </c>
      <c r="J17">
        <f t="shared" si="0"/>
        <v>0</v>
      </c>
      <c r="M17" t="s">
        <v>443</v>
      </c>
      <c r="N17">
        <v>1</v>
      </c>
      <c r="O17">
        <v>0</v>
      </c>
      <c r="Q17">
        <f t="shared" si="1"/>
        <v>0</v>
      </c>
    </row>
    <row r="18" spans="1:17">
      <c r="A18" s="309" t="s">
        <v>953</v>
      </c>
      <c r="B18">
        <v>1</v>
      </c>
      <c r="C18" s="310">
        <v>4.807692307692308E-3</v>
      </c>
      <c r="F18" t="s">
        <v>953</v>
      </c>
      <c r="G18">
        <v>1</v>
      </c>
      <c r="H18">
        <v>0</v>
      </c>
      <c r="J18">
        <f t="shared" si="0"/>
        <v>0</v>
      </c>
      <c r="M18" t="s">
        <v>473</v>
      </c>
      <c r="N18">
        <v>11</v>
      </c>
      <c r="O18">
        <v>0</v>
      </c>
      <c r="Q18">
        <f t="shared" si="1"/>
        <v>0</v>
      </c>
    </row>
    <row r="19" spans="1:17">
      <c r="A19" s="270" t="s">
        <v>615</v>
      </c>
      <c r="B19">
        <v>11</v>
      </c>
      <c r="C19" s="310">
        <v>5.2884615384615384E-2</v>
      </c>
      <c r="D19">
        <v>4</v>
      </c>
      <c r="F19" t="s">
        <v>615</v>
      </c>
      <c r="G19" s="313">
        <v>11</v>
      </c>
      <c r="J19">
        <f t="shared" si="0"/>
        <v>0</v>
      </c>
      <c r="M19" t="s">
        <v>953</v>
      </c>
      <c r="N19">
        <v>1</v>
      </c>
      <c r="O19">
        <v>0</v>
      </c>
      <c r="Q19">
        <f t="shared" si="1"/>
        <v>0</v>
      </c>
    </row>
    <row r="20" spans="1:17">
      <c r="A20" s="309" t="s">
        <v>616</v>
      </c>
      <c r="B20">
        <v>11</v>
      </c>
      <c r="C20" s="310">
        <v>5.2884615384615384E-2</v>
      </c>
      <c r="F20" t="s">
        <v>616</v>
      </c>
      <c r="G20">
        <v>11</v>
      </c>
      <c r="H20">
        <v>1</v>
      </c>
      <c r="J20">
        <f t="shared" si="0"/>
        <v>11</v>
      </c>
      <c r="M20" t="s">
        <v>630</v>
      </c>
      <c r="N20">
        <v>14</v>
      </c>
      <c r="Q20">
        <f t="shared" si="1"/>
        <v>0</v>
      </c>
    </row>
    <row r="21" spans="1:17">
      <c r="A21" s="270" t="s">
        <v>100</v>
      </c>
      <c r="B21">
        <v>9</v>
      </c>
      <c r="C21" s="310">
        <v>4.3269230769230768E-2</v>
      </c>
      <c r="D21">
        <v>5</v>
      </c>
      <c r="F21" t="s">
        <v>100</v>
      </c>
      <c r="G21" s="313">
        <v>9</v>
      </c>
      <c r="J21">
        <f t="shared" si="0"/>
        <v>0</v>
      </c>
      <c r="M21" t="s">
        <v>631</v>
      </c>
      <c r="N21">
        <v>1</v>
      </c>
      <c r="Q21">
        <f t="shared" si="1"/>
        <v>0</v>
      </c>
    </row>
    <row r="22" spans="1:17">
      <c r="A22" s="309" t="s">
        <v>401</v>
      </c>
      <c r="B22">
        <v>9</v>
      </c>
      <c r="C22" s="310">
        <v>4.3269230769230768E-2</v>
      </c>
      <c r="F22" t="s">
        <v>401</v>
      </c>
      <c r="G22">
        <v>9</v>
      </c>
      <c r="H22">
        <v>1</v>
      </c>
      <c r="J22">
        <f t="shared" si="0"/>
        <v>9</v>
      </c>
      <c r="M22" t="s">
        <v>804</v>
      </c>
      <c r="N22">
        <v>1</v>
      </c>
      <c r="Q22">
        <f t="shared" si="1"/>
        <v>0</v>
      </c>
    </row>
    <row r="23" spans="1:17">
      <c r="A23" s="270" t="s">
        <v>85</v>
      </c>
      <c r="B23">
        <v>9</v>
      </c>
      <c r="C23" s="310">
        <v>4.3269230769230768E-2</v>
      </c>
      <c r="D23">
        <v>6</v>
      </c>
      <c r="F23" t="s">
        <v>85</v>
      </c>
      <c r="G23" s="313">
        <v>9</v>
      </c>
      <c r="J23">
        <f t="shared" si="0"/>
        <v>0</v>
      </c>
      <c r="M23" t="s">
        <v>808</v>
      </c>
      <c r="N23">
        <v>1</v>
      </c>
      <c r="Q23">
        <f t="shared" si="1"/>
        <v>0</v>
      </c>
    </row>
    <row r="24" spans="1:17">
      <c r="A24" s="309" t="s">
        <v>1250</v>
      </c>
      <c r="B24">
        <v>3</v>
      </c>
      <c r="C24" s="310">
        <v>1.4423076923076924E-2</v>
      </c>
      <c r="F24" t="s">
        <v>1250</v>
      </c>
      <c r="G24">
        <v>3</v>
      </c>
      <c r="H24">
        <v>1</v>
      </c>
      <c r="J24">
        <f t="shared" si="0"/>
        <v>3</v>
      </c>
      <c r="M24" t="s">
        <v>637</v>
      </c>
      <c r="N24">
        <v>1</v>
      </c>
      <c r="Q24">
        <f t="shared" si="1"/>
        <v>0</v>
      </c>
    </row>
    <row r="25" spans="1:17">
      <c r="A25" s="309" t="s">
        <v>427</v>
      </c>
      <c r="B25">
        <v>6</v>
      </c>
      <c r="C25" s="310">
        <v>2.8846153846153848E-2</v>
      </c>
      <c r="F25" t="s">
        <v>427</v>
      </c>
      <c r="G25">
        <v>6</v>
      </c>
      <c r="H25">
        <v>1</v>
      </c>
      <c r="J25">
        <f t="shared" si="0"/>
        <v>6</v>
      </c>
      <c r="M25" t="s">
        <v>640</v>
      </c>
      <c r="N25">
        <v>1</v>
      </c>
      <c r="Q25">
        <f t="shared" si="1"/>
        <v>0</v>
      </c>
    </row>
    <row r="26" spans="1:17">
      <c r="A26" s="270" t="s">
        <v>388</v>
      </c>
      <c r="B26">
        <v>8</v>
      </c>
      <c r="C26" s="310">
        <v>3.8461538461538464E-2</v>
      </c>
      <c r="D26">
        <v>7</v>
      </c>
      <c r="F26" t="s">
        <v>388</v>
      </c>
      <c r="G26" s="313">
        <v>8</v>
      </c>
      <c r="J26">
        <f t="shared" si="0"/>
        <v>0</v>
      </c>
      <c r="M26" t="s">
        <v>812</v>
      </c>
      <c r="N26">
        <v>1</v>
      </c>
      <c r="Q26">
        <f t="shared" si="1"/>
        <v>0</v>
      </c>
    </row>
    <row r="27" spans="1:17">
      <c r="A27" s="309" t="s">
        <v>389</v>
      </c>
      <c r="B27">
        <v>8</v>
      </c>
      <c r="C27" s="310">
        <v>3.8461538461538464E-2</v>
      </c>
      <c r="F27" t="s">
        <v>389</v>
      </c>
      <c r="G27">
        <v>8</v>
      </c>
      <c r="H27">
        <v>0</v>
      </c>
      <c r="J27">
        <f t="shared" si="0"/>
        <v>0</v>
      </c>
      <c r="M27" t="s">
        <v>817</v>
      </c>
      <c r="N27">
        <v>1</v>
      </c>
      <c r="Q27">
        <f t="shared" si="1"/>
        <v>0</v>
      </c>
    </row>
    <row r="28" spans="1:17">
      <c r="A28" s="270" t="s">
        <v>706</v>
      </c>
      <c r="B28">
        <v>7</v>
      </c>
      <c r="C28" s="310">
        <v>3.3653846153846152E-2</v>
      </c>
      <c r="D28">
        <v>8</v>
      </c>
      <c r="F28" t="s">
        <v>706</v>
      </c>
      <c r="G28" s="313">
        <v>7</v>
      </c>
      <c r="J28">
        <f t="shared" si="0"/>
        <v>0</v>
      </c>
      <c r="M28" t="s">
        <v>644</v>
      </c>
      <c r="N28">
        <v>2</v>
      </c>
      <c r="Q28">
        <f t="shared" si="1"/>
        <v>0</v>
      </c>
    </row>
    <row r="29" spans="1:17">
      <c r="A29" s="309" t="s">
        <v>707</v>
      </c>
      <c r="B29">
        <v>7</v>
      </c>
      <c r="C29" s="310">
        <v>3.3653846153846152E-2</v>
      </c>
      <c r="F29" t="s">
        <v>707</v>
      </c>
      <c r="G29">
        <v>7</v>
      </c>
      <c r="H29">
        <v>1</v>
      </c>
      <c r="J29">
        <f t="shared" si="0"/>
        <v>7</v>
      </c>
      <c r="M29" t="s">
        <v>651</v>
      </c>
      <c r="N29">
        <v>2</v>
      </c>
      <c r="Q29">
        <f t="shared" si="1"/>
        <v>0</v>
      </c>
    </row>
    <row r="30" spans="1:17">
      <c r="A30" s="270" t="s">
        <v>665</v>
      </c>
      <c r="B30">
        <v>7</v>
      </c>
      <c r="C30" s="310">
        <v>3.3653846153846152E-2</v>
      </c>
      <c r="D30">
        <v>9</v>
      </c>
      <c r="F30" t="s">
        <v>665</v>
      </c>
      <c r="G30" s="313">
        <v>7</v>
      </c>
      <c r="J30">
        <f t="shared" si="0"/>
        <v>0</v>
      </c>
      <c r="M30" t="s">
        <v>656</v>
      </c>
      <c r="N30">
        <v>1</v>
      </c>
      <c r="Q30">
        <f t="shared" si="1"/>
        <v>0</v>
      </c>
    </row>
    <row r="31" spans="1:17">
      <c r="A31" s="309" t="s">
        <v>666</v>
      </c>
      <c r="B31">
        <v>7</v>
      </c>
      <c r="C31" s="310">
        <v>3.3653846153846152E-2</v>
      </c>
      <c r="F31" t="s">
        <v>666</v>
      </c>
      <c r="G31">
        <v>7</v>
      </c>
      <c r="H31">
        <v>1</v>
      </c>
      <c r="J31">
        <f t="shared" si="0"/>
        <v>7</v>
      </c>
      <c r="M31" t="s">
        <v>825</v>
      </c>
      <c r="N31">
        <v>1</v>
      </c>
      <c r="Q31">
        <f t="shared" si="1"/>
        <v>0</v>
      </c>
    </row>
    <row r="32" spans="1:17">
      <c r="A32" s="270" t="s">
        <v>394</v>
      </c>
      <c r="B32">
        <v>5</v>
      </c>
      <c r="C32" s="310">
        <v>2.403846153846154E-2</v>
      </c>
      <c r="D32">
        <v>10</v>
      </c>
      <c r="F32" t="s">
        <v>394</v>
      </c>
      <c r="G32" s="313">
        <v>5</v>
      </c>
      <c r="J32">
        <f t="shared" si="0"/>
        <v>0</v>
      </c>
      <c r="M32" t="s">
        <v>829</v>
      </c>
      <c r="N32">
        <v>1</v>
      </c>
      <c r="Q32">
        <f t="shared" si="1"/>
        <v>0</v>
      </c>
    </row>
    <row r="33" spans="1:17">
      <c r="A33" s="309" t="s">
        <v>395</v>
      </c>
      <c r="B33">
        <v>2</v>
      </c>
      <c r="C33" s="310">
        <v>9.6153846153846159E-3</v>
      </c>
      <c r="F33" t="s">
        <v>395</v>
      </c>
      <c r="G33">
        <v>2</v>
      </c>
      <c r="H33">
        <v>1</v>
      </c>
      <c r="J33">
        <f t="shared" si="0"/>
        <v>2</v>
      </c>
      <c r="M33" t="s">
        <v>615</v>
      </c>
      <c r="N33">
        <v>11</v>
      </c>
      <c r="Q33">
        <f t="shared" si="1"/>
        <v>0</v>
      </c>
    </row>
    <row r="34" spans="1:17">
      <c r="A34" s="309" t="s">
        <v>906</v>
      </c>
      <c r="B34">
        <v>3</v>
      </c>
      <c r="C34" s="310">
        <v>1.4423076923076924E-2</v>
      </c>
      <c r="F34" t="s">
        <v>906</v>
      </c>
      <c r="G34">
        <v>3</v>
      </c>
      <c r="H34">
        <v>1</v>
      </c>
      <c r="J34">
        <f t="shared" si="0"/>
        <v>3</v>
      </c>
      <c r="M34" t="s">
        <v>616</v>
      </c>
      <c r="N34">
        <v>11</v>
      </c>
      <c r="O34">
        <v>1</v>
      </c>
      <c r="Q34">
        <f t="shared" si="1"/>
        <v>11</v>
      </c>
    </row>
    <row r="35" spans="1:17">
      <c r="A35" s="270" t="s">
        <v>122</v>
      </c>
      <c r="B35">
        <v>5</v>
      </c>
      <c r="C35" s="310">
        <v>2.403846153846154E-2</v>
      </c>
      <c r="D35">
        <v>11</v>
      </c>
      <c r="F35" t="s">
        <v>122</v>
      </c>
      <c r="G35" s="313">
        <v>5</v>
      </c>
      <c r="J35">
        <f t="shared" si="0"/>
        <v>0</v>
      </c>
      <c r="M35" t="s">
        <v>665</v>
      </c>
      <c r="N35">
        <v>10</v>
      </c>
      <c r="Q35">
        <f t="shared" si="1"/>
        <v>0</v>
      </c>
    </row>
    <row r="36" spans="1:17">
      <c r="A36" s="309" t="s">
        <v>2253</v>
      </c>
      <c r="B36">
        <v>1</v>
      </c>
      <c r="C36" s="310">
        <v>4.807692307692308E-3</v>
      </c>
      <c r="F36" t="s">
        <v>2253</v>
      </c>
      <c r="G36">
        <v>1</v>
      </c>
      <c r="J36">
        <f t="shared" si="0"/>
        <v>0</v>
      </c>
      <c r="M36" t="s">
        <v>666</v>
      </c>
      <c r="N36">
        <v>10</v>
      </c>
      <c r="O36">
        <v>1</v>
      </c>
      <c r="Q36">
        <f t="shared" si="1"/>
        <v>10</v>
      </c>
    </row>
    <row r="37" spans="1:17">
      <c r="A37" s="309" t="s">
        <v>372</v>
      </c>
      <c r="B37">
        <v>1</v>
      </c>
      <c r="C37" s="310">
        <v>4.807692307692308E-3</v>
      </c>
      <c r="F37" t="s">
        <v>372</v>
      </c>
      <c r="G37">
        <v>1</v>
      </c>
      <c r="J37">
        <f t="shared" si="0"/>
        <v>0</v>
      </c>
      <c r="M37" t="s">
        <v>100</v>
      </c>
      <c r="N37">
        <v>9</v>
      </c>
      <c r="Q37">
        <f t="shared" si="1"/>
        <v>0</v>
      </c>
    </row>
    <row r="38" spans="1:17">
      <c r="A38" s="309" t="s">
        <v>753</v>
      </c>
      <c r="B38">
        <v>2</v>
      </c>
      <c r="C38" s="310">
        <v>9.6153846153846159E-3</v>
      </c>
      <c r="F38" t="s">
        <v>753</v>
      </c>
      <c r="G38">
        <v>2</v>
      </c>
      <c r="J38">
        <f t="shared" si="0"/>
        <v>0</v>
      </c>
      <c r="M38" t="s">
        <v>401</v>
      </c>
      <c r="N38">
        <v>9</v>
      </c>
      <c r="O38">
        <v>1</v>
      </c>
      <c r="Q38">
        <f t="shared" si="1"/>
        <v>9</v>
      </c>
    </row>
    <row r="39" spans="1:17">
      <c r="A39" s="309" t="s">
        <v>367</v>
      </c>
      <c r="B39">
        <v>1</v>
      </c>
      <c r="C39" s="310">
        <v>4.807692307692308E-3</v>
      </c>
      <c r="F39" t="s">
        <v>367</v>
      </c>
      <c r="G39">
        <v>1</v>
      </c>
      <c r="J39">
        <f t="shared" si="0"/>
        <v>0</v>
      </c>
      <c r="M39" t="s">
        <v>85</v>
      </c>
      <c r="N39">
        <v>9</v>
      </c>
      <c r="Q39">
        <f t="shared" si="1"/>
        <v>0</v>
      </c>
    </row>
    <row r="40" spans="1:17">
      <c r="A40" s="270" t="s">
        <v>943</v>
      </c>
      <c r="B40">
        <v>4</v>
      </c>
      <c r="C40" s="310">
        <v>1.9230769230769232E-2</v>
      </c>
      <c r="D40">
        <v>12</v>
      </c>
      <c r="F40" t="s">
        <v>943</v>
      </c>
      <c r="G40" s="313">
        <v>4</v>
      </c>
      <c r="J40">
        <f t="shared" ref="J40:J71" si="2">G40*H40</f>
        <v>0</v>
      </c>
      <c r="M40" t="s">
        <v>1250</v>
      </c>
      <c r="N40">
        <v>3</v>
      </c>
      <c r="O40">
        <v>1</v>
      </c>
      <c r="Q40">
        <f t="shared" ref="Q40:Q71" si="3">N40*O40</f>
        <v>3</v>
      </c>
    </row>
    <row r="41" spans="1:17">
      <c r="A41" s="309" t="s">
        <v>944</v>
      </c>
      <c r="B41">
        <v>4</v>
      </c>
      <c r="C41" s="310">
        <v>1.9230769230769232E-2</v>
      </c>
      <c r="F41" t="s">
        <v>944</v>
      </c>
      <c r="G41">
        <v>4</v>
      </c>
      <c r="H41">
        <v>1</v>
      </c>
      <c r="J41">
        <f t="shared" si="2"/>
        <v>4</v>
      </c>
      <c r="M41" t="s">
        <v>427</v>
      </c>
      <c r="N41">
        <v>6</v>
      </c>
      <c r="O41">
        <v>1</v>
      </c>
      <c r="Q41">
        <f t="shared" si="3"/>
        <v>6</v>
      </c>
    </row>
    <row r="42" spans="1:17">
      <c r="A42" s="270" t="s">
        <v>523</v>
      </c>
      <c r="B42">
        <v>4</v>
      </c>
      <c r="C42" s="310">
        <v>1.9230769230769232E-2</v>
      </c>
      <c r="D42">
        <v>13</v>
      </c>
      <c r="F42" t="s">
        <v>523</v>
      </c>
      <c r="G42" s="313">
        <v>4</v>
      </c>
      <c r="J42">
        <f t="shared" si="2"/>
        <v>0</v>
      </c>
      <c r="M42" t="s">
        <v>388</v>
      </c>
      <c r="N42">
        <v>8</v>
      </c>
      <c r="Q42">
        <f t="shared" si="3"/>
        <v>0</v>
      </c>
    </row>
    <row r="43" spans="1:17">
      <c r="A43" s="309" t="s">
        <v>524</v>
      </c>
      <c r="B43">
        <v>4</v>
      </c>
      <c r="C43" s="310">
        <v>1.9230769230769232E-2</v>
      </c>
      <c r="F43" t="s">
        <v>524</v>
      </c>
      <c r="G43">
        <v>4</v>
      </c>
      <c r="H43">
        <v>1</v>
      </c>
      <c r="J43">
        <f t="shared" si="2"/>
        <v>4</v>
      </c>
      <c r="M43" t="s">
        <v>389</v>
      </c>
      <c r="N43">
        <v>8</v>
      </c>
      <c r="Q43">
        <f t="shared" si="3"/>
        <v>0</v>
      </c>
    </row>
    <row r="44" spans="1:17">
      <c r="A44" s="270" t="s">
        <v>498</v>
      </c>
      <c r="B44">
        <v>4</v>
      </c>
      <c r="C44" s="310">
        <v>1.9230769230769232E-2</v>
      </c>
      <c r="D44">
        <v>14</v>
      </c>
      <c r="F44" t="s">
        <v>498</v>
      </c>
      <c r="G44" s="313">
        <v>4</v>
      </c>
      <c r="J44">
        <f t="shared" si="2"/>
        <v>0</v>
      </c>
      <c r="M44" t="s">
        <v>706</v>
      </c>
      <c r="N44">
        <v>7</v>
      </c>
      <c r="Q44">
        <f t="shared" si="3"/>
        <v>0</v>
      </c>
    </row>
    <row r="45" spans="1:17">
      <c r="A45" s="309" t="s">
        <v>499</v>
      </c>
      <c r="B45">
        <v>1</v>
      </c>
      <c r="C45" s="310">
        <v>4.807692307692308E-3</v>
      </c>
      <c r="F45" t="s">
        <v>499</v>
      </c>
      <c r="G45">
        <v>1</v>
      </c>
      <c r="J45">
        <f t="shared" si="2"/>
        <v>0</v>
      </c>
      <c r="M45" t="s">
        <v>707</v>
      </c>
      <c r="N45">
        <v>7</v>
      </c>
      <c r="O45">
        <v>1</v>
      </c>
      <c r="Q45">
        <f t="shared" si="3"/>
        <v>7</v>
      </c>
    </row>
    <row r="46" spans="1:17">
      <c r="A46" s="309" t="s">
        <v>473</v>
      </c>
      <c r="B46">
        <v>3</v>
      </c>
      <c r="C46" s="322">
        <v>1.4423076923076924E-2</v>
      </c>
      <c r="F46" t="s">
        <v>473</v>
      </c>
      <c r="G46">
        <v>3</v>
      </c>
      <c r="H46">
        <v>0</v>
      </c>
      <c r="J46">
        <f t="shared" si="2"/>
        <v>0</v>
      </c>
      <c r="M46" t="s">
        <v>394</v>
      </c>
      <c r="N46">
        <v>5</v>
      </c>
      <c r="Q46">
        <f t="shared" si="3"/>
        <v>0</v>
      </c>
    </row>
    <row r="47" spans="1:17">
      <c r="A47" s="270" t="s">
        <v>133</v>
      </c>
      <c r="B47">
        <v>3</v>
      </c>
      <c r="C47" s="310">
        <v>1.4423076923076924E-2</v>
      </c>
      <c r="D47">
        <v>15</v>
      </c>
      <c r="F47" t="s">
        <v>133</v>
      </c>
      <c r="G47" s="313">
        <v>3</v>
      </c>
      <c r="J47">
        <f t="shared" si="2"/>
        <v>0</v>
      </c>
      <c r="M47" t="s">
        <v>395</v>
      </c>
      <c r="N47">
        <v>2</v>
      </c>
      <c r="O47">
        <v>1</v>
      </c>
      <c r="Q47">
        <f t="shared" si="3"/>
        <v>2</v>
      </c>
    </row>
    <row r="48" spans="1:17">
      <c r="A48" s="309" t="s">
        <v>1159</v>
      </c>
      <c r="B48">
        <v>3</v>
      </c>
      <c r="C48" s="310">
        <v>1.4423076923076924E-2</v>
      </c>
      <c r="F48" t="s">
        <v>1159</v>
      </c>
      <c r="G48">
        <v>3</v>
      </c>
      <c r="H48">
        <v>0</v>
      </c>
      <c r="J48">
        <f t="shared" si="2"/>
        <v>0</v>
      </c>
      <c r="M48" t="s">
        <v>906</v>
      </c>
      <c r="N48">
        <v>3</v>
      </c>
      <c r="O48">
        <v>1</v>
      </c>
      <c r="Q48">
        <f t="shared" si="3"/>
        <v>3</v>
      </c>
    </row>
    <row r="49" spans="1:17">
      <c r="A49" s="270" t="s">
        <v>995</v>
      </c>
      <c r="B49">
        <v>3</v>
      </c>
      <c r="C49" s="310">
        <v>1.4423076923076924E-2</v>
      </c>
      <c r="D49">
        <v>16</v>
      </c>
      <c r="F49" t="s">
        <v>995</v>
      </c>
      <c r="G49" s="313">
        <v>3</v>
      </c>
      <c r="J49">
        <f t="shared" si="2"/>
        <v>0</v>
      </c>
      <c r="M49" t="s">
        <v>122</v>
      </c>
      <c r="N49">
        <v>5</v>
      </c>
      <c r="Q49">
        <f t="shared" si="3"/>
        <v>0</v>
      </c>
    </row>
    <row r="50" spans="1:17">
      <c r="A50" s="309" t="s">
        <v>996</v>
      </c>
      <c r="B50">
        <v>3</v>
      </c>
      <c r="C50" s="310">
        <v>1.4423076923076924E-2</v>
      </c>
      <c r="F50" t="s">
        <v>996</v>
      </c>
      <c r="G50">
        <v>3</v>
      </c>
      <c r="H50">
        <v>1</v>
      </c>
      <c r="J50">
        <f t="shared" si="2"/>
        <v>3</v>
      </c>
      <c r="M50" t="s">
        <v>2253</v>
      </c>
      <c r="N50">
        <v>1</v>
      </c>
      <c r="Q50">
        <f t="shared" si="3"/>
        <v>0</v>
      </c>
    </row>
    <row r="51" spans="1:17">
      <c r="A51" s="270" t="s">
        <v>152</v>
      </c>
      <c r="B51">
        <v>3</v>
      </c>
      <c r="C51" s="310">
        <v>1.4423076923076924E-2</v>
      </c>
      <c r="D51">
        <v>17</v>
      </c>
      <c r="F51" t="s">
        <v>152</v>
      </c>
      <c r="G51" s="313">
        <v>3</v>
      </c>
      <c r="J51">
        <f t="shared" si="2"/>
        <v>0</v>
      </c>
      <c r="M51" t="s">
        <v>372</v>
      </c>
      <c r="N51">
        <v>1</v>
      </c>
      <c r="Q51">
        <f t="shared" si="3"/>
        <v>0</v>
      </c>
    </row>
    <row r="52" spans="1:17">
      <c r="A52" s="309" t="s">
        <v>424</v>
      </c>
      <c r="B52">
        <v>3</v>
      </c>
      <c r="C52" s="310">
        <v>1.4423076923076924E-2</v>
      </c>
      <c r="F52" t="s">
        <v>424</v>
      </c>
      <c r="G52">
        <v>3</v>
      </c>
      <c r="H52">
        <v>1</v>
      </c>
      <c r="J52">
        <f t="shared" si="2"/>
        <v>3</v>
      </c>
      <c r="M52" t="s">
        <v>753</v>
      </c>
      <c r="N52">
        <v>2</v>
      </c>
      <c r="Q52">
        <f t="shared" si="3"/>
        <v>0</v>
      </c>
    </row>
    <row r="53" spans="1:17">
      <c r="A53" s="270" t="s">
        <v>720</v>
      </c>
      <c r="B53">
        <v>3</v>
      </c>
      <c r="C53" s="310">
        <v>1.4423076923076924E-2</v>
      </c>
      <c r="D53">
        <v>18</v>
      </c>
      <c r="F53" t="s">
        <v>720</v>
      </c>
      <c r="G53" s="313">
        <v>3</v>
      </c>
      <c r="J53">
        <f t="shared" si="2"/>
        <v>0</v>
      </c>
      <c r="M53" t="s">
        <v>367</v>
      </c>
      <c r="N53">
        <v>1</v>
      </c>
      <c r="Q53">
        <f t="shared" si="3"/>
        <v>0</v>
      </c>
    </row>
    <row r="54" spans="1:17">
      <c r="A54" s="309" t="s">
        <v>721</v>
      </c>
      <c r="B54">
        <v>2</v>
      </c>
      <c r="C54" s="310">
        <v>9.6153846153846159E-3</v>
      </c>
      <c r="F54" t="s">
        <v>721</v>
      </c>
      <c r="G54">
        <v>2</v>
      </c>
      <c r="H54">
        <v>1</v>
      </c>
      <c r="J54">
        <f t="shared" si="2"/>
        <v>2</v>
      </c>
      <c r="M54" t="s">
        <v>523</v>
      </c>
      <c r="N54">
        <v>4</v>
      </c>
      <c r="Q54">
        <f t="shared" si="3"/>
        <v>0</v>
      </c>
    </row>
    <row r="55" spans="1:17">
      <c r="A55" s="309" t="s">
        <v>1087</v>
      </c>
      <c r="B55">
        <v>1</v>
      </c>
      <c r="C55" s="310">
        <v>4.807692307692308E-3</v>
      </c>
      <c r="F55" t="s">
        <v>1087</v>
      </c>
      <c r="G55">
        <v>1</v>
      </c>
      <c r="H55">
        <v>1</v>
      </c>
      <c r="J55">
        <f t="shared" si="2"/>
        <v>1</v>
      </c>
      <c r="M55" t="s">
        <v>524</v>
      </c>
      <c r="N55">
        <v>4</v>
      </c>
      <c r="O55">
        <v>1</v>
      </c>
      <c r="Q55">
        <f t="shared" si="3"/>
        <v>4</v>
      </c>
    </row>
    <row r="56" spans="1:17">
      <c r="A56" s="270" t="s">
        <v>601</v>
      </c>
      <c r="B56">
        <v>3</v>
      </c>
      <c r="C56" s="310">
        <v>1.4423076923076924E-2</v>
      </c>
      <c r="D56">
        <v>19</v>
      </c>
      <c r="F56" t="s">
        <v>601</v>
      </c>
      <c r="G56" s="313">
        <v>3</v>
      </c>
      <c r="J56">
        <f t="shared" si="2"/>
        <v>0</v>
      </c>
      <c r="M56" t="s">
        <v>943</v>
      </c>
      <c r="N56">
        <v>4</v>
      </c>
      <c r="Q56">
        <f t="shared" si="3"/>
        <v>0</v>
      </c>
    </row>
    <row r="57" spans="1:17">
      <c r="A57" s="309" t="s">
        <v>602</v>
      </c>
      <c r="B57">
        <v>3</v>
      </c>
      <c r="C57" s="310">
        <v>1.4423076923076924E-2</v>
      </c>
      <c r="F57" t="s">
        <v>602</v>
      </c>
      <c r="G57">
        <v>3</v>
      </c>
      <c r="H57">
        <v>1</v>
      </c>
      <c r="J57">
        <f t="shared" si="2"/>
        <v>3</v>
      </c>
      <c r="M57" t="s">
        <v>944</v>
      </c>
      <c r="N57">
        <v>4</v>
      </c>
      <c r="O57">
        <v>1</v>
      </c>
      <c r="Q57">
        <f t="shared" si="3"/>
        <v>4</v>
      </c>
    </row>
    <row r="58" spans="1:17">
      <c r="A58" s="270" t="s">
        <v>630</v>
      </c>
      <c r="B58">
        <v>3</v>
      </c>
      <c r="C58" s="310">
        <v>1.4423076923076924E-2</v>
      </c>
      <c r="D58">
        <v>20</v>
      </c>
      <c r="F58" t="s">
        <v>630</v>
      </c>
      <c r="G58" s="313">
        <v>3</v>
      </c>
      <c r="J58">
        <f t="shared" si="2"/>
        <v>0</v>
      </c>
      <c r="M58" t="s">
        <v>498</v>
      </c>
      <c r="N58">
        <v>4</v>
      </c>
      <c r="Q58">
        <f t="shared" si="3"/>
        <v>0</v>
      </c>
    </row>
    <row r="59" spans="1:17">
      <c r="A59" s="309" t="s">
        <v>631</v>
      </c>
      <c r="B59">
        <v>1</v>
      </c>
      <c r="C59" s="310">
        <v>4.807692307692308E-3</v>
      </c>
      <c r="F59" t="s">
        <v>631</v>
      </c>
      <c r="G59">
        <v>1</v>
      </c>
      <c r="J59">
        <f t="shared" si="2"/>
        <v>0</v>
      </c>
      <c r="M59" t="s">
        <v>499</v>
      </c>
      <c r="N59">
        <v>1</v>
      </c>
      <c r="O59">
        <v>1</v>
      </c>
      <c r="Q59">
        <f t="shared" si="3"/>
        <v>1</v>
      </c>
    </row>
    <row r="60" spans="1:17">
      <c r="A60" s="309" t="s">
        <v>651</v>
      </c>
      <c r="B60">
        <v>2</v>
      </c>
      <c r="C60" s="310">
        <v>9.6153846153846159E-3</v>
      </c>
      <c r="F60" t="s">
        <v>651</v>
      </c>
      <c r="G60">
        <v>2</v>
      </c>
      <c r="J60">
        <f t="shared" si="2"/>
        <v>0</v>
      </c>
      <c r="M60" t="s">
        <v>473</v>
      </c>
      <c r="N60">
        <v>3</v>
      </c>
      <c r="Q60">
        <f t="shared" si="3"/>
        <v>0</v>
      </c>
    </row>
    <row r="61" spans="1:17">
      <c r="A61" s="270" t="s">
        <v>137</v>
      </c>
      <c r="B61">
        <v>2</v>
      </c>
      <c r="C61" s="310">
        <v>9.6153846153846159E-3</v>
      </c>
      <c r="D61">
        <v>21</v>
      </c>
      <c r="F61" t="s">
        <v>137</v>
      </c>
      <c r="G61" s="313">
        <v>2</v>
      </c>
      <c r="J61">
        <f t="shared" si="2"/>
        <v>0</v>
      </c>
      <c r="M61" t="s">
        <v>120</v>
      </c>
      <c r="N61">
        <v>4</v>
      </c>
      <c r="Q61">
        <f t="shared" si="3"/>
        <v>0</v>
      </c>
    </row>
    <row r="62" spans="1:17">
      <c r="A62" s="309" t="s">
        <v>352</v>
      </c>
      <c r="B62">
        <v>2</v>
      </c>
      <c r="C62" s="310">
        <v>9.6153846153846159E-3</v>
      </c>
      <c r="E62">
        <f>GETPIVOTDATA("Count of Supplier",$A$6,"Supplier","Best Buy","Brand Name","Insignia Compressed-Gas Cleaning Duster")+GETPIVOTDATA("Count of Supplier",$A$6,"Supplier","Insignia","Brand Name","Insignia Cleaning Duster")</f>
        <v>3</v>
      </c>
      <c r="F62" t="s">
        <v>352</v>
      </c>
      <c r="G62">
        <v>2</v>
      </c>
      <c r="H62">
        <v>1</v>
      </c>
      <c r="J62">
        <f t="shared" si="2"/>
        <v>2</v>
      </c>
      <c r="M62" t="s">
        <v>932</v>
      </c>
      <c r="N62">
        <v>2</v>
      </c>
      <c r="Q62">
        <f t="shared" si="3"/>
        <v>0</v>
      </c>
    </row>
    <row r="63" spans="1:17">
      <c r="A63" s="270" t="s">
        <v>120</v>
      </c>
      <c r="B63">
        <v>2</v>
      </c>
      <c r="C63" s="310">
        <v>9.6153846153846159E-3</v>
      </c>
      <c r="D63">
        <v>22</v>
      </c>
      <c r="F63" t="s">
        <v>120</v>
      </c>
      <c r="G63" s="313">
        <v>2</v>
      </c>
      <c r="J63">
        <f t="shared" si="2"/>
        <v>0</v>
      </c>
      <c r="M63" t="s">
        <v>938</v>
      </c>
      <c r="N63">
        <v>2</v>
      </c>
      <c r="Q63">
        <f t="shared" si="3"/>
        <v>0</v>
      </c>
    </row>
    <row r="64" spans="1:17">
      <c r="A64" s="309" t="s">
        <v>932</v>
      </c>
      <c r="B64">
        <v>2</v>
      </c>
      <c r="C64" s="310">
        <v>9.6153846153846159E-3</v>
      </c>
      <c r="F64" t="s">
        <v>932</v>
      </c>
      <c r="G64">
        <v>2</v>
      </c>
      <c r="J64">
        <f t="shared" si="2"/>
        <v>0</v>
      </c>
      <c r="M64" t="s">
        <v>720</v>
      </c>
      <c r="N64">
        <v>3</v>
      </c>
      <c r="Q64">
        <f t="shared" si="3"/>
        <v>0</v>
      </c>
    </row>
    <row r="65" spans="1:17">
      <c r="A65" s="270" t="s">
        <v>857</v>
      </c>
      <c r="B65">
        <v>2</v>
      </c>
      <c r="C65" s="310">
        <v>9.6153846153846159E-3</v>
      </c>
      <c r="D65">
        <v>23</v>
      </c>
      <c r="F65" t="s">
        <v>857</v>
      </c>
      <c r="G65" s="313">
        <v>2</v>
      </c>
      <c r="J65">
        <f t="shared" si="2"/>
        <v>0</v>
      </c>
      <c r="M65" t="s">
        <v>721</v>
      </c>
      <c r="N65">
        <v>2</v>
      </c>
      <c r="O65">
        <v>1</v>
      </c>
      <c r="Q65">
        <f t="shared" si="3"/>
        <v>2</v>
      </c>
    </row>
    <row r="66" spans="1:17">
      <c r="A66" s="309" t="s">
        <v>858</v>
      </c>
      <c r="B66">
        <v>2</v>
      </c>
      <c r="C66" s="310">
        <v>9.6153846153846159E-3</v>
      </c>
      <c r="F66" t="s">
        <v>858</v>
      </c>
      <c r="G66">
        <v>2</v>
      </c>
      <c r="J66">
        <f t="shared" si="2"/>
        <v>0</v>
      </c>
      <c r="M66" t="s">
        <v>1087</v>
      </c>
      <c r="N66">
        <v>1</v>
      </c>
      <c r="O66">
        <v>1</v>
      </c>
      <c r="Q66">
        <f t="shared" si="3"/>
        <v>1</v>
      </c>
    </row>
    <row r="67" spans="1:17">
      <c r="A67" s="270" t="s">
        <v>833</v>
      </c>
      <c r="B67">
        <v>1</v>
      </c>
      <c r="C67" s="310">
        <v>4.807692307692308E-3</v>
      </c>
      <c r="D67">
        <v>24</v>
      </c>
      <c r="F67" t="s">
        <v>833</v>
      </c>
      <c r="G67" s="313">
        <v>1</v>
      </c>
      <c r="J67">
        <f t="shared" si="2"/>
        <v>0</v>
      </c>
      <c r="M67" t="s">
        <v>995</v>
      </c>
      <c r="N67">
        <v>3</v>
      </c>
      <c r="Q67">
        <f t="shared" si="3"/>
        <v>0</v>
      </c>
    </row>
    <row r="68" spans="1:17">
      <c r="A68" s="309" t="s">
        <v>834</v>
      </c>
      <c r="B68">
        <v>1</v>
      </c>
      <c r="C68" s="310">
        <v>4.807692307692308E-3</v>
      </c>
      <c r="F68" t="s">
        <v>834</v>
      </c>
      <c r="G68">
        <v>1</v>
      </c>
      <c r="J68">
        <f t="shared" si="2"/>
        <v>0</v>
      </c>
      <c r="M68" t="s">
        <v>996</v>
      </c>
      <c r="N68">
        <v>3</v>
      </c>
      <c r="O68">
        <v>1</v>
      </c>
      <c r="Q68">
        <f t="shared" si="3"/>
        <v>3</v>
      </c>
    </row>
    <row r="69" spans="1:17">
      <c r="A69" s="270" t="s">
        <v>686</v>
      </c>
      <c r="B69">
        <v>1</v>
      </c>
      <c r="C69" s="310">
        <v>4.807692307692308E-3</v>
      </c>
      <c r="D69">
        <v>25</v>
      </c>
      <c r="F69" t="s">
        <v>686</v>
      </c>
      <c r="G69" s="313">
        <v>1</v>
      </c>
      <c r="J69">
        <f t="shared" si="2"/>
        <v>0</v>
      </c>
      <c r="M69" t="s">
        <v>133</v>
      </c>
      <c r="N69">
        <v>3</v>
      </c>
      <c r="Q69">
        <f t="shared" si="3"/>
        <v>0</v>
      </c>
    </row>
    <row r="70" spans="1:17">
      <c r="A70" s="309" t="s">
        <v>687</v>
      </c>
      <c r="B70">
        <v>1</v>
      </c>
      <c r="C70" s="310">
        <v>4.807692307692308E-3</v>
      </c>
      <c r="F70" t="s">
        <v>687</v>
      </c>
      <c r="G70">
        <v>1</v>
      </c>
      <c r="J70">
        <f t="shared" si="2"/>
        <v>0</v>
      </c>
      <c r="M70" t="s">
        <v>1159</v>
      </c>
      <c r="N70">
        <v>3</v>
      </c>
      <c r="Q70">
        <f t="shared" si="3"/>
        <v>0</v>
      </c>
    </row>
    <row r="71" spans="1:17">
      <c r="A71" s="270" t="s">
        <v>743</v>
      </c>
      <c r="B71">
        <v>1</v>
      </c>
      <c r="C71" s="310">
        <v>4.807692307692308E-3</v>
      </c>
      <c r="D71">
        <v>26</v>
      </c>
      <c r="F71" t="s">
        <v>743</v>
      </c>
      <c r="G71" s="313">
        <v>1</v>
      </c>
      <c r="J71">
        <f t="shared" si="2"/>
        <v>0</v>
      </c>
      <c r="M71" t="s">
        <v>601</v>
      </c>
      <c r="N71">
        <v>3</v>
      </c>
      <c r="Q71">
        <f t="shared" si="3"/>
        <v>0</v>
      </c>
    </row>
    <row r="72" spans="1:17">
      <c r="A72" s="309" t="s">
        <v>744</v>
      </c>
      <c r="B72">
        <v>1</v>
      </c>
      <c r="C72" s="310">
        <v>4.807692307692308E-3</v>
      </c>
      <c r="F72" t="s">
        <v>744</v>
      </c>
      <c r="G72">
        <v>1</v>
      </c>
      <c r="H72">
        <v>1</v>
      </c>
      <c r="J72">
        <f t="shared" ref="J72:J92" si="4">G72*H72</f>
        <v>1</v>
      </c>
      <c r="M72" t="s">
        <v>602</v>
      </c>
      <c r="N72">
        <v>3</v>
      </c>
      <c r="O72">
        <v>1</v>
      </c>
      <c r="Q72">
        <f t="shared" ref="Q72:Q103" si="5">N72*O72</f>
        <v>3</v>
      </c>
    </row>
    <row r="73" spans="1:17">
      <c r="A73" s="270" t="s">
        <v>550</v>
      </c>
      <c r="B73">
        <v>1</v>
      </c>
      <c r="C73" s="310">
        <v>4.807692307692308E-3</v>
      </c>
      <c r="D73">
        <v>27</v>
      </c>
      <c r="F73" t="s">
        <v>550</v>
      </c>
      <c r="G73" s="313">
        <v>1</v>
      </c>
      <c r="J73">
        <f t="shared" si="4"/>
        <v>0</v>
      </c>
      <c r="M73" t="s">
        <v>152</v>
      </c>
      <c r="N73">
        <v>3</v>
      </c>
      <c r="Q73">
        <f t="shared" si="5"/>
        <v>0</v>
      </c>
    </row>
    <row r="74" spans="1:17">
      <c r="A74" s="309" t="s">
        <v>551</v>
      </c>
      <c r="B74">
        <v>1</v>
      </c>
      <c r="C74" s="310">
        <v>4.807692307692308E-3</v>
      </c>
      <c r="F74" t="s">
        <v>551</v>
      </c>
      <c r="G74">
        <v>1</v>
      </c>
      <c r="J74">
        <f t="shared" si="4"/>
        <v>0</v>
      </c>
      <c r="M74" t="s">
        <v>424</v>
      </c>
      <c r="N74">
        <v>3</v>
      </c>
      <c r="O74">
        <v>1</v>
      </c>
      <c r="Q74">
        <f t="shared" si="5"/>
        <v>3</v>
      </c>
    </row>
    <row r="75" spans="1:17">
      <c r="A75" s="270" t="s">
        <v>517</v>
      </c>
      <c r="B75">
        <v>1</v>
      </c>
      <c r="C75" s="310">
        <v>4.807692307692308E-3</v>
      </c>
      <c r="D75">
        <v>28</v>
      </c>
      <c r="F75" t="s">
        <v>517</v>
      </c>
      <c r="G75" s="313">
        <v>1</v>
      </c>
      <c r="J75">
        <f t="shared" si="4"/>
        <v>0</v>
      </c>
      <c r="M75" t="s">
        <v>857</v>
      </c>
      <c r="N75">
        <v>2</v>
      </c>
      <c r="Q75">
        <f t="shared" si="5"/>
        <v>0</v>
      </c>
    </row>
    <row r="76" spans="1:17">
      <c r="A76" s="309" t="s">
        <v>518</v>
      </c>
      <c r="B76">
        <v>1</v>
      </c>
      <c r="C76" s="310">
        <v>4.807692307692308E-3</v>
      </c>
      <c r="F76" t="s">
        <v>518</v>
      </c>
      <c r="G76">
        <v>1</v>
      </c>
      <c r="J76">
        <f t="shared" si="4"/>
        <v>0</v>
      </c>
      <c r="M76" t="s">
        <v>858</v>
      </c>
      <c r="N76">
        <v>2</v>
      </c>
      <c r="Q76">
        <f t="shared" si="5"/>
        <v>0</v>
      </c>
    </row>
    <row r="77" spans="1:17">
      <c r="A77" s="270" t="s">
        <v>1132</v>
      </c>
      <c r="B77">
        <v>1</v>
      </c>
      <c r="C77" s="310">
        <v>4.807692307692308E-3</v>
      </c>
      <c r="D77">
        <v>29</v>
      </c>
      <c r="F77" t="s">
        <v>1132</v>
      </c>
      <c r="G77" s="313">
        <v>1</v>
      </c>
      <c r="J77">
        <f t="shared" si="4"/>
        <v>0</v>
      </c>
      <c r="M77" t="s">
        <v>137</v>
      </c>
      <c r="N77">
        <v>2</v>
      </c>
      <c r="Q77">
        <f t="shared" si="5"/>
        <v>0</v>
      </c>
    </row>
    <row r="78" spans="1:17">
      <c r="A78" s="309" t="s">
        <v>1133</v>
      </c>
      <c r="B78">
        <v>1</v>
      </c>
      <c r="C78" s="310">
        <v>4.807692307692308E-3</v>
      </c>
      <c r="F78" t="s">
        <v>1133</v>
      </c>
      <c r="G78">
        <v>1</v>
      </c>
      <c r="H78">
        <v>1</v>
      </c>
      <c r="J78">
        <f t="shared" si="4"/>
        <v>1</v>
      </c>
      <c r="M78" t="s">
        <v>352</v>
      </c>
      <c r="N78">
        <v>2</v>
      </c>
      <c r="O78">
        <v>1</v>
      </c>
      <c r="Q78">
        <f t="shared" si="5"/>
        <v>2</v>
      </c>
    </row>
    <row r="79" spans="1:17">
      <c r="A79" s="270" t="s">
        <v>1001</v>
      </c>
      <c r="B79">
        <v>1</v>
      </c>
      <c r="C79" s="310">
        <v>4.807692307692308E-3</v>
      </c>
      <c r="D79">
        <v>30</v>
      </c>
      <c r="F79" t="s">
        <v>1001</v>
      </c>
      <c r="G79" s="313">
        <v>1</v>
      </c>
      <c r="J79">
        <f t="shared" si="4"/>
        <v>0</v>
      </c>
      <c r="M79" t="s">
        <v>833</v>
      </c>
      <c r="N79">
        <v>2</v>
      </c>
      <c r="Q79">
        <f t="shared" si="5"/>
        <v>0</v>
      </c>
    </row>
    <row r="80" spans="1:17">
      <c r="A80" s="309" t="s">
        <v>1002</v>
      </c>
      <c r="B80">
        <v>1</v>
      </c>
      <c r="C80" s="310">
        <v>4.807692307692308E-3</v>
      </c>
      <c r="F80" t="s">
        <v>1002</v>
      </c>
      <c r="G80">
        <v>1</v>
      </c>
      <c r="H80">
        <v>1</v>
      </c>
      <c r="J80">
        <f t="shared" si="4"/>
        <v>1</v>
      </c>
      <c r="M80" t="s">
        <v>834</v>
      </c>
      <c r="N80">
        <v>1</v>
      </c>
      <c r="Q80">
        <f t="shared" si="5"/>
        <v>0</v>
      </c>
    </row>
    <row r="81" spans="1:17">
      <c r="A81" s="270" t="s">
        <v>184</v>
      </c>
      <c r="B81">
        <v>1</v>
      </c>
      <c r="C81" s="310">
        <v>4.807692307692308E-3</v>
      </c>
      <c r="D81">
        <v>31</v>
      </c>
      <c r="F81" t="s">
        <v>184</v>
      </c>
      <c r="G81" s="313">
        <v>1</v>
      </c>
      <c r="J81">
        <f t="shared" si="4"/>
        <v>0</v>
      </c>
      <c r="M81" t="s">
        <v>839</v>
      </c>
      <c r="N81">
        <v>1</v>
      </c>
      <c r="Q81">
        <f t="shared" si="5"/>
        <v>0</v>
      </c>
    </row>
    <row r="82" spans="1:17">
      <c r="A82" s="309" t="s">
        <v>901</v>
      </c>
      <c r="B82">
        <v>1</v>
      </c>
      <c r="C82" s="310">
        <v>4.807692307692308E-3</v>
      </c>
      <c r="F82" t="s">
        <v>901</v>
      </c>
      <c r="G82">
        <v>1</v>
      </c>
      <c r="J82">
        <f t="shared" si="4"/>
        <v>0</v>
      </c>
      <c r="M82" t="s">
        <v>774</v>
      </c>
      <c r="N82">
        <v>1</v>
      </c>
      <c r="Q82">
        <f t="shared" si="5"/>
        <v>0</v>
      </c>
    </row>
    <row r="83" spans="1:17">
      <c r="A83" s="270" t="s">
        <v>887</v>
      </c>
      <c r="B83">
        <v>1</v>
      </c>
      <c r="C83" s="310">
        <v>4.807692307692308E-3</v>
      </c>
      <c r="D83">
        <v>32</v>
      </c>
      <c r="F83" t="s">
        <v>887</v>
      </c>
      <c r="G83" s="313">
        <v>1</v>
      </c>
      <c r="J83">
        <f t="shared" si="4"/>
        <v>0</v>
      </c>
      <c r="M83" t="s">
        <v>775</v>
      </c>
      <c r="N83">
        <v>1</v>
      </c>
      <c r="Q83">
        <f t="shared" si="5"/>
        <v>0</v>
      </c>
    </row>
    <row r="84" spans="1:17">
      <c r="A84" s="309" t="s">
        <v>888</v>
      </c>
      <c r="B84">
        <v>1</v>
      </c>
      <c r="C84" s="310">
        <v>4.807692307692308E-3</v>
      </c>
      <c r="F84" t="s">
        <v>888</v>
      </c>
      <c r="G84">
        <v>1</v>
      </c>
      <c r="J84">
        <f t="shared" si="4"/>
        <v>0</v>
      </c>
      <c r="M84" t="s">
        <v>517</v>
      </c>
      <c r="N84">
        <v>1</v>
      </c>
      <c r="Q84">
        <f t="shared" si="5"/>
        <v>0</v>
      </c>
    </row>
    <row r="85" spans="1:17">
      <c r="A85" s="270" t="s">
        <v>681</v>
      </c>
      <c r="B85">
        <v>1</v>
      </c>
      <c r="C85" s="310">
        <v>4.807692307692308E-3</v>
      </c>
      <c r="D85">
        <v>33</v>
      </c>
      <c r="F85" t="s">
        <v>681</v>
      </c>
      <c r="G85" s="313">
        <v>1</v>
      </c>
      <c r="J85">
        <f t="shared" si="4"/>
        <v>0</v>
      </c>
      <c r="M85" t="s">
        <v>518</v>
      </c>
      <c r="N85">
        <v>1</v>
      </c>
      <c r="Q85">
        <f t="shared" si="5"/>
        <v>0</v>
      </c>
    </row>
    <row r="86" spans="1:17">
      <c r="A86" s="309" t="s">
        <v>682</v>
      </c>
      <c r="B86">
        <v>1</v>
      </c>
      <c r="C86" s="310">
        <v>4.807692307692308E-3</v>
      </c>
      <c r="F86" t="s">
        <v>682</v>
      </c>
      <c r="G86">
        <v>1</v>
      </c>
      <c r="J86">
        <f t="shared" si="4"/>
        <v>0</v>
      </c>
      <c r="M86" t="s">
        <v>797</v>
      </c>
      <c r="N86">
        <v>1</v>
      </c>
      <c r="Q86">
        <f t="shared" si="5"/>
        <v>0</v>
      </c>
    </row>
    <row r="87" spans="1:17">
      <c r="A87" s="270" t="s">
        <v>774</v>
      </c>
      <c r="B87">
        <v>1</v>
      </c>
      <c r="C87" s="310">
        <v>4.807692307692308E-3</v>
      </c>
      <c r="D87">
        <v>34</v>
      </c>
      <c r="F87" t="s">
        <v>774</v>
      </c>
      <c r="G87" s="313">
        <v>1</v>
      </c>
      <c r="J87">
        <f t="shared" si="4"/>
        <v>0</v>
      </c>
      <c r="M87" t="s">
        <v>798</v>
      </c>
      <c r="N87">
        <v>1</v>
      </c>
      <c r="Q87">
        <f t="shared" si="5"/>
        <v>0</v>
      </c>
    </row>
    <row r="88" spans="1:17">
      <c r="A88" s="309" t="s">
        <v>775</v>
      </c>
      <c r="B88">
        <v>1</v>
      </c>
      <c r="C88" s="310">
        <v>4.807692307692308E-3</v>
      </c>
      <c r="F88" t="s">
        <v>775</v>
      </c>
      <c r="G88">
        <v>1</v>
      </c>
      <c r="J88">
        <f t="shared" si="4"/>
        <v>0</v>
      </c>
      <c r="M88" t="s">
        <v>681</v>
      </c>
      <c r="N88">
        <v>1</v>
      </c>
      <c r="Q88">
        <f t="shared" si="5"/>
        <v>0</v>
      </c>
    </row>
    <row r="89" spans="1:17">
      <c r="A89" s="270" t="s">
        <v>1245</v>
      </c>
      <c r="B89">
        <v>1</v>
      </c>
      <c r="C89" s="310">
        <v>4.807692307692308E-3</v>
      </c>
      <c r="D89">
        <v>35</v>
      </c>
      <c r="F89" t="s">
        <v>1245</v>
      </c>
      <c r="G89" s="313">
        <v>1</v>
      </c>
      <c r="J89">
        <f t="shared" si="4"/>
        <v>0</v>
      </c>
      <c r="M89" t="s">
        <v>682</v>
      </c>
      <c r="N89">
        <v>1</v>
      </c>
      <c r="Q89">
        <f t="shared" si="5"/>
        <v>0</v>
      </c>
    </row>
    <row r="90" spans="1:17">
      <c r="A90" s="309" t="s">
        <v>1246</v>
      </c>
      <c r="B90">
        <v>1</v>
      </c>
      <c r="C90" s="310">
        <v>4.807692307692308E-3</v>
      </c>
      <c r="F90" t="s">
        <v>1246</v>
      </c>
      <c r="G90">
        <v>1</v>
      </c>
      <c r="J90">
        <f t="shared" si="4"/>
        <v>0</v>
      </c>
      <c r="M90" t="s">
        <v>1245</v>
      </c>
      <c r="N90">
        <v>1</v>
      </c>
      <c r="Q90">
        <f t="shared" si="5"/>
        <v>0</v>
      </c>
    </row>
    <row r="91" spans="1:17">
      <c r="A91" s="270" t="s">
        <v>797</v>
      </c>
      <c r="B91">
        <v>1</v>
      </c>
      <c r="C91" s="310">
        <v>4.807692307692308E-3</v>
      </c>
      <c r="D91">
        <v>36</v>
      </c>
      <c r="F91" t="s">
        <v>797</v>
      </c>
      <c r="G91" s="313">
        <v>1</v>
      </c>
      <c r="J91">
        <f t="shared" si="4"/>
        <v>0</v>
      </c>
      <c r="M91" t="s">
        <v>1246</v>
      </c>
      <c r="N91">
        <v>1</v>
      </c>
      <c r="Q91">
        <f t="shared" si="5"/>
        <v>0</v>
      </c>
    </row>
    <row r="92" spans="1:17">
      <c r="A92" s="309" t="s">
        <v>798</v>
      </c>
      <c r="B92">
        <v>1</v>
      </c>
      <c r="C92" s="310">
        <v>4.807692307692308E-3</v>
      </c>
      <c r="F92" t="s">
        <v>798</v>
      </c>
      <c r="G92">
        <v>1</v>
      </c>
      <c r="J92">
        <f t="shared" si="4"/>
        <v>0</v>
      </c>
      <c r="M92" t="s">
        <v>743</v>
      </c>
      <c r="N92">
        <v>1</v>
      </c>
      <c r="Q92">
        <f t="shared" si="5"/>
        <v>0</v>
      </c>
    </row>
    <row r="93" spans="1:17">
      <c r="A93" s="270" t="s">
        <v>1888</v>
      </c>
      <c r="C93" s="310">
        <v>0</v>
      </c>
      <c r="F93" t="s">
        <v>1888</v>
      </c>
      <c r="G93" s="313"/>
      <c r="M93" t="s">
        <v>744</v>
      </c>
      <c r="N93">
        <v>1</v>
      </c>
      <c r="O93">
        <v>1</v>
      </c>
      <c r="Q93">
        <f t="shared" si="5"/>
        <v>1</v>
      </c>
    </row>
    <row r="94" spans="1:17">
      <c r="A94" s="309" t="s">
        <v>349</v>
      </c>
      <c r="C94" s="310">
        <v>0</v>
      </c>
      <c r="F94" t="s">
        <v>349</v>
      </c>
      <c r="M94" t="s">
        <v>674</v>
      </c>
      <c r="N94">
        <v>1</v>
      </c>
      <c r="Q94">
        <f t="shared" si="5"/>
        <v>0</v>
      </c>
    </row>
    <row r="95" spans="1:17">
      <c r="A95" s="309" t="s">
        <v>734</v>
      </c>
      <c r="C95" s="310">
        <v>0</v>
      </c>
      <c r="F95" t="s">
        <v>734</v>
      </c>
      <c r="M95" t="s">
        <v>675</v>
      </c>
      <c r="N95">
        <v>1</v>
      </c>
      <c r="Q95">
        <f t="shared" si="5"/>
        <v>0</v>
      </c>
    </row>
    <row r="96" spans="1:17">
      <c r="A96" s="270" t="s">
        <v>1889</v>
      </c>
      <c r="B96">
        <v>208</v>
      </c>
      <c r="C96" s="310">
        <v>1</v>
      </c>
      <c r="F96" t="s">
        <v>1889</v>
      </c>
      <c r="G96" s="314">
        <v>208</v>
      </c>
      <c r="J96">
        <f>SUM(J8:J92)</f>
        <v>157</v>
      </c>
      <c r="M96" t="s">
        <v>844</v>
      </c>
      <c r="N96">
        <v>1</v>
      </c>
      <c r="Q96">
        <f t="shared" si="5"/>
        <v>0</v>
      </c>
    </row>
    <row r="97" spans="10:17">
      <c r="J97" s="324">
        <f>J96/G96</f>
        <v>0.75480769230769229</v>
      </c>
      <c r="M97" t="s">
        <v>845</v>
      </c>
      <c r="N97">
        <v>1</v>
      </c>
      <c r="Q97">
        <f t="shared" si="5"/>
        <v>0</v>
      </c>
    </row>
    <row r="98" spans="10:17">
      <c r="M98" t="s">
        <v>686</v>
      </c>
      <c r="N98">
        <v>1</v>
      </c>
      <c r="Q98">
        <f t="shared" si="5"/>
        <v>0</v>
      </c>
    </row>
    <row r="99" spans="10:17">
      <c r="M99" t="s">
        <v>687</v>
      </c>
      <c r="N99">
        <v>1</v>
      </c>
      <c r="Q99">
        <f t="shared" si="5"/>
        <v>0</v>
      </c>
    </row>
    <row r="100" spans="10:17">
      <c r="M100" t="s">
        <v>851</v>
      </c>
      <c r="N100">
        <v>1</v>
      </c>
      <c r="Q100">
        <f t="shared" si="5"/>
        <v>0</v>
      </c>
    </row>
    <row r="101" spans="10:17">
      <c r="M101" t="s">
        <v>852</v>
      </c>
      <c r="N101">
        <v>1</v>
      </c>
      <c r="Q101">
        <f t="shared" si="5"/>
        <v>0</v>
      </c>
    </row>
    <row r="102" spans="10:17">
      <c r="M102" t="s">
        <v>887</v>
      </c>
      <c r="N102">
        <v>1</v>
      </c>
      <c r="Q102">
        <f t="shared" si="5"/>
        <v>0</v>
      </c>
    </row>
    <row r="103" spans="10:17">
      <c r="M103" t="s">
        <v>888</v>
      </c>
      <c r="N103">
        <v>1</v>
      </c>
      <c r="Q103">
        <f t="shared" si="5"/>
        <v>0</v>
      </c>
    </row>
    <row r="104" spans="10:17">
      <c r="M104" t="s">
        <v>726</v>
      </c>
      <c r="N104">
        <v>1</v>
      </c>
      <c r="Q104">
        <f t="shared" ref="Q104:Q117" si="6">N104*O104</f>
        <v>0</v>
      </c>
    </row>
    <row r="105" spans="10:17">
      <c r="M105" t="s">
        <v>727</v>
      </c>
      <c r="N105">
        <v>1</v>
      </c>
      <c r="Q105">
        <f t="shared" si="6"/>
        <v>0</v>
      </c>
    </row>
    <row r="106" spans="10:17">
      <c r="M106" t="s">
        <v>594</v>
      </c>
      <c r="N106">
        <v>1</v>
      </c>
      <c r="Q106">
        <f t="shared" si="6"/>
        <v>0</v>
      </c>
    </row>
    <row r="107" spans="10:17">
      <c r="M107" t="s">
        <v>595</v>
      </c>
      <c r="N107">
        <v>1</v>
      </c>
      <c r="Q107">
        <f t="shared" si="6"/>
        <v>0</v>
      </c>
    </row>
    <row r="108" spans="10:17">
      <c r="M108" t="s">
        <v>1001</v>
      </c>
      <c r="N108">
        <v>1</v>
      </c>
      <c r="Q108">
        <f t="shared" si="6"/>
        <v>0</v>
      </c>
    </row>
    <row r="109" spans="10:17">
      <c r="M109" t="s">
        <v>1002</v>
      </c>
      <c r="N109">
        <v>1</v>
      </c>
      <c r="O109">
        <v>1</v>
      </c>
      <c r="Q109">
        <f t="shared" si="6"/>
        <v>1</v>
      </c>
    </row>
    <row r="110" spans="10:17">
      <c r="M110" t="s">
        <v>437</v>
      </c>
      <c r="N110">
        <v>1</v>
      </c>
      <c r="Q110">
        <f t="shared" si="6"/>
        <v>0</v>
      </c>
    </row>
    <row r="111" spans="10:17">
      <c r="M111" t="s">
        <v>438</v>
      </c>
      <c r="N111">
        <v>1</v>
      </c>
      <c r="Q111">
        <f t="shared" si="6"/>
        <v>0</v>
      </c>
    </row>
    <row r="112" spans="10:17">
      <c r="M112" t="s">
        <v>184</v>
      </c>
      <c r="N112">
        <v>1</v>
      </c>
      <c r="Q112">
        <f t="shared" si="6"/>
        <v>0</v>
      </c>
    </row>
    <row r="113" spans="13:17">
      <c r="M113" t="s">
        <v>901</v>
      </c>
      <c r="N113">
        <v>1</v>
      </c>
      <c r="Q113">
        <f t="shared" si="6"/>
        <v>0</v>
      </c>
    </row>
    <row r="114" spans="13:17">
      <c r="M114" t="s">
        <v>1132</v>
      </c>
      <c r="N114">
        <v>1</v>
      </c>
      <c r="Q114">
        <f t="shared" si="6"/>
        <v>0</v>
      </c>
    </row>
    <row r="115" spans="13:17">
      <c r="M115" t="s">
        <v>1133</v>
      </c>
      <c r="N115">
        <v>1</v>
      </c>
      <c r="O115">
        <v>1</v>
      </c>
      <c r="Q115">
        <f t="shared" si="6"/>
        <v>1</v>
      </c>
    </row>
    <row r="116" spans="13:17">
      <c r="M116" t="s">
        <v>550</v>
      </c>
      <c r="N116">
        <v>1</v>
      </c>
      <c r="Q116">
        <f t="shared" si="6"/>
        <v>0</v>
      </c>
    </row>
    <row r="117" spans="13:17">
      <c r="M117" t="s">
        <v>551</v>
      </c>
      <c r="N117">
        <v>1</v>
      </c>
      <c r="Q117">
        <f t="shared" si="6"/>
        <v>0</v>
      </c>
    </row>
    <row r="118" spans="13:17">
      <c r="M118" t="s">
        <v>1888</v>
      </c>
    </row>
    <row r="119" spans="13:17">
      <c r="M119" t="s">
        <v>349</v>
      </c>
    </row>
    <row r="120" spans="13:17">
      <c r="M120" t="s">
        <v>734</v>
      </c>
    </row>
    <row r="121" spans="13:17">
      <c r="M121" t="s">
        <v>1889</v>
      </c>
      <c r="N121">
        <v>233</v>
      </c>
      <c r="Q121">
        <f>SUM(Q8:Q117)</f>
        <v>163</v>
      </c>
    </row>
    <row r="122" spans="13:17">
      <c r="Q122" s="324">
        <f>Q121/N121</f>
        <v>0.69957081545064381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672CC-5677-45FF-9A03-69987751B5A7}">
  <sheetPr>
    <tabColor rgb="FFFF0000"/>
    <pageSetUpPr autoPageBreaks="0" fitToPage="1"/>
  </sheetPr>
  <dimension ref="A1:AM463"/>
  <sheetViews>
    <sheetView showGridLines="0" zoomScaleNormal="100" workbookViewId="0">
      <pane ySplit="6" topLeftCell="A7" activePane="bottomLeft" state="frozen"/>
      <selection activeCell="A7" sqref="A7"/>
      <selection pane="bottomLeft" activeCell="A7" sqref="A7"/>
    </sheetView>
  </sheetViews>
  <sheetFormatPr defaultColWidth="9.140625" defaultRowHeight="18"/>
  <cols>
    <col min="1" max="1" width="1.42578125" style="198" customWidth="1"/>
    <col min="2" max="2" width="8.42578125" style="188" customWidth="1"/>
    <col min="3" max="3" width="8.42578125" style="197" customWidth="1"/>
    <col min="4" max="4" width="10.85546875" style="196" customWidth="1"/>
    <col min="5" max="5" width="18.5703125" style="190" customWidth="1"/>
    <col min="6" max="6" width="18" style="188" customWidth="1"/>
    <col min="7" max="7" width="26.28515625" style="188" bestFit="1" customWidth="1"/>
    <col min="8" max="8" width="26.28515625" style="188" customWidth="1"/>
    <col min="9" max="9" width="28.85546875" style="188" bestFit="1" customWidth="1"/>
    <col min="10" max="10" width="42.28515625" style="188" customWidth="1"/>
    <col min="11" max="11" width="35.7109375" style="188" customWidth="1"/>
    <col min="12" max="12" width="12.7109375" style="195" customWidth="1"/>
    <col min="13" max="13" width="27.42578125" style="188" customWidth="1"/>
    <col min="14" max="14" width="13.28515625" style="194" bestFit="1" customWidth="1"/>
    <col min="15" max="16" width="12" style="194" customWidth="1"/>
    <col min="17" max="17" width="12.28515625" style="194" customWidth="1"/>
    <col min="18" max="18" width="16.28515625" style="194" customWidth="1"/>
    <col min="19" max="19" width="11.42578125" style="190" bestFit="1" customWidth="1"/>
    <col min="20" max="20" width="19.7109375" style="193" customWidth="1"/>
    <col min="21" max="21" width="56" style="192" customWidth="1"/>
    <col min="22" max="22" width="18.5703125" style="191" customWidth="1"/>
    <col min="23" max="23" width="40.5703125" style="188" customWidth="1"/>
    <col min="24" max="24" width="18" style="190" customWidth="1"/>
    <col min="25" max="25" width="26.140625" style="190" customWidth="1"/>
    <col min="26" max="26" width="18.140625" style="188" customWidth="1"/>
    <col min="27" max="27" width="28.28515625" style="189" customWidth="1"/>
    <col min="28" max="28" width="29.85546875" style="188" bestFit="1" customWidth="1"/>
    <col min="29" max="16384" width="9.140625" style="187"/>
  </cols>
  <sheetData>
    <row r="1" spans="1:29" hidden="1">
      <c r="B1" s="187"/>
      <c r="E1" s="197"/>
      <c r="F1" s="187"/>
      <c r="G1" s="268"/>
      <c r="H1" s="268"/>
      <c r="I1" s="268"/>
      <c r="J1" s="187"/>
      <c r="K1" s="187"/>
      <c r="L1" s="267"/>
      <c r="M1" s="187"/>
      <c r="N1" s="260"/>
      <c r="O1" s="260"/>
      <c r="P1" s="260"/>
      <c r="Q1" s="260"/>
      <c r="R1" s="260"/>
      <c r="S1" s="197"/>
      <c r="T1" s="259"/>
      <c r="U1" s="187"/>
      <c r="V1" s="266"/>
      <c r="W1" s="187"/>
      <c r="X1" s="197"/>
      <c r="Y1" s="197"/>
      <c r="Z1" s="187"/>
      <c r="AA1" s="265"/>
      <c r="AB1" s="187"/>
    </row>
    <row r="2" spans="1:29" hidden="1">
      <c r="B2" s="187"/>
      <c r="E2" s="197"/>
      <c r="F2" s="197"/>
      <c r="G2" s="187"/>
      <c r="H2" s="187"/>
      <c r="I2" s="187"/>
      <c r="J2" s="187"/>
      <c r="K2" s="187"/>
      <c r="L2" s="261"/>
      <c r="M2" s="187"/>
      <c r="N2" s="260"/>
      <c r="O2" s="260"/>
      <c r="P2" s="260"/>
      <c r="Q2" s="260"/>
      <c r="R2" s="260"/>
      <c r="S2" s="197"/>
      <c r="T2" s="259"/>
      <c r="U2" s="187"/>
      <c r="V2" s="260"/>
      <c r="W2" s="187"/>
      <c r="X2" s="197"/>
      <c r="Y2" s="197"/>
      <c r="Z2" s="187"/>
      <c r="AA2" s="259"/>
      <c r="AB2" s="187"/>
    </row>
    <row r="3" spans="1:29" hidden="1">
      <c r="B3" s="187"/>
      <c r="E3" s="197"/>
      <c r="F3" s="262"/>
      <c r="G3" s="187"/>
      <c r="H3" s="187"/>
      <c r="I3" s="187"/>
      <c r="J3" s="187"/>
      <c r="K3" s="187"/>
      <c r="L3" s="261"/>
      <c r="M3" s="187"/>
      <c r="N3" s="260"/>
      <c r="O3" s="260"/>
      <c r="P3" s="260"/>
      <c r="Q3" s="260"/>
      <c r="R3" s="260"/>
      <c r="S3" s="197"/>
      <c r="T3" s="259"/>
      <c r="U3" s="187"/>
      <c r="V3" s="260"/>
      <c r="W3" s="187"/>
      <c r="X3" s="197"/>
      <c r="Y3" s="197"/>
      <c r="Z3" s="187"/>
      <c r="AA3" s="259"/>
      <c r="AB3" s="187"/>
    </row>
    <row r="4" spans="1:29" ht="35.25" hidden="1" customHeight="1">
      <c r="B4" s="264" t="s">
        <v>451</v>
      </c>
      <c r="C4" s="263"/>
      <c r="E4" s="197"/>
      <c r="F4" s="262"/>
      <c r="G4" s="187"/>
      <c r="H4" s="187"/>
      <c r="I4" s="187"/>
      <c r="J4" s="187"/>
      <c r="K4" s="187"/>
      <c r="L4" s="261"/>
      <c r="M4" s="187"/>
      <c r="N4" s="260"/>
      <c r="O4" s="260"/>
      <c r="P4" s="260"/>
      <c r="Q4" s="260"/>
      <c r="R4" s="260"/>
      <c r="S4" s="197"/>
      <c r="T4" s="259"/>
      <c r="U4" s="187"/>
      <c r="V4" s="260"/>
      <c r="W4" s="187"/>
      <c r="X4" s="197"/>
      <c r="Y4" s="197"/>
      <c r="Z4" s="187"/>
      <c r="AA4" s="259"/>
      <c r="AB4" s="187"/>
    </row>
    <row r="5" spans="1:29" s="257" customFormat="1" ht="75">
      <c r="A5" s="258"/>
      <c r="B5" s="335" t="s">
        <v>309</v>
      </c>
      <c r="C5" s="335" t="s">
        <v>310</v>
      </c>
      <c r="D5" s="335" t="s">
        <v>452</v>
      </c>
      <c r="E5" s="335" t="s">
        <v>312</v>
      </c>
      <c r="F5" s="335" t="s">
        <v>72</v>
      </c>
      <c r="G5" s="335" t="s">
        <v>314</v>
      </c>
      <c r="H5" s="335" t="s">
        <v>2298</v>
      </c>
      <c r="I5" s="335" t="s">
        <v>455</v>
      </c>
      <c r="J5" s="335" t="s">
        <v>456</v>
      </c>
      <c r="K5" s="335" t="s">
        <v>457</v>
      </c>
      <c r="L5" s="335" t="s">
        <v>317</v>
      </c>
      <c r="M5" s="335" t="s">
        <v>2299</v>
      </c>
      <c r="N5" s="335" t="s">
        <v>319</v>
      </c>
      <c r="O5" s="338" t="s">
        <v>459</v>
      </c>
      <c r="P5" s="338" t="s">
        <v>321</v>
      </c>
      <c r="Q5" s="338" t="s">
        <v>322</v>
      </c>
      <c r="R5" s="338" t="s">
        <v>323</v>
      </c>
      <c r="S5" s="338" t="s">
        <v>324</v>
      </c>
      <c r="T5" s="335" t="s">
        <v>325</v>
      </c>
      <c r="U5" s="338" t="s">
        <v>326</v>
      </c>
      <c r="V5" s="335" t="s">
        <v>461</v>
      </c>
      <c r="W5" s="335" t="s">
        <v>462</v>
      </c>
      <c r="X5" s="335" t="s">
        <v>463</v>
      </c>
      <c r="Y5" s="335" t="s">
        <v>465</v>
      </c>
      <c r="Z5" s="335" t="s">
        <v>2300</v>
      </c>
      <c r="AA5" s="335" t="s">
        <v>466</v>
      </c>
      <c r="AB5" s="335" t="s">
        <v>467</v>
      </c>
      <c r="AC5" s="335" t="s">
        <v>2301</v>
      </c>
    </row>
    <row r="6" spans="1:29" ht="10.5" customHeight="1">
      <c r="B6" s="256"/>
      <c r="C6" s="255"/>
      <c r="D6" s="255"/>
      <c r="E6" s="254" t="s">
        <v>348</v>
      </c>
      <c r="F6" s="250" t="s">
        <v>348</v>
      </c>
      <c r="G6" s="250"/>
      <c r="H6" s="250"/>
      <c r="I6" s="250"/>
      <c r="J6" s="250"/>
      <c r="K6" s="250"/>
      <c r="L6" s="253"/>
      <c r="M6" s="253"/>
      <c r="N6" s="250"/>
      <c r="O6" s="252"/>
      <c r="P6" s="252"/>
      <c r="Q6" s="252"/>
      <c r="R6" s="252"/>
      <c r="S6" s="252"/>
      <c r="T6" s="251"/>
      <c r="U6" s="249"/>
      <c r="V6" s="251"/>
      <c r="W6" s="250"/>
      <c r="X6" s="251"/>
      <c r="Y6" s="251"/>
      <c r="Z6" s="251"/>
      <c r="AA6" s="250"/>
      <c r="AB6" s="249"/>
      <c r="AC6" s="249"/>
    </row>
    <row r="7" spans="1:29">
      <c r="B7" s="190">
        <v>1</v>
      </c>
      <c r="C7" s="190">
        <v>18</v>
      </c>
      <c r="D7" s="216">
        <v>44994</v>
      </c>
      <c r="E7" s="224" t="s">
        <v>127</v>
      </c>
      <c r="F7" s="224" t="s">
        <v>87</v>
      </c>
      <c r="G7" s="188" t="s">
        <v>374</v>
      </c>
      <c r="H7" s="208" t="s">
        <v>374</v>
      </c>
      <c r="I7" s="208" t="s">
        <v>375</v>
      </c>
      <c r="J7" s="188" t="s">
        <v>468</v>
      </c>
      <c r="K7" s="188" t="s">
        <v>469</v>
      </c>
      <c r="L7" s="195" t="s">
        <v>19</v>
      </c>
      <c r="M7" s="195"/>
      <c r="N7" s="188" t="s">
        <v>376</v>
      </c>
      <c r="O7" s="213">
        <v>12.99</v>
      </c>
      <c r="P7" s="212">
        <f>IFERROR(O7/R7,"-")</f>
        <v>6.4950000000000001</v>
      </c>
      <c r="Q7" s="212">
        <f t="shared" ref="Q7:Q38" si="0">IFERROR(P7/T7,"-")</f>
        <v>0.64949999999999997</v>
      </c>
      <c r="R7" s="211">
        <v>2</v>
      </c>
      <c r="S7" s="194" t="s">
        <v>355</v>
      </c>
      <c r="T7" s="190">
        <v>10</v>
      </c>
      <c r="U7" s="193"/>
      <c r="V7" s="211">
        <v>1</v>
      </c>
      <c r="W7" s="188" t="s">
        <v>356</v>
      </c>
      <c r="X7" s="211">
        <v>1</v>
      </c>
      <c r="Y7" s="211">
        <v>0</v>
      </c>
      <c r="Z7" s="211"/>
      <c r="AA7" s="188" t="s">
        <v>472</v>
      </c>
      <c r="AB7" s="189" t="s">
        <v>1344</v>
      </c>
      <c r="AC7" s="189"/>
    </row>
    <row r="8" spans="1:29">
      <c r="B8" s="190">
        <v>1</v>
      </c>
      <c r="C8" s="190"/>
      <c r="D8" s="216">
        <v>44981</v>
      </c>
      <c r="E8" s="216"/>
      <c r="F8" s="229" t="s">
        <v>9</v>
      </c>
      <c r="G8" s="208" t="s">
        <v>374</v>
      </c>
      <c r="H8" s="208" t="s">
        <v>374</v>
      </c>
      <c r="I8" s="208" t="s">
        <v>375</v>
      </c>
      <c r="J8" s="208" t="s">
        <v>1385</v>
      </c>
      <c r="K8" s="188" t="s">
        <v>1386</v>
      </c>
      <c r="L8" s="190" t="s">
        <v>19</v>
      </c>
      <c r="M8" s="207" t="s">
        <v>354</v>
      </c>
      <c r="N8" s="188" t="s">
        <v>376</v>
      </c>
      <c r="O8" s="228"/>
      <c r="P8" s="212">
        <v>9.99</v>
      </c>
      <c r="Q8" s="204">
        <f t="shared" si="0"/>
        <v>2.8542857142857145</v>
      </c>
      <c r="R8" s="212"/>
      <c r="S8" s="212"/>
      <c r="T8" s="190">
        <v>3.5</v>
      </c>
      <c r="U8" s="212"/>
      <c r="V8" s="212"/>
      <c r="W8" s="187" t="s">
        <v>571</v>
      </c>
      <c r="X8" s="190">
        <v>1</v>
      </c>
      <c r="Y8" s="190">
        <v>0</v>
      </c>
      <c r="Z8" s="190"/>
      <c r="AA8" s="190"/>
      <c r="AB8" s="189" t="s">
        <v>1344</v>
      </c>
      <c r="AC8" s="189"/>
    </row>
    <row r="9" spans="1:29">
      <c r="B9" s="190">
        <v>1</v>
      </c>
      <c r="C9" s="190">
        <v>47</v>
      </c>
      <c r="D9" s="216">
        <v>45012</v>
      </c>
      <c r="E9" s="215" t="s">
        <v>85</v>
      </c>
      <c r="F9" s="215" t="s">
        <v>1301</v>
      </c>
      <c r="G9" s="188" t="s">
        <v>374</v>
      </c>
      <c r="H9" s="208" t="s">
        <v>374</v>
      </c>
      <c r="I9" s="208" t="s">
        <v>375</v>
      </c>
      <c r="J9" s="188" t="s">
        <v>1302</v>
      </c>
      <c r="K9" s="188" t="s">
        <v>1303</v>
      </c>
      <c r="L9" s="190" t="s">
        <v>19</v>
      </c>
      <c r="M9" s="195"/>
      <c r="N9" s="188" t="s">
        <v>376</v>
      </c>
      <c r="O9" s="213">
        <v>12.64</v>
      </c>
      <c r="P9" s="212">
        <f>IFERROR(O9/R9,"-")</f>
        <v>6.32</v>
      </c>
      <c r="Q9" s="212">
        <f t="shared" si="0"/>
        <v>0.63200000000000001</v>
      </c>
      <c r="R9" s="211">
        <v>2</v>
      </c>
      <c r="S9" s="194" t="s">
        <v>471</v>
      </c>
      <c r="T9" s="190">
        <v>10</v>
      </c>
      <c r="U9" s="208" t="s">
        <v>1183</v>
      </c>
      <c r="V9" s="211"/>
      <c r="Y9" s="190">
        <v>1</v>
      </c>
      <c r="Z9" s="190"/>
      <c r="AA9" s="188" t="s">
        <v>1304</v>
      </c>
      <c r="AB9" s="189" t="s">
        <v>350</v>
      </c>
      <c r="AC9" s="189"/>
    </row>
    <row r="10" spans="1:29">
      <c r="B10" s="200">
        <v>1</v>
      </c>
      <c r="C10" s="200">
        <v>41</v>
      </c>
      <c r="D10" s="210">
        <v>44994</v>
      </c>
      <c r="E10" s="209" t="s">
        <v>179</v>
      </c>
      <c r="F10" s="209" t="s">
        <v>92</v>
      </c>
      <c r="G10" s="207"/>
      <c r="H10" s="208" t="s">
        <v>734</v>
      </c>
      <c r="I10" s="188" t="s">
        <v>734</v>
      </c>
      <c r="J10" s="207" t="s">
        <v>349</v>
      </c>
      <c r="K10" s="207"/>
      <c r="L10" s="200"/>
      <c r="M10" s="200"/>
      <c r="N10" s="206"/>
      <c r="O10" s="205"/>
      <c r="P10" s="204" t="str">
        <f>IFERROR(O10/R10,"-")</f>
        <v>-</v>
      </c>
      <c r="Q10" s="204" t="str">
        <f t="shared" si="0"/>
        <v>-</v>
      </c>
      <c r="R10" s="202"/>
      <c r="S10" s="203"/>
      <c r="T10" s="202"/>
      <c r="U10" s="202"/>
      <c r="V10" s="201"/>
      <c r="W10" s="300"/>
      <c r="X10" s="201"/>
      <c r="Y10" s="201"/>
      <c r="Z10" s="301" t="s">
        <v>350</v>
      </c>
      <c r="AA10" s="301"/>
      <c r="AB10" s="199"/>
      <c r="AC10" s="189"/>
    </row>
    <row r="11" spans="1:29">
      <c r="B11" s="190">
        <v>2</v>
      </c>
      <c r="C11" s="190">
        <v>18</v>
      </c>
      <c r="D11" s="216">
        <v>44994</v>
      </c>
      <c r="E11" s="224" t="s">
        <v>127</v>
      </c>
      <c r="F11" s="224" t="s">
        <v>87</v>
      </c>
      <c r="G11" s="228" t="s">
        <v>444</v>
      </c>
      <c r="H11" s="208" t="s">
        <v>442</v>
      </c>
      <c r="I11" s="188" t="s">
        <v>473</v>
      </c>
      <c r="J11" s="188" t="s">
        <v>474</v>
      </c>
      <c r="K11" s="188" t="s">
        <v>475</v>
      </c>
      <c r="L11" s="195" t="s">
        <v>19</v>
      </c>
      <c r="M11" s="195"/>
      <c r="N11" s="188" t="s">
        <v>444</v>
      </c>
      <c r="O11" s="213">
        <v>9.99</v>
      </c>
      <c r="P11" s="212">
        <f>IFERROR(O11/R11,"-")</f>
        <v>9.99</v>
      </c>
      <c r="Q11" s="212">
        <f t="shared" si="0"/>
        <v>1.24875</v>
      </c>
      <c r="R11" s="211">
        <v>1</v>
      </c>
      <c r="S11" s="194" t="s">
        <v>369</v>
      </c>
      <c r="T11" s="190">
        <v>8</v>
      </c>
      <c r="U11" s="193"/>
      <c r="V11" s="211">
        <v>1</v>
      </c>
      <c r="W11" s="187" t="s">
        <v>478</v>
      </c>
      <c r="X11" s="211">
        <v>1</v>
      </c>
      <c r="Y11" s="211">
        <v>1</v>
      </c>
      <c r="Z11" s="211"/>
      <c r="AA11" s="188" t="s">
        <v>472</v>
      </c>
      <c r="AB11" s="189" t="s">
        <v>1344</v>
      </c>
      <c r="AC11" s="189"/>
    </row>
    <row r="12" spans="1:29">
      <c r="B12" s="200">
        <v>2</v>
      </c>
      <c r="C12" s="200">
        <v>24</v>
      </c>
      <c r="D12" s="210">
        <v>44994</v>
      </c>
      <c r="E12" s="209" t="s">
        <v>137</v>
      </c>
      <c r="F12" s="209" t="s">
        <v>92</v>
      </c>
      <c r="G12" s="207" t="s">
        <v>137</v>
      </c>
      <c r="H12" s="208" t="s">
        <v>743</v>
      </c>
      <c r="I12" s="208" t="s">
        <v>744</v>
      </c>
      <c r="J12" s="207" t="s">
        <v>352</v>
      </c>
      <c r="K12" s="207"/>
      <c r="L12" s="200" t="s">
        <v>19</v>
      </c>
      <c r="M12" s="200"/>
      <c r="N12" s="206" t="s">
        <v>137</v>
      </c>
      <c r="O12" s="205">
        <v>8.99</v>
      </c>
      <c r="P12" s="204">
        <f>IFERROR(O12/R12,"-")</f>
        <v>4.4950000000000001</v>
      </c>
      <c r="Q12" s="204">
        <f t="shared" si="0"/>
        <v>0.56187500000000001</v>
      </c>
      <c r="R12" s="202">
        <v>2</v>
      </c>
      <c r="S12" s="203" t="s">
        <v>355</v>
      </c>
      <c r="T12" s="202">
        <v>8</v>
      </c>
      <c r="U12" s="202"/>
      <c r="V12" s="201">
        <v>1</v>
      </c>
      <c r="W12" s="201"/>
      <c r="X12" s="201"/>
      <c r="Y12" s="201"/>
      <c r="Z12" s="200">
        <v>0</v>
      </c>
      <c r="AA12" s="200"/>
      <c r="AB12" s="199" t="s">
        <v>2302</v>
      </c>
      <c r="AC12" s="189"/>
    </row>
    <row r="13" spans="1:29">
      <c r="B13" s="190">
        <v>2</v>
      </c>
      <c r="C13" s="190"/>
      <c r="D13" s="216">
        <v>44981</v>
      </c>
      <c r="E13" s="216"/>
      <c r="F13" s="229" t="s">
        <v>9</v>
      </c>
      <c r="G13" s="208" t="s">
        <v>374</v>
      </c>
      <c r="H13" s="208" t="s">
        <v>374</v>
      </c>
      <c r="I13" s="208" t="s">
        <v>375</v>
      </c>
      <c r="J13" s="208" t="s">
        <v>1390</v>
      </c>
      <c r="K13" s="188" t="s">
        <v>1391</v>
      </c>
      <c r="L13" s="190" t="s">
        <v>19</v>
      </c>
      <c r="M13" s="207" t="s">
        <v>354</v>
      </c>
      <c r="N13" s="188" t="s">
        <v>376</v>
      </c>
      <c r="O13" s="228"/>
      <c r="P13" s="212">
        <v>14.99</v>
      </c>
      <c r="Q13" s="204">
        <f t="shared" si="0"/>
        <v>2.1414285714285715</v>
      </c>
      <c r="R13" s="212"/>
      <c r="S13" s="212"/>
      <c r="T13" s="190">
        <v>7</v>
      </c>
      <c r="U13" s="212"/>
      <c r="V13" s="212"/>
      <c r="W13" s="188" t="s">
        <v>571</v>
      </c>
      <c r="X13" s="190">
        <v>1</v>
      </c>
      <c r="Y13" s="190">
        <v>0</v>
      </c>
      <c r="Z13" s="190"/>
      <c r="AA13" s="190"/>
      <c r="AB13" s="189" t="s">
        <v>1344</v>
      </c>
      <c r="AC13" s="189"/>
    </row>
    <row r="14" spans="1:29">
      <c r="B14" s="190">
        <v>2</v>
      </c>
      <c r="C14" s="190">
        <v>47</v>
      </c>
      <c r="D14" s="216">
        <v>45012</v>
      </c>
      <c r="E14" s="215" t="s">
        <v>85</v>
      </c>
      <c r="F14" s="215" t="s">
        <v>1301</v>
      </c>
      <c r="G14" s="188" t="s">
        <v>85</v>
      </c>
      <c r="H14" s="208" t="s">
        <v>2303</v>
      </c>
      <c r="I14" s="208" t="s">
        <v>2303</v>
      </c>
      <c r="J14" s="188" t="s">
        <v>1251</v>
      </c>
      <c r="K14" s="188" t="s">
        <v>1305</v>
      </c>
      <c r="L14" s="195" t="s">
        <v>350</v>
      </c>
      <c r="M14" s="195"/>
      <c r="N14" s="208" t="s">
        <v>1254</v>
      </c>
      <c r="O14" s="213">
        <v>7.88</v>
      </c>
      <c r="P14" s="212">
        <f>IFERROR(O14/R14,"-")</f>
        <v>7.88</v>
      </c>
      <c r="Q14" s="212">
        <f t="shared" si="0"/>
        <v>0.78800000000000003</v>
      </c>
      <c r="R14" s="211">
        <v>1</v>
      </c>
      <c r="S14" s="194" t="s">
        <v>477</v>
      </c>
      <c r="T14" s="190">
        <v>10</v>
      </c>
      <c r="U14" s="193"/>
      <c r="V14" s="211"/>
      <c r="Y14" s="190">
        <v>1</v>
      </c>
      <c r="Z14" s="190"/>
      <c r="AA14" s="188" t="s">
        <v>472</v>
      </c>
      <c r="AB14" s="189"/>
      <c r="AC14" s="189"/>
    </row>
    <row r="15" spans="1:29">
      <c r="B15" s="190">
        <v>3</v>
      </c>
      <c r="C15" s="190">
        <v>18</v>
      </c>
      <c r="D15" s="216">
        <v>44994</v>
      </c>
      <c r="E15" s="224" t="s">
        <v>127</v>
      </c>
      <c r="F15" s="224" t="s">
        <v>87</v>
      </c>
      <c r="G15" s="228" t="s">
        <v>444</v>
      </c>
      <c r="H15" s="208" t="s">
        <v>442</v>
      </c>
      <c r="I15" s="188" t="s">
        <v>473</v>
      </c>
      <c r="J15" s="188" t="s">
        <v>480</v>
      </c>
      <c r="K15" s="188" t="s">
        <v>481</v>
      </c>
      <c r="L15" s="195" t="s">
        <v>19</v>
      </c>
      <c r="M15" s="195"/>
      <c r="N15" s="188" t="s">
        <v>444</v>
      </c>
      <c r="O15" s="213">
        <v>13.99</v>
      </c>
      <c r="P15" s="212">
        <f>IFERROR(O15/R15,"-")</f>
        <v>6.9950000000000001</v>
      </c>
      <c r="Q15" s="212">
        <f t="shared" si="0"/>
        <v>0.69950000000000001</v>
      </c>
      <c r="R15" s="211">
        <v>2</v>
      </c>
      <c r="S15" s="194" t="s">
        <v>355</v>
      </c>
      <c r="T15" s="190">
        <v>10</v>
      </c>
      <c r="U15" s="193"/>
      <c r="V15" s="211">
        <v>1</v>
      </c>
      <c r="W15" s="188" t="s">
        <v>478</v>
      </c>
      <c r="X15" s="211">
        <v>1</v>
      </c>
      <c r="Y15" s="211">
        <v>1</v>
      </c>
      <c r="Z15" s="211"/>
      <c r="AA15" s="188" t="s">
        <v>472</v>
      </c>
      <c r="AB15" s="189" t="s">
        <v>1344</v>
      </c>
      <c r="AC15" s="189"/>
    </row>
    <row r="16" spans="1:29">
      <c r="B16" s="200">
        <v>3</v>
      </c>
      <c r="C16" s="200">
        <v>24</v>
      </c>
      <c r="D16" s="210">
        <v>45019</v>
      </c>
      <c r="E16" s="209" t="s">
        <v>137</v>
      </c>
      <c r="F16" s="209" t="s">
        <v>92</v>
      </c>
      <c r="G16" s="207" t="s">
        <v>137</v>
      </c>
      <c r="H16" s="208" t="s">
        <v>743</v>
      </c>
      <c r="I16" s="208" t="s">
        <v>744</v>
      </c>
      <c r="J16" s="207" t="s">
        <v>352</v>
      </c>
      <c r="K16" s="207"/>
      <c r="L16" s="200" t="s">
        <v>19</v>
      </c>
      <c r="M16" s="200"/>
      <c r="N16" s="206" t="s">
        <v>137</v>
      </c>
      <c r="O16" s="205">
        <v>14.99</v>
      </c>
      <c r="P16" s="204">
        <f>IFERROR(O16/R16,"-")</f>
        <v>7.4950000000000001</v>
      </c>
      <c r="Q16" s="204">
        <f t="shared" si="0"/>
        <v>0.93687500000000001</v>
      </c>
      <c r="R16" s="202">
        <v>2</v>
      </c>
      <c r="S16" s="194" t="str">
        <f>IF(R16=1,"Single canister",CONCATENATE(R16,"-Pack"))</f>
        <v>2-Pack</v>
      </c>
      <c r="T16" s="202">
        <v>8</v>
      </c>
      <c r="U16" s="202"/>
      <c r="V16" s="201">
        <v>1</v>
      </c>
      <c r="W16" s="201"/>
      <c r="X16" s="201"/>
      <c r="Y16" s="201"/>
      <c r="Z16" s="200">
        <v>0</v>
      </c>
      <c r="AA16" s="200"/>
      <c r="AB16" s="199" t="s">
        <v>2304</v>
      </c>
      <c r="AC16" s="189"/>
    </row>
    <row r="17" spans="2:29">
      <c r="B17" s="190">
        <v>3</v>
      </c>
      <c r="C17" s="190"/>
      <c r="D17" s="216">
        <v>44981</v>
      </c>
      <c r="E17" s="216"/>
      <c r="F17" s="229" t="s">
        <v>9</v>
      </c>
      <c r="G17" s="208" t="s">
        <v>374</v>
      </c>
      <c r="H17" s="208" t="s">
        <v>374</v>
      </c>
      <c r="I17" s="208" t="s">
        <v>375</v>
      </c>
      <c r="J17" s="208" t="s">
        <v>1392</v>
      </c>
      <c r="K17" s="188" t="s">
        <v>1393</v>
      </c>
      <c r="L17" s="190" t="s">
        <v>19</v>
      </c>
      <c r="M17" s="207" t="s">
        <v>354</v>
      </c>
      <c r="N17" s="188" t="s">
        <v>376</v>
      </c>
      <c r="O17" s="228"/>
      <c r="P17" s="212">
        <v>18.989999999999998</v>
      </c>
      <c r="Q17" s="204">
        <f t="shared" si="0"/>
        <v>1.8989999999999998</v>
      </c>
      <c r="R17" s="212"/>
      <c r="S17" s="212"/>
      <c r="T17" s="190">
        <v>10</v>
      </c>
      <c r="U17" s="212"/>
      <c r="V17" s="212"/>
      <c r="W17" s="188" t="s">
        <v>571</v>
      </c>
      <c r="X17" s="190">
        <v>1</v>
      </c>
      <c r="Y17" s="190">
        <v>0</v>
      </c>
      <c r="Z17" s="190"/>
      <c r="AA17" s="190"/>
      <c r="AB17" s="189" t="s">
        <v>1344</v>
      </c>
      <c r="AC17" s="189"/>
    </row>
    <row r="18" spans="2:29">
      <c r="B18" s="190">
        <v>3</v>
      </c>
      <c r="C18" s="190">
        <v>47</v>
      </c>
      <c r="D18" s="216">
        <v>45012</v>
      </c>
      <c r="E18" s="215" t="s">
        <v>85</v>
      </c>
      <c r="F18" s="215" t="s">
        <v>1301</v>
      </c>
      <c r="G18" s="188" t="s">
        <v>85</v>
      </c>
      <c r="H18" s="208" t="s">
        <v>2303</v>
      </c>
      <c r="I18" s="208" t="s">
        <v>2303</v>
      </c>
      <c r="J18" s="188" t="s">
        <v>1258</v>
      </c>
      <c r="K18" s="188" t="s">
        <v>1307</v>
      </c>
      <c r="L18" s="195" t="s">
        <v>350</v>
      </c>
      <c r="M18" s="231"/>
      <c r="N18" s="208" t="s">
        <v>1254</v>
      </c>
      <c r="O18" s="213">
        <v>14.88</v>
      </c>
      <c r="P18" s="212">
        <f>IFERROR(O18/R18,"-")</f>
        <v>7.44</v>
      </c>
      <c r="Q18" s="212">
        <f t="shared" si="0"/>
        <v>0.74399999999999999</v>
      </c>
      <c r="R18" s="211">
        <v>2</v>
      </c>
      <c r="S18" s="194" t="s">
        <v>471</v>
      </c>
      <c r="T18" s="190">
        <v>10</v>
      </c>
      <c r="U18" s="193"/>
      <c r="V18" s="211"/>
      <c r="Y18" s="190">
        <v>1</v>
      </c>
      <c r="Z18" s="190"/>
      <c r="AA18" s="188" t="s">
        <v>472</v>
      </c>
      <c r="AB18" s="189"/>
      <c r="AC18" s="189"/>
    </row>
    <row r="19" spans="2:29">
      <c r="B19" s="190">
        <v>4</v>
      </c>
      <c r="C19" s="190">
        <v>18</v>
      </c>
      <c r="D19" s="216">
        <v>44994</v>
      </c>
      <c r="E19" s="224" t="s">
        <v>127</v>
      </c>
      <c r="F19" s="224" t="s">
        <v>87</v>
      </c>
      <c r="G19" s="228" t="s">
        <v>444</v>
      </c>
      <c r="H19" s="208" t="s">
        <v>442</v>
      </c>
      <c r="I19" s="188" t="s">
        <v>473</v>
      </c>
      <c r="J19" s="188" t="s">
        <v>483</v>
      </c>
      <c r="K19" s="188" t="s">
        <v>484</v>
      </c>
      <c r="L19" s="195" t="s">
        <v>19</v>
      </c>
      <c r="M19" s="195"/>
      <c r="N19" s="188" t="s">
        <v>444</v>
      </c>
      <c r="O19" s="213">
        <v>19.989999999999998</v>
      </c>
      <c r="P19" s="212">
        <f>IFERROR(O19/R19,"-")</f>
        <v>19.989999999999998</v>
      </c>
      <c r="Q19" s="212">
        <f t="shared" si="0"/>
        <v>2.4987499999999998</v>
      </c>
      <c r="R19" s="211">
        <v>1</v>
      </c>
      <c r="S19" s="194" t="s">
        <v>369</v>
      </c>
      <c r="T19" s="190">
        <v>8</v>
      </c>
      <c r="U19" s="193"/>
      <c r="V19" s="211">
        <v>0</v>
      </c>
      <c r="W19" s="188" t="s">
        <v>486</v>
      </c>
      <c r="X19" s="211">
        <v>0</v>
      </c>
      <c r="Y19" s="211">
        <v>1</v>
      </c>
      <c r="Z19" s="211"/>
      <c r="AA19" s="188" t="s">
        <v>472</v>
      </c>
      <c r="AB19" s="189" t="s">
        <v>1344</v>
      </c>
      <c r="AC19" s="189"/>
    </row>
    <row r="20" spans="2:29">
      <c r="B20" s="200">
        <v>4</v>
      </c>
      <c r="C20" s="200">
        <v>17</v>
      </c>
      <c r="D20" s="210">
        <v>44994</v>
      </c>
      <c r="E20" s="209" t="s">
        <v>122</v>
      </c>
      <c r="F20" s="209" t="s">
        <v>92</v>
      </c>
      <c r="G20" s="207" t="s">
        <v>122</v>
      </c>
      <c r="H20" s="208" t="s">
        <v>2253</v>
      </c>
      <c r="I20" s="188" t="s">
        <v>753</v>
      </c>
      <c r="J20" s="207" t="s">
        <v>367</v>
      </c>
      <c r="K20" s="207"/>
      <c r="L20" s="200"/>
      <c r="M20" s="200"/>
      <c r="N20" s="206" t="s">
        <v>122</v>
      </c>
      <c r="O20" s="205">
        <v>5.99</v>
      </c>
      <c r="P20" s="204">
        <f>IFERROR(O20/R20,"-")</f>
        <v>5.99</v>
      </c>
      <c r="Q20" s="204">
        <f t="shared" si="0"/>
        <v>0.59899999999999998</v>
      </c>
      <c r="R20" s="202">
        <v>1</v>
      </c>
      <c r="S20" s="203" t="s">
        <v>369</v>
      </c>
      <c r="T20" s="202">
        <v>10</v>
      </c>
      <c r="U20" s="202"/>
      <c r="V20" s="201"/>
      <c r="W20" s="201"/>
      <c r="X20" s="201"/>
      <c r="Y20" s="201"/>
      <c r="Z20" s="200" t="s">
        <v>350</v>
      </c>
      <c r="AA20" s="200"/>
      <c r="AB20" s="199"/>
      <c r="AC20" s="189"/>
    </row>
    <row r="21" spans="2:29">
      <c r="B21" s="190">
        <v>4</v>
      </c>
      <c r="C21" s="190"/>
      <c r="D21" s="216">
        <v>44981</v>
      </c>
      <c r="E21" s="216"/>
      <c r="F21" s="229" t="s">
        <v>9</v>
      </c>
      <c r="G21" s="208" t="s">
        <v>374</v>
      </c>
      <c r="H21" s="208" t="s">
        <v>374</v>
      </c>
      <c r="I21" s="208" t="s">
        <v>375</v>
      </c>
      <c r="J21" s="208" t="s">
        <v>1394</v>
      </c>
      <c r="K21" s="188" t="s">
        <v>1395</v>
      </c>
      <c r="L21" s="190" t="s">
        <v>19</v>
      </c>
      <c r="M21" s="207" t="s">
        <v>354</v>
      </c>
      <c r="N21" s="188" t="s">
        <v>376</v>
      </c>
      <c r="O21" s="228"/>
      <c r="P21" s="212">
        <v>31.99</v>
      </c>
      <c r="Q21" s="204">
        <f t="shared" si="0"/>
        <v>1.8817647058823528</v>
      </c>
      <c r="R21" s="212"/>
      <c r="S21" s="212"/>
      <c r="T21" s="190">
        <v>17</v>
      </c>
      <c r="U21" s="212"/>
      <c r="V21" s="212"/>
      <c r="W21" s="188" t="s">
        <v>571</v>
      </c>
      <c r="X21" s="190">
        <v>1</v>
      </c>
      <c r="Y21" s="190">
        <v>0</v>
      </c>
      <c r="Z21" s="190"/>
      <c r="AA21" s="190"/>
      <c r="AB21" s="189" t="s">
        <v>1344</v>
      </c>
      <c r="AC21" s="189"/>
    </row>
    <row r="22" spans="2:29">
      <c r="B22" s="190">
        <v>4</v>
      </c>
      <c r="C22" s="190">
        <v>47</v>
      </c>
      <c r="D22" s="216">
        <v>45012</v>
      </c>
      <c r="E22" s="215" t="s">
        <v>85</v>
      </c>
      <c r="F22" s="215" t="s">
        <v>1301</v>
      </c>
      <c r="G22" s="188" t="s">
        <v>85</v>
      </c>
      <c r="H22" s="208" t="s">
        <v>2303</v>
      </c>
      <c r="I22" s="208" t="s">
        <v>2303</v>
      </c>
      <c r="J22" s="188" t="s">
        <v>1256</v>
      </c>
      <c r="K22" s="188" t="s">
        <v>1308</v>
      </c>
      <c r="L22" s="195" t="s">
        <v>350</v>
      </c>
      <c r="M22" s="231"/>
      <c r="N22" s="208" t="s">
        <v>1254</v>
      </c>
      <c r="O22" s="213">
        <v>21.88</v>
      </c>
      <c r="P22" s="212">
        <f>IFERROR(O22/R22,"-")</f>
        <v>5.47</v>
      </c>
      <c r="Q22" s="212">
        <f t="shared" si="0"/>
        <v>0.54699999999999993</v>
      </c>
      <c r="R22" s="211">
        <v>4</v>
      </c>
      <c r="S22" s="194" t="s">
        <v>535</v>
      </c>
      <c r="T22" s="190">
        <v>10</v>
      </c>
      <c r="U22" s="193"/>
      <c r="V22" s="211"/>
      <c r="Y22" s="190">
        <v>1</v>
      </c>
      <c r="Z22" s="190"/>
      <c r="AA22" s="188" t="s">
        <v>472</v>
      </c>
      <c r="AB22" s="189"/>
      <c r="AC22" s="189"/>
    </row>
    <row r="23" spans="2:29">
      <c r="B23" s="200">
        <v>5</v>
      </c>
      <c r="C23" s="200">
        <v>17</v>
      </c>
      <c r="D23" s="210">
        <v>44994</v>
      </c>
      <c r="E23" s="209" t="s">
        <v>122</v>
      </c>
      <c r="F23" s="209" t="s">
        <v>92</v>
      </c>
      <c r="G23" s="207" t="s">
        <v>122</v>
      </c>
      <c r="H23" s="208" t="s">
        <v>2253</v>
      </c>
      <c r="I23" s="188" t="s">
        <v>753</v>
      </c>
      <c r="J23" s="207" t="s">
        <v>372</v>
      </c>
      <c r="K23" s="207"/>
      <c r="L23" s="200"/>
      <c r="M23" s="200"/>
      <c r="N23" s="206" t="s">
        <v>122</v>
      </c>
      <c r="O23" s="205">
        <v>14.99</v>
      </c>
      <c r="P23" s="204">
        <f>IFERROR(O23/R23,"-")</f>
        <v>4.996666666666667</v>
      </c>
      <c r="Q23" s="204">
        <f t="shared" si="0"/>
        <v>0.4996666666666667</v>
      </c>
      <c r="R23" s="202">
        <v>3</v>
      </c>
      <c r="S23" s="203" t="s">
        <v>373</v>
      </c>
      <c r="T23" s="202">
        <v>10</v>
      </c>
      <c r="U23" s="202"/>
      <c r="V23" s="201"/>
      <c r="W23" s="201"/>
      <c r="X23" s="201"/>
      <c r="Y23" s="201"/>
      <c r="Z23" s="200" t="s">
        <v>350</v>
      </c>
      <c r="AA23" s="200"/>
      <c r="AB23" s="199"/>
      <c r="AC23" s="189"/>
    </row>
    <row r="24" spans="2:29">
      <c r="B24" s="190">
        <v>5</v>
      </c>
      <c r="C24" s="190" t="s">
        <v>489</v>
      </c>
      <c r="D24" s="216">
        <v>45023</v>
      </c>
      <c r="E24" s="215" t="s">
        <v>490</v>
      </c>
      <c r="F24" s="215" t="s">
        <v>82</v>
      </c>
      <c r="G24" s="188" t="s">
        <v>374</v>
      </c>
      <c r="H24" s="208" t="s">
        <v>374</v>
      </c>
      <c r="I24" s="208" t="s">
        <v>375</v>
      </c>
      <c r="J24" s="188" t="s">
        <v>492</v>
      </c>
      <c r="K24" s="188" t="s">
        <v>493</v>
      </c>
      <c r="L24" s="195" t="s">
        <v>19</v>
      </c>
      <c r="M24" s="195"/>
      <c r="N24" s="188" t="s">
        <v>376</v>
      </c>
      <c r="O24" s="213">
        <v>15.99</v>
      </c>
      <c r="P24" s="212">
        <f>IFERROR(O24/R24,"-")</f>
        <v>15.99</v>
      </c>
      <c r="Q24" s="212">
        <f t="shared" si="0"/>
        <v>1.599</v>
      </c>
      <c r="R24" s="211">
        <v>1</v>
      </c>
      <c r="S24" s="194" t="str">
        <f>IF(R24=1,"Single canister",CONCATENATE(R24,"-Pack"))</f>
        <v>Single canister</v>
      </c>
      <c r="T24" s="190">
        <v>10</v>
      </c>
      <c r="U24" s="193" t="s">
        <v>495</v>
      </c>
      <c r="V24" s="211">
        <v>1</v>
      </c>
      <c r="W24" s="188" t="s">
        <v>356</v>
      </c>
      <c r="X24" s="190">
        <v>1</v>
      </c>
      <c r="Y24" s="190">
        <v>1</v>
      </c>
      <c r="Z24" s="190"/>
      <c r="AA24" s="188" t="s">
        <v>472</v>
      </c>
      <c r="AB24" s="189"/>
      <c r="AC24" s="189"/>
    </row>
    <row r="25" spans="2:29">
      <c r="B25" s="190">
        <v>5</v>
      </c>
      <c r="C25" s="190"/>
      <c r="D25" s="216">
        <v>44981</v>
      </c>
      <c r="E25" s="216"/>
      <c r="F25" s="229" t="s">
        <v>9</v>
      </c>
      <c r="G25" s="208" t="s">
        <v>374</v>
      </c>
      <c r="H25" s="208" t="s">
        <v>374</v>
      </c>
      <c r="I25" s="208" t="s">
        <v>375</v>
      </c>
      <c r="J25" s="208" t="s">
        <v>1396</v>
      </c>
      <c r="K25" s="188" t="s">
        <v>1397</v>
      </c>
      <c r="L25" s="190" t="s">
        <v>19</v>
      </c>
      <c r="M25" s="207" t="s">
        <v>354</v>
      </c>
      <c r="N25" s="188" t="s">
        <v>376</v>
      </c>
      <c r="O25" s="228"/>
      <c r="P25" s="212">
        <v>38.49</v>
      </c>
      <c r="Q25" s="204">
        <f t="shared" si="0"/>
        <v>3.8490000000000002</v>
      </c>
      <c r="R25" s="212"/>
      <c r="S25" s="212"/>
      <c r="T25" s="190">
        <v>10</v>
      </c>
      <c r="U25" s="212"/>
      <c r="V25" s="212"/>
      <c r="W25" s="188" t="s">
        <v>571</v>
      </c>
      <c r="X25" s="190">
        <v>1</v>
      </c>
      <c r="Y25" s="190">
        <v>0</v>
      </c>
      <c r="Z25" s="190"/>
      <c r="AA25" s="190"/>
      <c r="AB25" s="189" t="s">
        <v>2305</v>
      </c>
      <c r="AC25" s="189"/>
    </row>
    <row r="26" spans="2:29">
      <c r="B26" s="190">
        <v>5</v>
      </c>
      <c r="C26" s="190">
        <v>48</v>
      </c>
      <c r="D26" s="216">
        <v>45013</v>
      </c>
      <c r="E26" s="215" t="s">
        <v>116</v>
      </c>
      <c r="F26" s="215" t="s">
        <v>1301</v>
      </c>
      <c r="G26" s="188" t="s">
        <v>414</v>
      </c>
      <c r="H26" s="208" t="s">
        <v>694</v>
      </c>
      <c r="I26" s="188" t="s">
        <v>694</v>
      </c>
      <c r="J26" s="188" t="s">
        <v>1151</v>
      </c>
      <c r="K26" s="188" t="s">
        <v>1309</v>
      </c>
      <c r="L26" s="225" t="s">
        <v>19</v>
      </c>
      <c r="M26" s="195"/>
      <c r="N26" s="208" t="s">
        <v>416</v>
      </c>
      <c r="O26" s="213">
        <v>12.99</v>
      </c>
      <c r="P26" s="212">
        <f>IFERROR(O26/R26,"-")</f>
        <v>6.4950000000000001</v>
      </c>
      <c r="Q26" s="212">
        <f t="shared" si="0"/>
        <v>0.64949999999999997</v>
      </c>
      <c r="R26" s="211">
        <v>2</v>
      </c>
      <c r="S26" s="194" t="s">
        <v>471</v>
      </c>
      <c r="T26" s="190">
        <v>10</v>
      </c>
      <c r="U26" s="193"/>
      <c r="V26" s="211"/>
      <c r="Y26" s="190">
        <v>0</v>
      </c>
      <c r="Z26" s="190"/>
      <c r="AA26" s="188" t="s">
        <v>472</v>
      </c>
      <c r="AB26" s="189"/>
      <c r="AC26" s="189"/>
    </row>
    <row r="27" spans="2:29">
      <c r="B27" s="190">
        <v>6</v>
      </c>
      <c r="C27" s="190">
        <v>1</v>
      </c>
      <c r="D27" s="216">
        <v>44988</v>
      </c>
      <c r="E27" s="224" t="s">
        <v>78</v>
      </c>
      <c r="F27" s="224" t="s">
        <v>82</v>
      </c>
      <c r="G27" s="208" t="s">
        <v>498</v>
      </c>
      <c r="H27" s="208" t="s">
        <v>499</v>
      </c>
      <c r="I27" s="208" t="s">
        <v>499</v>
      </c>
      <c r="J27" s="208" t="s">
        <v>500</v>
      </c>
      <c r="K27" s="208" t="s">
        <v>501</v>
      </c>
      <c r="L27" s="225" t="s">
        <v>350</v>
      </c>
      <c r="M27" s="225"/>
      <c r="N27" s="208" t="s">
        <v>376</v>
      </c>
      <c r="O27" s="213">
        <v>32.700000000000003</v>
      </c>
      <c r="P27" s="212">
        <f>IFERROR(O27/R27,"-")</f>
        <v>10.9</v>
      </c>
      <c r="Q27" s="212">
        <f t="shared" si="0"/>
        <v>3.1142857142857143</v>
      </c>
      <c r="R27" s="211">
        <v>3</v>
      </c>
      <c r="S27" s="211" t="s">
        <v>373</v>
      </c>
      <c r="T27" s="211">
        <v>3.5</v>
      </c>
      <c r="U27" s="208"/>
      <c r="V27" s="211">
        <v>0</v>
      </c>
      <c r="W27" s="208"/>
      <c r="X27" s="211">
        <v>0</v>
      </c>
      <c r="Y27" s="211">
        <v>1</v>
      </c>
      <c r="Z27" s="211"/>
      <c r="AA27" s="208" t="s">
        <v>472</v>
      </c>
      <c r="AB27" s="189" t="s">
        <v>1425</v>
      </c>
      <c r="AC27" s="189"/>
    </row>
    <row r="28" spans="2:29">
      <c r="B28" s="200">
        <v>6</v>
      </c>
      <c r="C28" s="200">
        <v>34</v>
      </c>
      <c r="D28" s="210">
        <v>44994</v>
      </c>
      <c r="E28" s="209" t="s">
        <v>163</v>
      </c>
      <c r="F28" s="209" t="s">
        <v>92</v>
      </c>
      <c r="G28" s="208" t="s">
        <v>374</v>
      </c>
      <c r="H28" s="208" t="s">
        <v>374</v>
      </c>
      <c r="I28" s="208" t="s">
        <v>375</v>
      </c>
      <c r="J28" s="207" t="s">
        <v>2255</v>
      </c>
      <c r="K28" s="207"/>
      <c r="L28" s="195" t="s">
        <v>19</v>
      </c>
      <c r="M28" s="200"/>
      <c r="N28" s="188" t="s">
        <v>376</v>
      </c>
      <c r="O28" s="205">
        <v>23.99</v>
      </c>
      <c r="P28" s="204">
        <f>IFERROR(O28/R28,"-")</f>
        <v>3.9983333333333331</v>
      </c>
      <c r="Q28" s="204">
        <f t="shared" si="0"/>
        <v>0.3331944444444444</v>
      </c>
      <c r="R28" s="202">
        <v>6</v>
      </c>
      <c r="S28" s="203" t="s">
        <v>377</v>
      </c>
      <c r="T28" s="202">
        <v>12</v>
      </c>
      <c r="U28" s="202"/>
      <c r="V28" s="201">
        <v>1</v>
      </c>
      <c r="W28" s="201"/>
      <c r="X28" s="201"/>
      <c r="Y28" s="201"/>
      <c r="Z28" s="200">
        <v>0</v>
      </c>
      <c r="AA28" s="200"/>
      <c r="AB28" s="199" t="s">
        <v>2302</v>
      </c>
      <c r="AC28" s="189"/>
    </row>
    <row r="29" spans="2:29">
      <c r="B29" s="190">
        <v>6</v>
      </c>
      <c r="C29" s="190"/>
      <c r="D29" s="216">
        <v>44981</v>
      </c>
      <c r="E29" s="216"/>
      <c r="F29" s="229" t="s">
        <v>9</v>
      </c>
      <c r="G29" s="208" t="s">
        <v>374</v>
      </c>
      <c r="H29" s="208" t="s">
        <v>374</v>
      </c>
      <c r="I29" s="208" t="s">
        <v>375</v>
      </c>
      <c r="J29" s="208" t="s">
        <v>1398</v>
      </c>
      <c r="K29" s="188" t="s">
        <v>1399</v>
      </c>
      <c r="L29" s="190" t="s">
        <v>19</v>
      </c>
      <c r="M29" s="207" t="s">
        <v>354</v>
      </c>
      <c r="N29" s="188" t="s">
        <v>376</v>
      </c>
      <c r="O29" s="228"/>
      <c r="P29" s="212">
        <v>19.989999999999998</v>
      </c>
      <c r="Q29" s="204">
        <f t="shared" si="0"/>
        <v>5.7114285714285709</v>
      </c>
      <c r="R29" s="212"/>
      <c r="S29" s="212"/>
      <c r="T29" s="190">
        <v>3.5</v>
      </c>
      <c r="U29" s="212"/>
      <c r="V29" s="212"/>
      <c r="W29" s="188" t="s">
        <v>571</v>
      </c>
      <c r="X29" s="190">
        <v>1</v>
      </c>
      <c r="Y29" s="190">
        <v>0</v>
      </c>
      <c r="Z29" s="190"/>
      <c r="AA29" s="190"/>
      <c r="AB29" s="189" t="s">
        <v>2305</v>
      </c>
      <c r="AC29" s="189"/>
    </row>
    <row r="30" spans="2:29">
      <c r="B30" s="190">
        <v>6</v>
      </c>
      <c r="C30" s="190">
        <v>48</v>
      </c>
      <c r="D30" s="216">
        <v>45013</v>
      </c>
      <c r="E30" s="215" t="s">
        <v>116</v>
      </c>
      <c r="F30" s="215" t="s">
        <v>1301</v>
      </c>
      <c r="G30" s="188" t="s">
        <v>414</v>
      </c>
      <c r="H30" s="208" t="s">
        <v>694</v>
      </c>
      <c r="I30" s="188" t="s">
        <v>694</v>
      </c>
      <c r="J30" s="188" t="s">
        <v>1156</v>
      </c>
      <c r="K30" s="188" t="s">
        <v>1310</v>
      </c>
      <c r="L30" s="225" t="s">
        <v>19</v>
      </c>
      <c r="M30" s="195"/>
      <c r="N30" s="208" t="s">
        <v>416</v>
      </c>
      <c r="O30" s="213">
        <v>6.99</v>
      </c>
      <c r="P30" s="212">
        <f>IFERROR(O30/R30,"-")</f>
        <v>6.99</v>
      </c>
      <c r="Q30" s="212">
        <f t="shared" si="0"/>
        <v>0.69900000000000007</v>
      </c>
      <c r="R30" s="211">
        <v>1</v>
      </c>
      <c r="S30" s="194" t="s">
        <v>477</v>
      </c>
      <c r="T30" s="190">
        <v>10</v>
      </c>
      <c r="U30" s="193"/>
      <c r="V30" s="211"/>
      <c r="Y30" s="190">
        <v>0</v>
      </c>
      <c r="Z30" s="190"/>
      <c r="AA30" s="188" t="s">
        <v>472</v>
      </c>
      <c r="AB30" s="189"/>
      <c r="AC30" s="189"/>
    </row>
    <row r="31" spans="2:29">
      <c r="B31" s="190">
        <v>7</v>
      </c>
      <c r="C31" s="190">
        <v>1</v>
      </c>
      <c r="D31" s="216">
        <v>44988</v>
      </c>
      <c r="E31" s="224" t="s">
        <v>78</v>
      </c>
      <c r="F31" s="224" t="s">
        <v>82</v>
      </c>
      <c r="G31" s="208" t="s">
        <v>498</v>
      </c>
      <c r="H31" s="208" t="s">
        <v>442</v>
      </c>
      <c r="I31" s="188" t="s">
        <v>473</v>
      </c>
      <c r="J31" s="208" t="s">
        <v>505</v>
      </c>
      <c r="K31" s="208" t="s">
        <v>506</v>
      </c>
      <c r="L31" s="225" t="s">
        <v>19</v>
      </c>
      <c r="M31" s="225"/>
      <c r="N31" s="188" t="s">
        <v>444</v>
      </c>
      <c r="O31" s="213">
        <v>2.99</v>
      </c>
      <c r="P31" s="212">
        <f>IFERROR(O31/R31,"-")</f>
        <v>2.99</v>
      </c>
      <c r="Q31" s="212">
        <f t="shared" si="0"/>
        <v>0.85428571428571431</v>
      </c>
      <c r="R31" s="211">
        <v>1</v>
      </c>
      <c r="S31" s="211" t="s">
        <v>369</v>
      </c>
      <c r="T31" s="211">
        <v>3.5</v>
      </c>
      <c r="U31" s="208"/>
      <c r="V31" s="211">
        <v>0</v>
      </c>
      <c r="W31" s="208"/>
      <c r="X31" s="211">
        <v>0</v>
      </c>
      <c r="Y31" s="211">
        <v>1</v>
      </c>
      <c r="Z31" s="211"/>
      <c r="AA31" s="208" t="s">
        <v>472</v>
      </c>
      <c r="AB31" s="189" t="s">
        <v>1344</v>
      </c>
      <c r="AC31" s="189"/>
    </row>
    <row r="32" spans="2:29">
      <c r="B32" s="200">
        <v>7</v>
      </c>
      <c r="C32" s="200">
        <v>32</v>
      </c>
      <c r="D32" s="210">
        <v>44994</v>
      </c>
      <c r="E32" s="209" t="s">
        <v>157</v>
      </c>
      <c r="F32" s="209" t="s">
        <v>92</v>
      </c>
      <c r="G32" s="208" t="s">
        <v>374</v>
      </c>
      <c r="H32" s="208" t="s">
        <v>374</v>
      </c>
      <c r="I32" s="208" t="s">
        <v>375</v>
      </c>
      <c r="J32" s="207" t="s">
        <v>375</v>
      </c>
      <c r="K32" s="207"/>
      <c r="L32" s="195" t="s">
        <v>19</v>
      </c>
      <c r="M32" s="200"/>
      <c r="N32" s="188" t="s">
        <v>376</v>
      </c>
      <c r="O32" s="205">
        <v>12.49</v>
      </c>
      <c r="P32" s="204">
        <f>IFERROR(O32/R32,"-")</f>
        <v>12.49</v>
      </c>
      <c r="Q32" s="204">
        <f t="shared" si="0"/>
        <v>1.7842857142857143</v>
      </c>
      <c r="R32" s="202">
        <v>1</v>
      </c>
      <c r="S32" s="203" t="s">
        <v>369</v>
      </c>
      <c r="T32" s="202">
        <v>7</v>
      </c>
      <c r="U32" s="202"/>
      <c r="V32" s="201">
        <v>1</v>
      </c>
      <c r="W32" s="201"/>
      <c r="X32" s="201"/>
      <c r="Y32" s="201"/>
      <c r="Z32" s="200">
        <v>0</v>
      </c>
      <c r="AA32" s="200"/>
      <c r="AB32" s="199" t="s">
        <v>2302</v>
      </c>
      <c r="AC32" s="189"/>
    </row>
    <row r="33" spans="2:30">
      <c r="B33" s="190">
        <v>7</v>
      </c>
      <c r="C33" s="190"/>
      <c r="D33" s="216">
        <v>44981</v>
      </c>
      <c r="E33" s="216"/>
      <c r="F33" s="229" t="s">
        <v>9</v>
      </c>
      <c r="G33" s="208" t="s">
        <v>374</v>
      </c>
      <c r="H33" s="208" t="s">
        <v>374</v>
      </c>
      <c r="I33" s="208" t="s">
        <v>375</v>
      </c>
      <c r="J33" s="208" t="s">
        <v>1400</v>
      </c>
      <c r="K33" s="188" t="s">
        <v>1401</v>
      </c>
      <c r="L33" s="190" t="s">
        <v>19</v>
      </c>
      <c r="M33" s="207" t="s">
        <v>354</v>
      </c>
      <c r="N33" s="188" t="s">
        <v>376</v>
      </c>
      <c r="O33" s="228"/>
      <c r="P33" s="212">
        <v>32.99</v>
      </c>
      <c r="Q33" s="204">
        <f t="shared" si="0"/>
        <v>6.5980000000000008</v>
      </c>
      <c r="R33" s="212"/>
      <c r="S33" s="212"/>
      <c r="T33" s="190">
        <v>5</v>
      </c>
      <c r="U33" s="212"/>
      <c r="V33" s="212"/>
      <c r="W33" s="188" t="s">
        <v>350</v>
      </c>
      <c r="X33" s="190">
        <v>0</v>
      </c>
      <c r="Y33" s="190">
        <v>0</v>
      </c>
      <c r="Z33" s="190"/>
      <c r="AA33" s="190"/>
      <c r="AB33" s="189" t="s">
        <v>2306</v>
      </c>
      <c r="AC33" s="189"/>
    </row>
    <row r="34" spans="2:30">
      <c r="B34" s="190">
        <v>7</v>
      </c>
      <c r="C34" s="190">
        <v>49</v>
      </c>
      <c r="D34" s="216">
        <v>45013</v>
      </c>
      <c r="E34" s="215" t="s">
        <v>93</v>
      </c>
      <c r="F34" s="215" t="s">
        <v>1301</v>
      </c>
      <c r="G34" s="188" t="s">
        <v>706</v>
      </c>
      <c r="H34" s="208" t="s">
        <v>706</v>
      </c>
      <c r="I34" s="243" t="s">
        <v>707</v>
      </c>
      <c r="J34" s="188" t="s">
        <v>1311</v>
      </c>
      <c r="K34" s="188" t="s">
        <v>1068</v>
      </c>
      <c r="L34" s="225" t="s">
        <v>350</v>
      </c>
      <c r="M34" s="195"/>
      <c r="N34" s="208" t="s">
        <v>2307</v>
      </c>
      <c r="O34" s="213">
        <v>20.89</v>
      </c>
      <c r="P34" s="212">
        <f>IFERROR(O34/R34,"-")</f>
        <v>6.9633333333333338</v>
      </c>
      <c r="Q34" s="212">
        <f t="shared" si="0"/>
        <v>0.69633333333333336</v>
      </c>
      <c r="R34" s="211">
        <v>3</v>
      </c>
      <c r="S34" s="194" t="s">
        <v>503</v>
      </c>
      <c r="T34" s="190">
        <v>10</v>
      </c>
      <c r="U34" s="193"/>
      <c r="V34" s="211"/>
      <c r="Y34" s="190">
        <v>1</v>
      </c>
      <c r="Z34" s="190"/>
      <c r="AA34" s="188" t="s">
        <v>472</v>
      </c>
      <c r="AB34" s="189"/>
      <c r="AC34" s="189"/>
    </row>
    <row r="35" spans="2:30">
      <c r="B35" s="190">
        <v>8</v>
      </c>
      <c r="C35" s="190">
        <v>1</v>
      </c>
      <c r="D35" s="216">
        <v>44988</v>
      </c>
      <c r="E35" s="224" t="s">
        <v>78</v>
      </c>
      <c r="F35" s="224" t="s">
        <v>82</v>
      </c>
      <c r="G35" s="208" t="s">
        <v>498</v>
      </c>
      <c r="H35" s="208" t="s">
        <v>442</v>
      </c>
      <c r="I35" s="188" t="s">
        <v>473</v>
      </c>
      <c r="J35" s="208" t="s">
        <v>510</v>
      </c>
      <c r="K35" s="208" t="s">
        <v>511</v>
      </c>
      <c r="L35" s="225" t="s">
        <v>19</v>
      </c>
      <c r="M35" s="225"/>
      <c r="N35" s="188" t="s">
        <v>444</v>
      </c>
      <c r="O35" s="213">
        <v>4.99</v>
      </c>
      <c r="P35" s="212">
        <f>IFERROR(O35/R35,"-")</f>
        <v>4.99</v>
      </c>
      <c r="Q35" s="212">
        <f t="shared" si="0"/>
        <v>1.4257142857142857</v>
      </c>
      <c r="R35" s="211">
        <v>1</v>
      </c>
      <c r="S35" s="211" t="s">
        <v>369</v>
      </c>
      <c r="T35" s="211">
        <v>3.5</v>
      </c>
      <c r="U35" s="208"/>
      <c r="V35" s="211">
        <v>0</v>
      </c>
      <c r="W35" s="208"/>
      <c r="X35" s="211">
        <v>0</v>
      </c>
      <c r="Y35" s="211">
        <v>1</v>
      </c>
      <c r="Z35" s="211"/>
      <c r="AA35" s="208" t="s">
        <v>472</v>
      </c>
      <c r="AB35" s="189" t="s">
        <v>1344</v>
      </c>
      <c r="AC35" s="189"/>
    </row>
    <row r="36" spans="2:30">
      <c r="B36" s="200">
        <v>8</v>
      </c>
      <c r="C36" s="200">
        <v>39</v>
      </c>
      <c r="D36" s="210">
        <v>44994</v>
      </c>
      <c r="E36" s="209" t="s">
        <v>174</v>
      </c>
      <c r="F36" s="209" t="s">
        <v>92</v>
      </c>
      <c r="G36" s="208" t="s">
        <v>374</v>
      </c>
      <c r="H36" s="208" t="s">
        <v>374</v>
      </c>
      <c r="I36" s="208" t="s">
        <v>375</v>
      </c>
      <c r="J36" s="207" t="s">
        <v>375</v>
      </c>
      <c r="K36" s="207"/>
      <c r="L36" s="195" t="s">
        <v>19</v>
      </c>
      <c r="M36" s="200"/>
      <c r="N36" s="188" t="s">
        <v>376</v>
      </c>
      <c r="O36" s="205">
        <v>7.5</v>
      </c>
      <c r="P36" s="204">
        <f>IFERROR(O36/R36,"-")</f>
        <v>7.5</v>
      </c>
      <c r="Q36" s="204">
        <f t="shared" si="0"/>
        <v>0.75</v>
      </c>
      <c r="R36" s="202">
        <v>1</v>
      </c>
      <c r="S36" s="203" t="s">
        <v>369</v>
      </c>
      <c r="T36" s="202">
        <v>10</v>
      </c>
      <c r="U36" s="202"/>
      <c r="V36" s="201">
        <v>1</v>
      </c>
      <c r="W36" s="201"/>
      <c r="X36" s="201"/>
      <c r="Y36" s="201"/>
      <c r="Z36" s="200">
        <v>0</v>
      </c>
      <c r="AA36" s="200"/>
      <c r="AB36" s="199" t="s">
        <v>2302</v>
      </c>
      <c r="AC36" s="189"/>
    </row>
    <row r="37" spans="2:30">
      <c r="B37" s="190">
        <v>8</v>
      </c>
      <c r="C37" s="190"/>
      <c r="D37" s="216">
        <v>44981</v>
      </c>
      <c r="E37" s="216"/>
      <c r="F37" s="229" t="s">
        <v>9</v>
      </c>
      <c r="G37" s="208" t="s">
        <v>374</v>
      </c>
      <c r="H37" s="208" t="s">
        <v>374</v>
      </c>
      <c r="I37" s="208" t="s">
        <v>375</v>
      </c>
      <c r="J37" s="208" t="s">
        <v>1403</v>
      </c>
      <c r="K37" s="188" t="s">
        <v>1404</v>
      </c>
      <c r="L37" s="190" t="s">
        <v>19</v>
      </c>
      <c r="M37" s="207" t="s">
        <v>354</v>
      </c>
      <c r="N37" s="188" t="s">
        <v>376</v>
      </c>
      <c r="O37" s="228"/>
      <c r="P37" s="212">
        <v>59.99</v>
      </c>
      <c r="Q37" s="204">
        <f t="shared" si="0"/>
        <v>5.9990000000000006</v>
      </c>
      <c r="R37" s="212"/>
      <c r="S37" s="212"/>
      <c r="T37" s="190">
        <v>10</v>
      </c>
      <c r="U37" s="212"/>
      <c r="V37" s="212"/>
      <c r="W37" s="188" t="s">
        <v>350</v>
      </c>
      <c r="X37" s="190">
        <v>0</v>
      </c>
      <c r="Y37" s="190">
        <v>0</v>
      </c>
      <c r="Z37" s="190"/>
      <c r="AA37" s="190"/>
      <c r="AB37" s="189" t="s">
        <v>1344</v>
      </c>
      <c r="AC37" s="189"/>
    </row>
    <row r="38" spans="2:30">
      <c r="B38" s="190">
        <v>8</v>
      </c>
      <c r="C38" s="190">
        <v>49</v>
      </c>
      <c r="D38" s="216">
        <v>45013</v>
      </c>
      <c r="E38" s="215" t="s">
        <v>93</v>
      </c>
      <c r="F38" s="215" t="s">
        <v>1301</v>
      </c>
      <c r="G38" s="188" t="s">
        <v>706</v>
      </c>
      <c r="H38" s="208" t="s">
        <v>706</v>
      </c>
      <c r="I38" s="243" t="s">
        <v>707</v>
      </c>
      <c r="J38" s="188" t="s">
        <v>1314</v>
      </c>
      <c r="K38" s="188" t="s">
        <v>1076</v>
      </c>
      <c r="L38" s="225" t="s">
        <v>350</v>
      </c>
      <c r="M38" s="195"/>
      <c r="N38" s="208" t="s">
        <v>2307</v>
      </c>
      <c r="O38" s="213">
        <v>10.99</v>
      </c>
      <c r="P38" s="212">
        <f>IFERROR(O38/R38,"-")</f>
        <v>10.99</v>
      </c>
      <c r="Q38" s="212">
        <f t="shared" si="0"/>
        <v>1.099</v>
      </c>
      <c r="R38" s="211">
        <v>1</v>
      </c>
      <c r="S38" s="194" t="s">
        <v>477</v>
      </c>
      <c r="T38" s="190">
        <v>10</v>
      </c>
      <c r="U38" s="193"/>
      <c r="V38" s="211"/>
      <c r="Y38" s="190">
        <v>1</v>
      </c>
      <c r="Z38" s="190"/>
      <c r="AA38" s="188" t="s">
        <v>472</v>
      </c>
      <c r="AB38" s="189"/>
      <c r="AC38" s="189"/>
    </row>
    <row r="39" spans="2:30">
      <c r="B39" s="190">
        <v>9</v>
      </c>
      <c r="C39" s="190">
        <v>1</v>
      </c>
      <c r="D39" s="216">
        <v>44988</v>
      </c>
      <c r="E39" s="224" t="s">
        <v>78</v>
      </c>
      <c r="F39" s="224" t="s">
        <v>82</v>
      </c>
      <c r="G39" s="208" t="s">
        <v>498</v>
      </c>
      <c r="H39" s="208" t="s">
        <v>442</v>
      </c>
      <c r="I39" s="188" t="s">
        <v>473</v>
      </c>
      <c r="J39" s="208" t="s">
        <v>515</v>
      </c>
      <c r="K39" s="208" t="s">
        <v>516</v>
      </c>
      <c r="L39" s="225" t="s">
        <v>19</v>
      </c>
      <c r="M39" s="225"/>
      <c r="N39" s="188" t="s">
        <v>444</v>
      </c>
      <c r="O39" s="213">
        <v>15.99</v>
      </c>
      <c r="P39" s="212">
        <f>IFERROR(O39/R39,"-")</f>
        <v>15.99</v>
      </c>
      <c r="Q39" s="212">
        <f t="shared" ref="Q39:Q60" si="1">IFERROR(P39/T39,"-")</f>
        <v>1.599</v>
      </c>
      <c r="R39" s="211">
        <v>1</v>
      </c>
      <c r="S39" s="211" t="s">
        <v>369</v>
      </c>
      <c r="T39" s="211">
        <v>10</v>
      </c>
      <c r="U39" s="208"/>
      <c r="V39" s="211">
        <v>0</v>
      </c>
      <c r="W39" s="208"/>
      <c r="X39" s="211">
        <v>0</v>
      </c>
      <c r="Y39" s="211">
        <v>1</v>
      </c>
      <c r="Z39" s="211"/>
      <c r="AA39" s="208" t="s">
        <v>472</v>
      </c>
      <c r="AB39" s="189" t="s">
        <v>1344</v>
      </c>
      <c r="AC39" s="189"/>
    </row>
    <row r="40" spans="2:30">
      <c r="B40" s="190">
        <v>9</v>
      </c>
      <c r="C40" s="190"/>
      <c r="D40" s="216">
        <v>44981</v>
      </c>
      <c r="E40" s="216"/>
      <c r="F40" s="229" t="s">
        <v>9</v>
      </c>
      <c r="G40" s="208" t="s">
        <v>374</v>
      </c>
      <c r="H40" s="208" t="s">
        <v>374</v>
      </c>
      <c r="I40" s="208" t="s">
        <v>375</v>
      </c>
      <c r="J40" s="208" t="s">
        <v>1405</v>
      </c>
      <c r="K40" s="188" t="s">
        <v>1406</v>
      </c>
      <c r="L40" s="190" t="s">
        <v>19</v>
      </c>
      <c r="M40" s="207" t="s">
        <v>354</v>
      </c>
      <c r="N40" s="188" t="s">
        <v>376</v>
      </c>
      <c r="O40" s="228"/>
      <c r="P40" s="212">
        <v>21.99</v>
      </c>
      <c r="Q40" s="204">
        <f t="shared" si="1"/>
        <v>2.1989999999999998</v>
      </c>
      <c r="R40" s="212"/>
      <c r="S40" s="212"/>
      <c r="T40" s="190">
        <v>10</v>
      </c>
      <c r="U40" s="212"/>
      <c r="V40" s="212"/>
      <c r="W40" s="188" t="s">
        <v>350</v>
      </c>
      <c r="X40" s="190">
        <v>0</v>
      </c>
      <c r="Y40" s="190">
        <v>0</v>
      </c>
      <c r="Z40" s="190"/>
      <c r="AA40" s="190"/>
      <c r="AB40" s="189" t="s">
        <v>1344</v>
      </c>
      <c r="AC40" s="189"/>
    </row>
    <row r="41" spans="2:30">
      <c r="B41" s="190">
        <v>9</v>
      </c>
      <c r="C41" s="190">
        <v>49</v>
      </c>
      <c r="D41" s="216">
        <v>45013</v>
      </c>
      <c r="E41" s="215" t="s">
        <v>93</v>
      </c>
      <c r="F41" s="215" t="s">
        <v>1301</v>
      </c>
      <c r="G41" s="188" t="s">
        <v>706</v>
      </c>
      <c r="H41" s="208" t="s">
        <v>706</v>
      </c>
      <c r="I41" s="243" t="s">
        <v>707</v>
      </c>
      <c r="J41" s="188" t="s">
        <v>1315</v>
      </c>
      <c r="K41" s="188" t="s">
        <v>1078</v>
      </c>
      <c r="L41" s="225" t="s">
        <v>350</v>
      </c>
      <c r="M41" s="195"/>
      <c r="N41" s="208" t="s">
        <v>2307</v>
      </c>
      <c r="O41" s="213">
        <v>7.49</v>
      </c>
      <c r="P41" s="212">
        <f>IFERROR(O41/R41,"-")</f>
        <v>7.49</v>
      </c>
      <c r="Q41" s="212">
        <f t="shared" si="1"/>
        <v>2.14</v>
      </c>
      <c r="R41" s="211">
        <v>1</v>
      </c>
      <c r="S41" s="194" t="s">
        <v>477</v>
      </c>
      <c r="T41" s="190">
        <v>3.5</v>
      </c>
      <c r="U41" s="193"/>
      <c r="V41" s="211"/>
      <c r="Y41" s="190">
        <v>1</v>
      </c>
      <c r="Z41" s="190"/>
      <c r="AA41" s="188" t="s">
        <v>472</v>
      </c>
      <c r="AB41" s="189"/>
      <c r="AC41" s="189"/>
      <c r="AD41" s="248"/>
    </row>
    <row r="42" spans="2:30">
      <c r="B42" s="200">
        <v>9</v>
      </c>
      <c r="C42" s="200">
        <v>43</v>
      </c>
      <c r="D42" s="210">
        <v>44994</v>
      </c>
      <c r="E42" s="209" t="s">
        <v>184</v>
      </c>
      <c r="F42" s="209" t="s">
        <v>92</v>
      </c>
      <c r="G42" s="207"/>
      <c r="H42" s="208" t="s">
        <v>734</v>
      </c>
      <c r="I42" s="188" t="s">
        <v>734</v>
      </c>
      <c r="J42" s="207" t="s">
        <v>349</v>
      </c>
      <c r="K42" s="207"/>
      <c r="L42" s="200"/>
      <c r="M42" s="200"/>
      <c r="N42" s="206"/>
      <c r="O42" s="205"/>
      <c r="P42" s="204" t="str">
        <f>IFERROR(O42/R42,"-")</f>
        <v>-</v>
      </c>
      <c r="Q42" s="204" t="str">
        <f t="shared" si="1"/>
        <v>-</v>
      </c>
      <c r="R42" s="202"/>
      <c r="S42" s="203" t="s">
        <v>387</v>
      </c>
      <c r="T42" s="202"/>
      <c r="U42" s="202"/>
      <c r="V42" s="201"/>
      <c r="W42" s="201"/>
      <c r="X42" s="201"/>
      <c r="Y42" s="201"/>
      <c r="Z42" s="200"/>
      <c r="AA42" s="200"/>
      <c r="AB42" s="199"/>
      <c r="AC42" s="189"/>
    </row>
    <row r="43" spans="2:30">
      <c r="B43" s="190">
        <v>10</v>
      </c>
      <c r="C43" s="190">
        <v>1</v>
      </c>
      <c r="D43" s="216">
        <v>44988</v>
      </c>
      <c r="E43" s="224" t="s">
        <v>78</v>
      </c>
      <c r="F43" s="224" t="s">
        <v>82</v>
      </c>
      <c r="G43" s="208" t="s">
        <v>517</v>
      </c>
      <c r="H43" s="208" t="s">
        <v>2308</v>
      </c>
      <c r="I43" s="208" t="s">
        <v>518</v>
      </c>
      <c r="J43" s="208" t="s">
        <v>519</v>
      </c>
      <c r="K43" s="208" t="s">
        <v>520</v>
      </c>
      <c r="L43" s="225" t="s">
        <v>350</v>
      </c>
      <c r="M43" s="225"/>
      <c r="N43" s="208"/>
      <c r="O43" s="213">
        <v>6.75</v>
      </c>
      <c r="P43" s="212">
        <f>IFERROR(O43/R43,"-")</f>
        <v>6.75</v>
      </c>
      <c r="Q43" s="212">
        <f t="shared" si="1"/>
        <v>0.67500000000000004</v>
      </c>
      <c r="R43" s="211">
        <v>1</v>
      </c>
      <c r="S43" s="211" t="s">
        <v>369</v>
      </c>
      <c r="T43" s="211">
        <v>10</v>
      </c>
      <c r="U43" s="208"/>
      <c r="V43" s="211">
        <v>0</v>
      </c>
      <c r="W43" s="208"/>
      <c r="X43" s="211">
        <v>0</v>
      </c>
      <c r="Y43" s="211">
        <v>1</v>
      </c>
      <c r="Z43" s="211"/>
      <c r="AA43" s="208" t="s">
        <v>472</v>
      </c>
      <c r="AB43" s="189" t="s">
        <v>1425</v>
      </c>
      <c r="AC43" s="189"/>
    </row>
    <row r="44" spans="2:30">
      <c r="B44" s="200">
        <v>10</v>
      </c>
      <c r="C44" s="200">
        <v>12</v>
      </c>
      <c r="D44" s="210">
        <v>44994</v>
      </c>
      <c r="E44" s="209" t="s">
        <v>111</v>
      </c>
      <c r="F44" s="209" t="s">
        <v>92</v>
      </c>
      <c r="G44" s="188" t="s">
        <v>388</v>
      </c>
      <c r="H44" s="208" t="s">
        <v>2309</v>
      </c>
      <c r="I44" s="188" t="s">
        <v>389</v>
      </c>
      <c r="J44" s="207" t="s">
        <v>389</v>
      </c>
      <c r="K44" s="207"/>
      <c r="L44" s="200" t="s">
        <v>19</v>
      </c>
      <c r="M44" s="200"/>
      <c r="N44" s="228" t="s">
        <v>391</v>
      </c>
      <c r="O44" s="205">
        <v>6.58</v>
      </c>
      <c r="P44" s="204">
        <f>IFERROR(O44/R44,"-")</f>
        <v>6.58</v>
      </c>
      <c r="Q44" s="204">
        <f t="shared" si="1"/>
        <v>0.82250000000000001</v>
      </c>
      <c r="R44" s="202">
        <v>1</v>
      </c>
      <c r="S44" s="203" t="s">
        <v>369</v>
      </c>
      <c r="T44" s="202">
        <v>8</v>
      </c>
      <c r="U44" s="202"/>
      <c r="V44" s="201">
        <v>0</v>
      </c>
      <c r="W44" s="201"/>
      <c r="X44" s="201"/>
      <c r="Y44" s="201"/>
      <c r="Z44" s="200">
        <v>0</v>
      </c>
      <c r="AA44" s="200"/>
      <c r="AB44" s="199" t="s">
        <v>2310</v>
      </c>
      <c r="AC44" s="189"/>
    </row>
    <row r="45" spans="2:30">
      <c r="B45" s="190">
        <v>10</v>
      </c>
      <c r="C45" s="190"/>
      <c r="D45" s="216">
        <v>44981</v>
      </c>
      <c r="E45" s="216"/>
      <c r="F45" s="229" t="s">
        <v>9</v>
      </c>
      <c r="G45" s="208" t="s">
        <v>374</v>
      </c>
      <c r="H45" s="208" t="s">
        <v>374</v>
      </c>
      <c r="I45" s="208" t="s">
        <v>375</v>
      </c>
      <c r="J45" s="208" t="s">
        <v>1407</v>
      </c>
      <c r="K45" s="188" t="s">
        <v>1408</v>
      </c>
      <c r="L45" s="190" t="s">
        <v>19</v>
      </c>
      <c r="M45" s="207" t="s">
        <v>354</v>
      </c>
      <c r="N45" s="188" t="s">
        <v>376</v>
      </c>
      <c r="O45" s="228"/>
      <c r="P45" s="212">
        <v>89.99</v>
      </c>
      <c r="Q45" s="204">
        <f t="shared" si="1"/>
        <v>11.248749999999999</v>
      </c>
      <c r="R45" s="212"/>
      <c r="S45" s="212"/>
      <c r="T45" s="190">
        <v>8</v>
      </c>
      <c r="U45" s="212"/>
      <c r="V45" s="212"/>
      <c r="W45" s="188" t="s">
        <v>350</v>
      </c>
      <c r="X45" s="190">
        <v>0</v>
      </c>
      <c r="Y45" s="190">
        <v>0</v>
      </c>
      <c r="Z45" s="190"/>
      <c r="AA45" s="190"/>
      <c r="AB45" s="189" t="s">
        <v>2305</v>
      </c>
      <c r="AC45" s="189"/>
    </row>
    <row r="46" spans="2:30">
      <c r="B46" s="190">
        <v>10</v>
      </c>
      <c r="C46" s="190">
        <v>50</v>
      </c>
      <c r="D46" s="216">
        <v>45013</v>
      </c>
      <c r="E46" s="215" t="s">
        <v>85</v>
      </c>
      <c r="F46" s="215" t="s">
        <v>1316</v>
      </c>
      <c r="G46" s="188" t="s">
        <v>374</v>
      </c>
      <c r="H46" s="208" t="s">
        <v>374</v>
      </c>
      <c r="I46" s="208" t="s">
        <v>375</v>
      </c>
      <c r="J46" s="188" t="s">
        <v>1302</v>
      </c>
      <c r="K46" s="188" t="s">
        <v>1303</v>
      </c>
      <c r="L46" s="190" t="s">
        <v>19</v>
      </c>
      <c r="M46" s="195"/>
      <c r="N46" s="188" t="s">
        <v>376</v>
      </c>
      <c r="O46" s="213">
        <v>12.64</v>
      </c>
      <c r="P46" s="212">
        <f>IFERROR(O46/R46,"-")</f>
        <v>6.32</v>
      </c>
      <c r="Q46" s="212">
        <f t="shared" si="1"/>
        <v>0.63200000000000001</v>
      </c>
      <c r="R46" s="211">
        <v>2</v>
      </c>
      <c r="S46" s="194" t="s">
        <v>471</v>
      </c>
      <c r="T46" s="190">
        <v>10</v>
      </c>
      <c r="U46" s="208" t="s">
        <v>1183</v>
      </c>
      <c r="V46" s="211"/>
      <c r="Y46" s="190">
        <v>1</v>
      </c>
      <c r="Z46" s="190"/>
      <c r="AA46" s="188" t="s">
        <v>1304</v>
      </c>
      <c r="AB46" s="189" t="s">
        <v>350</v>
      </c>
      <c r="AC46" s="189"/>
    </row>
    <row r="47" spans="2:30">
      <c r="B47" s="190">
        <v>11</v>
      </c>
      <c r="C47" s="190">
        <v>1</v>
      </c>
      <c r="D47" s="216">
        <v>44988</v>
      </c>
      <c r="E47" s="224" t="s">
        <v>78</v>
      </c>
      <c r="F47" s="224" t="s">
        <v>82</v>
      </c>
      <c r="G47" s="208" t="s">
        <v>2311</v>
      </c>
      <c r="H47" s="208" t="s">
        <v>524</v>
      </c>
      <c r="I47" s="208" t="s">
        <v>524</v>
      </c>
      <c r="J47" s="208" t="s">
        <v>525</v>
      </c>
      <c r="K47" s="208" t="s">
        <v>526</v>
      </c>
      <c r="L47" s="225" t="s">
        <v>528</v>
      </c>
      <c r="M47" s="225"/>
      <c r="N47" s="208" t="s">
        <v>529</v>
      </c>
      <c r="O47" s="213">
        <v>49.9</v>
      </c>
      <c r="P47" s="212">
        <f>IFERROR(O47/R47,"-")</f>
        <v>8.3166666666666664</v>
      </c>
      <c r="Q47" s="212">
        <f t="shared" si="1"/>
        <v>0.83166666666666667</v>
      </c>
      <c r="R47" s="211">
        <v>6</v>
      </c>
      <c r="S47" s="211" t="s">
        <v>377</v>
      </c>
      <c r="T47" s="211">
        <v>10</v>
      </c>
      <c r="U47" s="208"/>
      <c r="V47" s="211">
        <v>1</v>
      </c>
      <c r="W47" s="208" t="s">
        <v>531</v>
      </c>
      <c r="X47" s="211">
        <v>1</v>
      </c>
      <c r="Y47" s="211">
        <v>1</v>
      </c>
      <c r="Z47" s="211"/>
      <c r="AA47" s="208" t="s">
        <v>472</v>
      </c>
      <c r="AB47" s="189" t="s">
        <v>1344</v>
      </c>
      <c r="AC47" s="189"/>
    </row>
    <row r="48" spans="2:30">
      <c r="B48" s="190">
        <v>11</v>
      </c>
      <c r="C48" s="190"/>
      <c r="D48" s="216">
        <v>44981</v>
      </c>
      <c r="E48" s="216"/>
      <c r="F48" s="229" t="s">
        <v>9</v>
      </c>
      <c r="G48" s="208" t="s">
        <v>374</v>
      </c>
      <c r="H48" s="208" t="s">
        <v>374</v>
      </c>
      <c r="I48" s="208" t="s">
        <v>375</v>
      </c>
      <c r="J48" s="208" t="s">
        <v>1409</v>
      </c>
      <c r="K48" s="188" t="s">
        <v>1410</v>
      </c>
      <c r="L48" s="190" t="s">
        <v>19</v>
      </c>
      <c r="M48" s="207" t="s">
        <v>354</v>
      </c>
      <c r="N48" s="188" t="s">
        <v>376</v>
      </c>
      <c r="O48" s="228"/>
      <c r="P48" s="212">
        <v>59.99</v>
      </c>
      <c r="Q48" s="204">
        <f t="shared" si="1"/>
        <v>5.9990000000000006</v>
      </c>
      <c r="R48" s="212"/>
      <c r="S48" s="212"/>
      <c r="T48" s="190">
        <v>10</v>
      </c>
      <c r="U48" s="212"/>
      <c r="V48" s="212"/>
      <c r="W48" s="188" t="s">
        <v>350</v>
      </c>
      <c r="X48" s="190">
        <v>0</v>
      </c>
      <c r="Y48" s="190">
        <v>0</v>
      </c>
      <c r="Z48" s="190"/>
      <c r="AA48" s="190"/>
      <c r="AB48" s="189" t="s">
        <v>1344</v>
      </c>
      <c r="AC48" s="189"/>
    </row>
    <row r="49" spans="2:29">
      <c r="B49" s="200">
        <v>11</v>
      </c>
      <c r="C49" s="200">
        <v>20</v>
      </c>
      <c r="D49" s="210">
        <v>44994</v>
      </c>
      <c r="E49" s="209" t="s">
        <v>129</v>
      </c>
      <c r="F49" s="209" t="s">
        <v>92</v>
      </c>
      <c r="G49" s="207" t="s">
        <v>394</v>
      </c>
      <c r="H49" s="208" t="s">
        <v>394</v>
      </c>
      <c r="I49" s="188" t="s">
        <v>906</v>
      </c>
      <c r="J49" s="207" t="s">
        <v>395</v>
      </c>
      <c r="K49" s="207"/>
      <c r="L49" s="195" t="s">
        <v>19</v>
      </c>
      <c r="M49" s="200"/>
      <c r="N49" s="188" t="s">
        <v>396</v>
      </c>
      <c r="O49" s="205">
        <v>10.02</v>
      </c>
      <c r="P49" s="204">
        <f>IFERROR(O49/R49,"-")</f>
        <v>10.02</v>
      </c>
      <c r="Q49" s="204">
        <f t="shared" si="1"/>
        <v>1.002</v>
      </c>
      <c r="R49" s="202">
        <v>1</v>
      </c>
      <c r="S49" s="203" t="s">
        <v>369</v>
      </c>
      <c r="T49" s="202">
        <v>10</v>
      </c>
      <c r="U49" s="202"/>
      <c r="V49" s="201">
        <v>1</v>
      </c>
      <c r="W49" s="201"/>
      <c r="X49" s="201"/>
      <c r="Y49" s="201"/>
      <c r="Z49" s="200">
        <v>0</v>
      </c>
      <c r="AA49" s="200"/>
      <c r="AB49" s="199" t="s">
        <v>2302</v>
      </c>
      <c r="AC49" s="189"/>
    </row>
    <row r="50" spans="2:29">
      <c r="B50" s="190">
        <v>11</v>
      </c>
      <c r="C50" s="190">
        <v>50</v>
      </c>
      <c r="D50" s="216">
        <v>45013</v>
      </c>
      <c r="E50" s="215" t="s">
        <v>85</v>
      </c>
      <c r="F50" s="215" t="s">
        <v>1316</v>
      </c>
      <c r="G50" s="188" t="s">
        <v>85</v>
      </c>
      <c r="H50" s="208" t="s">
        <v>2303</v>
      </c>
      <c r="I50" s="208" t="s">
        <v>2303</v>
      </c>
      <c r="J50" s="188" t="s">
        <v>1251</v>
      </c>
      <c r="K50" s="188" t="s">
        <v>1305</v>
      </c>
      <c r="L50" s="195" t="s">
        <v>350</v>
      </c>
      <c r="M50" s="195"/>
      <c r="N50" s="208" t="s">
        <v>1254</v>
      </c>
      <c r="O50" s="213">
        <v>7.88</v>
      </c>
      <c r="P50" s="212">
        <f>IFERROR(O50/R50,"-")</f>
        <v>7.88</v>
      </c>
      <c r="Q50" s="212">
        <f t="shared" si="1"/>
        <v>0.78800000000000003</v>
      </c>
      <c r="R50" s="211">
        <v>1</v>
      </c>
      <c r="S50" s="194" t="s">
        <v>477</v>
      </c>
      <c r="T50" s="190">
        <v>10</v>
      </c>
      <c r="U50" s="193"/>
      <c r="V50" s="211"/>
      <c r="Y50" s="190">
        <v>1</v>
      </c>
      <c r="Z50" s="190"/>
      <c r="AA50" s="188" t="s">
        <v>472</v>
      </c>
      <c r="AB50" s="189"/>
      <c r="AC50" s="189"/>
    </row>
    <row r="51" spans="2:29">
      <c r="B51" s="190">
        <v>12</v>
      </c>
      <c r="C51" s="190">
        <v>1</v>
      </c>
      <c r="D51" s="216">
        <v>44988</v>
      </c>
      <c r="E51" s="224" t="s">
        <v>78</v>
      </c>
      <c r="F51" s="224" t="s">
        <v>82</v>
      </c>
      <c r="G51" s="208" t="s">
        <v>2311</v>
      </c>
      <c r="H51" s="208" t="s">
        <v>524</v>
      </c>
      <c r="I51" s="208" t="s">
        <v>524</v>
      </c>
      <c r="J51" s="208" t="s">
        <v>532</v>
      </c>
      <c r="K51" s="208" t="s">
        <v>533</v>
      </c>
      <c r="L51" s="225" t="s">
        <v>528</v>
      </c>
      <c r="M51" s="225"/>
      <c r="N51" s="208" t="s">
        <v>529</v>
      </c>
      <c r="O51" s="213">
        <v>39.9</v>
      </c>
      <c r="P51" s="212">
        <f>IFERROR(O51/R51,"-")</f>
        <v>9.9749999999999996</v>
      </c>
      <c r="Q51" s="212">
        <f t="shared" si="1"/>
        <v>0.99749999999999994</v>
      </c>
      <c r="R51" s="211">
        <v>4</v>
      </c>
      <c r="S51" s="211" t="s">
        <v>404</v>
      </c>
      <c r="T51" s="211">
        <v>10</v>
      </c>
      <c r="U51" s="208"/>
      <c r="V51" s="211">
        <v>0</v>
      </c>
      <c r="W51" s="208"/>
      <c r="X51" s="211">
        <v>0</v>
      </c>
      <c r="Y51" s="211">
        <v>1</v>
      </c>
      <c r="Z51" s="211"/>
      <c r="AA51" s="208" t="s">
        <v>472</v>
      </c>
      <c r="AB51" s="189" t="s">
        <v>1344</v>
      </c>
      <c r="AC51" s="189"/>
    </row>
    <row r="52" spans="2:29">
      <c r="B52" s="200">
        <v>12</v>
      </c>
      <c r="C52" s="200">
        <v>7</v>
      </c>
      <c r="D52" s="210">
        <v>44994</v>
      </c>
      <c r="E52" s="209" t="s">
        <v>100</v>
      </c>
      <c r="F52" s="209" t="s">
        <v>92</v>
      </c>
      <c r="G52" s="208" t="s">
        <v>374</v>
      </c>
      <c r="H52" s="208" t="s">
        <v>374</v>
      </c>
      <c r="I52" s="208" t="s">
        <v>375</v>
      </c>
      <c r="J52" s="207" t="s">
        <v>375</v>
      </c>
      <c r="K52" s="207"/>
      <c r="L52" s="195" t="s">
        <v>19</v>
      </c>
      <c r="M52" s="200"/>
      <c r="N52" s="188" t="s">
        <v>376</v>
      </c>
      <c r="O52" s="205">
        <v>11.39</v>
      </c>
      <c r="P52" s="204">
        <f>IFERROR(O52/R52,"-")</f>
        <v>11.39</v>
      </c>
      <c r="Q52" s="204">
        <f t="shared" si="1"/>
        <v>1.139</v>
      </c>
      <c r="R52" s="202">
        <v>1</v>
      </c>
      <c r="S52" s="203" t="s">
        <v>369</v>
      </c>
      <c r="T52" s="202">
        <v>10</v>
      </c>
      <c r="U52" s="202"/>
      <c r="V52" s="201">
        <v>1</v>
      </c>
      <c r="W52" s="201"/>
      <c r="X52" s="201"/>
      <c r="Y52" s="201"/>
      <c r="Z52" s="200">
        <v>0</v>
      </c>
      <c r="AA52" s="200"/>
      <c r="AB52" s="199" t="s">
        <v>2302</v>
      </c>
      <c r="AC52" s="189"/>
    </row>
    <row r="53" spans="2:29">
      <c r="B53" s="190">
        <v>12</v>
      </c>
      <c r="C53" s="190"/>
      <c r="D53" s="216">
        <v>44981</v>
      </c>
      <c r="E53" s="216"/>
      <c r="F53" s="229" t="s">
        <v>9</v>
      </c>
      <c r="G53" s="208" t="s">
        <v>374</v>
      </c>
      <c r="H53" s="208" t="s">
        <v>374</v>
      </c>
      <c r="I53" s="208" t="s">
        <v>375</v>
      </c>
      <c r="J53" s="208" t="s">
        <v>1411</v>
      </c>
      <c r="K53" s="188" t="s">
        <v>1412</v>
      </c>
      <c r="L53" s="190" t="s">
        <v>19</v>
      </c>
      <c r="M53" s="207" t="s">
        <v>354</v>
      </c>
      <c r="N53" s="188" t="s">
        <v>376</v>
      </c>
      <c r="O53" s="228"/>
      <c r="P53" s="212">
        <v>39.99</v>
      </c>
      <c r="Q53" s="204">
        <f t="shared" si="1"/>
        <v>4.9987500000000002</v>
      </c>
      <c r="R53" s="212"/>
      <c r="S53" s="212"/>
      <c r="T53" s="190">
        <v>8</v>
      </c>
      <c r="U53" s="212"/>
      <c r="V53" s="212"/>
      <c r="W53" s="188" t="s">
        <v>350</v>
      </c>
      <c r="X53" s="190">
        <v>0</v>
      </c>
      <c r="Y53" s="190">
        <v>0</v>
      </c>
      <c r="Z53" s="190"/>
      <c r="AA53" s="190"/>
      <c r="AB53" s="189" t="s">
        <v>2305</v>
      </c>
      <c r="AC53" s="189"/>
    </row>
    <row r="54" spans="2:29">
      <c r="B54" s="190">
        <v>12</v>
      </c>
      <c r="C54" s="190">
        <v>50</v>
      </c>
      <c r="D54" s="216">
        <v>45013</v>
      </c>
      <c r="E54" s="215" t="s">
        <v>85</v>
      </c>
      <c r="F54" s="215" t="s">
        <v>1316</v>
      </c>
      <c r="G54" s="188" t="s">
        <v>85</v>
      </c>
      <c r="H54" s="208" t="s">
        <v>2303</v>
      </c>
      <c r="I54" s="208" t="s">
        <v>2303</v>
      </c>
      <c r="J54" s="188" t="s">
        <v>1258</v>
      </c>
      <c r="K54" s="188" t="s">
        <v>1307</v>
      </c>
      <c r="L54" s="195" t="s">
        <v>350</v>
      </c>
      <c r="M54" s="195"/>
      <c r="N54" s="208" t="s">
        <v>1254</v>
      </c>
      <c r="O54" s="213">
        <v>14.88</v>
      </c>
      <c r="P54" s="212">
        <f>IFERROR(O54/R54,"-")</f>
        <v>7.44</v>
      </c>
      <c r="Q54" s="212">
        <f t="shared" si="1"/>
        <v>0.74399999999999999</v>
      </c>
      <c r="R54" s="211">
        <v>2</v>
      </c>
      <c r="S54" s="194" t="s">
        <v>471</v>
      </c>
      <c r="T54" s="190">
        <v>10</v>
      </c>
      <c r="U54" s="193"/>
      <c r="V54" s="211"/>
      <c r="Y54" s="190">
        <v>1</v>
      </c>
      <c r="Z54" s="190"/>
      <c r="AA54" s="188" t="s">
        <v>472</v>
      </c>
      <c r="AB54" s="189"/>
      <c r="AC54" s="189"/>
    </row>
    <row r="55" spans="2:29">
      <c r="B55" s="190">
        <v>13</v>
      </c>
      <c r="C55" s="190">
        <v>1</v>
      </c>
      <c r="D55" s="216">
        <v>44988</v>
      </c>
      <c r="E55" s="224" t="s">
        <v>78</v>
      </c>
      <c r="F55" s="224" t="s">
        <v>82</v>
      </c>
      <c r="G55" s="208" t="s">
        <v>388</v>
      </c>
      <c r="H55" s="208" t="s">
        <v>2309</v>
      </c>
      <c r="I55" s="208" t="s">
        <v>389</v>
      </c>
      <c r="J55" s="208" t="s">
        <v>538</v>
      </c>
      <c r="K55" s="208" t="s">
        <v>539</v>
      </c>
      <c r="L55" s="225" t="s">
        <v>19</v>
      </c>
      <c r="M55" s="225"/>
      <c r="N55" s="228" t="s">
        <v>391</v>
      </c>
      <c r="O55" s="213">
        <v>96</v>
      </c>
      <c r="P55" s="212">
        <f>IFERROR(O55/R55,"-")</f>
        <v>16</v>
      </c>
      <c r="Q55" s="212">
        <f t="shared" si="1"/>
        <v>2</v>
      </c>
      <c r="R55" s="211">
        <v>6</v>
      </c>
      <c r="S55" s="211" t="s">
        <v>377</v>
      </c>
      <c r="T55" s="211">
        <v>8</v>
      </c>
      <c r="U55" s="208"/>
      <c r="V55" s="211">
        <v>0</v>
      </c>
      <c r="W55" s="208"/>
      <c r="X55" s="211">
        <v>0</v>
      </c>
      <c r="Y55" s="211">
        <v>1</v>
      </c>
      <c r="Z55" s="211"/>
      <c r="AA55" s="208" t="s">
        <v>472</v>
      </c>
      <c r="AB55" s="189" t="s">
        <v>1425</v>
      </c>
      <c r="AC55" s="189"/>
    </row>
    <row r="56" spans="2:29">
      <c r="B56" s="190">
        <v>13</v>
      </c>
      <c r="C56" s="190"/>
      <c r="D56" s="216">
        <v>44981</v>
      </c>
      <c r="E56" s="216"/>
      <c r="F56" s="229" t="s">
        <v>9</v>
      </c>
      <c r="G56" s="208" t="s">
        <v>374</v>
      </c>
      <c r="H56" s="208" t="s">
        <v>374</v>
      </c>
      <c r="I56" s="208" t="s">
        <v>375</v>
      </c>
      <c r="J56" s="208" t="s">
        <v>1413</v>
      </c>
      <c r="K56" s="188" t="s">
        <v>1414</v>
      </c>
      <c r="L56" s="190" t="s">
        <v>19</v>
      </c>
      <c r="M56" s="207" t="s">
        <v>354</v>
      </c>
      <c r="N56" s="188" t="s">
        <v>376</v>
      </c>
      <c r="O56" s="228"/>
      <c r="P56" s="212">
        <v>21.99</v>
      </c>
      <c r="Q56" s="204">
        <f t="shared" si="1"/>
        <v>2.1989999999999998</v>
      </c>
      <c r="R56" s="212"/>
      <c r="S56" s="212"/>
      <c r="T56" s="190">
        <v>10</v>
      </c>
      <c r="U56" s="212"/>
      <c r="V56" s="212"/>
      <c r="W56" s="188" t="s">
        <v>350</v>
      </c>
      <c r="X56" s="190">
        <v>0</v>
      </c>
      <c r="Y56" s="190">
        <v>0</v>
      </c>
      <c r="Z56" s="190"/>
      <c r="AA56" s="190"/>
      <c r="AB56" s="189" t="s">
        <v>1344</v>
      </c>
      <c r="AC56" s="189"/>
    </row>
    <row r="57" spans="2:29">
      <c r="B57" s="200">
        <v>13</v>
      </c>
      <c r="C57" s="200">
        <v>7</v>
      </c>
      <c r="D57" s="210">
        <v>44994</v>
      </c>
      <c r="E57" s="209" t="s">
        <v>100</v>
      </c>
      <c r="F57" s="209" t="s">
        <v>92</v>
      </c>
      <c r="G57" s="188" t="s">
        <v>100</v>
      </c>
      <c r="H57" s="208" t="s">
        <v>100</v>
      </c>
      <c r="I57" s="188" t="s">
        <v>401</v>
      </c>
      <c r="J57" s="207" t="s">
        <v>401</v>
      </c>
      <c r="K57" s="207"/>
      <c r="L57" s="200" t="s">
        <v>19</v>
      </c>
      <c r="M57" s="200"/>
      <c r="N57" s="188" t="s">
        <v>403</v>
      </c>
      <c r="O57" s="205">
        <v>7.49</v>
      </c>
      <c r="P57" s="204">
        <f>IFERROR(O57/R57,"-")</f>
        <v>7.49</v>
      </c>
      <c r="Q57" s="204">
        <f t="shared" si="1"/>
        <v>0.749</v>
      </c>
      <c r="R57" s="202">
        <v>1</v>
      </c>
      <c r="S57" s="203" t="s">
        <v>369</v>
      </c>
      <c r="T57" s="202">
        <v>10</v>
      </c>
      <c r="U57" s="202"/>
      <c r="V57" s="201">
        <v>1</v>
      </c>
      <c r="W57" s="201"/>
      <c r="X57" s="201"/>
      <c r="Y57" s="201"/>
      <c r="Z57" s="200">
        <v>0</v>
      </c>
      <c r="AA57" s="200"/>
      <c r="AB57" s="199" t="s">
        <v>2302</v>
      </c>
      <c r="AC57" s="189"/>
    </row>
    <row r="58" spans="2:29">
      <c r="B58" s="190">
        <v>13</v>
      </c>
      <c r="C58" s="190">
        <v>50</v>
      </c>
      <c r="D58" s="216">
        <v>45013</v>
      </c>
      <c r="E58" s="215" t="s">
        <v>85</v>
      </c>
      <c r="F58" s="215" t="s">
        <v>1316</v>
      </c>
      <c r="G58" s="188" t="s">
        <v>85</v>
      </c>
      <c r="H58" s="208" t="s">
        <v>2303</v>
      </c>
      <c r="I58" s="208" t="s">
        <v>2303</v>
      </c>
      <c r="J58" s="188" t="s">
        <v>1256</v>
      </c>
      <c r="K58" s="188" t="s">
        <v>1308</v>
      </c>
      <c r="L58" s="195" t="s">
        <v>350</v>
      </c>
      <c r="M58" s="195"/>
      <c r="N58" s="208" t="s">
        <v>1254</v>
      </c>
      <c r="O58" s="213">
        <v>21.88</v>
      </c>
      <c r="P58" s="212">
        <f>IFERROR(O58/R58,"-")</f>
        <v>5.47</v>
      </c>
      <c r="Q58" s="212">
        <f t="shared" si="1"/>
        <v>0.54699999999999993</v>
      </c>
      <c r="R58" s="211">
        <v>4</v>
      </c>
      <c r="S58" s="194" t="s">
        <v>535</v>
      </c>
      <c r="T58" s="190">
        <v>10</v>
      </c>
      <c r="U58" s="193"/>
      <c r="V58" s="211"/>
      <c r="Y58" s="190">
        <v>1</v>
      </c>
      <c r="Z58" s="190"/>
      <c r="AA58" s="188" t="s">
        <v>472</v>
      </c>
      <c r="AB58" s="189"/>
      <c r="AC58" s="189"/>
    </row>
    <row r="59" spans="2:29">
      <c r="B59" s="190">
        <v>14</v>
      </c>
      <c r="C59" s="190">
        <v>1</v>
      </c>
      <c r="D59" s="216">
        <v>44988</v>
      </c>
      <c r="E59" s="224" t="s">
        <v>78</v>
      </c>
      <c r="F59" s="224" t="s">
        <v>82</v>
      </c>
      <c r="G59" s="208" t="s">
        <v>388</v>
      </c>
      <c r="H59" s="208" t="s">
        <v>2309</v>
      </c>
      <c r="I59" s="208" t="s">
        <v>389</v>
      </c>
      <c r="J59" s="208" t="s">
        <v>541</v>
      </c>
      <c r="K59" s="208" t="s">
        <v>542</v>
      </c>
      <c r="L59" s="225" t="s">
        <v>19</v>
      </c>
      <c r="M59" s="225"/>
      <c r="N59" s="228" t="s">
        <v>391</v>
      </c>
      <c r="O59" s="213" t="s">
        <v>544</v>
      </c>
      <c r="P59" s="212" t="str">
        <f>IFERROR(O59/R59,"-")</f>
        <v>-</v>
      </c>
      <c r="Q59" s="212" t="str">
        <f t="shared" si="1"/>
        <v>-</v>
      </c>
      <c r="R59" s="211">
        <v>8</v>
      </c>
      <c r="S59" s="211" t="s">
        <v>369</v>
      </c>
      <c r="T59" s="211">
        <v>8</v>
      </c>
      <c r="U59" s="208"/>
      <c r="V59" s="211">
        <v>0</v>
      </c>
      <c r="W59" s="208"/>
      <c r="X59" s="211">
        <v>0</v>
      </c>
      <c r="Y59" s="211">
        <v>0</v>
      </c>
      <c r="Z59" s="211"/>
      <c r="AA59" s="208" t="s">
        <v>472</v>
      </c>
      <c r="AB59" s="189" t="s">
        <v>1425</v>
      </c>
      <c r="AC59" s="189"/>
    </row>
    <row r="60" spans="2:29">
      <c r="B60" s="190">
        <v>14</v>
      </c>
      <c r="C60" s="190">
        <v>51</v>
      </c>
      <c r="D60" s="216">
        <v>45013</v>
      </c>
      <c r="E60" s="215" t="s">
        <v>116</v>
      </c>
      <c r="F60" s="215" t="s">
        <v>1316</v>
      </c>
      <c r="G60" s="188" t="s">
        <v>414</v>
      </c>
      <c r="H60" s="208" t="s">
        <v>694</v>
      </c>
      <c r="I60" s="188" t="s">
        <v>694</v>
      </c>
      <c r="J60" s="188" t="s">
        <v>1151</v>
      </c>
      <c r="K60" s="188" t="s">
        <v>1309</v>
      </c>
      <c r="L60" s="225" t="s">
        <v>19</v>
      </c>
      <c r="M60" s="195"/>
      <c r="N60" s="208" t="s">
        <v>416</v>
      </c>
      <c r="O60" s="213">
        <v>12.99</v>
      </c>
      <c r="P60" s="212">
        <f>IFERROR(O60/R60,"-")</f>
        <v>6.4950000000000001</v>
      </c>
      <c r="Q60" s="212">
        <f t="shared" si="1"/>
        <v>0.64949999999999997</v>
      </c>
      <c r="R60" s="211">
        <v>2</v>
      </c>
      <c r="S60" s="194" t="s">
        <v>471</v>
      </c>
      <c r="T60" s="190">
        <v>10</v>
      </c>
      <c r="U60" s="193"/>
      <c r="V60" s="211"/>
      <c r="Y60" s="190">
        <v>0</v>
      </c>
      <c r="Z60" s="190"/>
      <c r="AA60" s="188" t="s">
        <v>472</v>
      </c>
      <c r="AB60" s="189"/>
      <c r="AC60" s="189"/>
    </row>
    <row r="61" spans="2:29">
      <c r="B61" s="190">
        <v>14</v>
      </c>
      <c r="C61" s="190"/>
      <c r="D61" s="216">
        <v>44981</v>
      </c>
      <c r="E61" s="216"/>
      <c r="F61" s="229" t="s">
        <v>9</v>
      </c>
      <c r="G61" s="208" t="s">
        <v>414</v>
      </c>
      <c r="H61" s="208" t="s">
        <v>694</v>
      </c>
      <c r="I61" s="208" t="s">
        <v>694</v>
      </c>
      <c r="J61" s="188" t="s">
        <v>1422</v>
      </c>
      <c r="K61" s="188" t="s">
        <v>1423</v>
      </c>
      <c r="L61" s="225" t="s">
        <v>19</v>
      </c>
      <c r="M61" s="190"/>
      <c r="N61" s="208" t="s">
        <v>416</v>
      </c>
      <c r="O61" s="228"/>
      <c r="P61" s="212"/>
      <c r="Q61" s="212"/>
      <c r="R61" s="212"/>
      <c r="S61" s="212"/>
      <c r="T61" s="190">
        <v>10</v>
      </c>
      <c r="U61" s="212"/>
      <c r="V61" s="212"/>
      <c r="W61" s="188" t="s">
        <v>1424</v>
      </c>
      <c r="X61" s="190">
        <v>1</v>
      </c>
      <c r="Y61" s="190">
        <v>0</v>
      </c>
      <c r="Z61" s="190"/>
      <c r="AA61" s="190"/>
      <c r="AB61" s="189" t="s">
        <v>2312</v>
      </c>
      <c r="AC61" s="189"/>
    </row>
    <row r="62" spans="2:29">
      <c r="B62" s="200">
        <v>14</v>
      </c>
      <c r="C62" s="200">
        <v>7</v>
      </c>
      <c r="D62" s="210">
        <v>44994</v>
      </c>
      <c r="E62" s="209" t="s">
        <v>100</v>
      </c>
      <c r="F62" s="209" t="s">
        <v>92</v>
      </c>
      <c r="G62" s="188" t="s">
        <v>100</v>
      </c>
      <c r="H62" s="208" t="s">
        <v>100</v>
      </c>
      <c r="I62" s="188" t="s">
        <v>401</v>
      </c>
      <c r="J62" s="207" t="s">
        <v>401</v>
      </c>
      <c r="K62" s="207"/>
      <c r="L62" s="200" t="s">
        <v>19</v>
      </c>
      <c r="M62" s="200"/>
      <c r="N62" s="188" t="s">
        <v>403</v>
      </c>
      <c r="O62" s="205">
        <v>14.99</v>
      </c>
      <c r="P62" s="204">
        <f>IFERROR(O62/R62,"-")</f>
        <v>7.4950000000000001</v>
      </c>
      <c r="Q62" s="204">
        <f>IFERROR(P62/T62,"-")</f>
        <v>0.74950000000000006</v>
      </c>
      <c r="R62" s="202">
        <v>2</v>
      </c>
      <c r="S62" s="203" t="s">
        <v>355</v>
      </c>
      <c r="T62" s="202">
        <v>10</v>
      </c>
      <c r="U62" s="202"/>
      <c r="V62" s="201">
        <v>1</v>
      </c>
      <c r="W62" s="201"/>
      <c r="X62" s="201"/>
      <c r="Y62" s="201"/>
      <c r="Z62" s="200">
        <v>0</v>
      </c>
      <c r="AA62" s="200"/>
      <c r="AB62" s="199" t="s">
        <v>2302</v>
      </c>
      <c r="AC62" s="189"/>
    </row>
    <row r="63" spans="2:29">
      <c r="B63" s="190">
        <v>15</v>
      </c>
      <c r="C63" s="190">
        <v>1</v>
      </c>
      <c r="D63" s="216">
        <v>44988</v>
      </c>
      <c r="E63" s="224" t="s">
        <v>78</v>
      </c>
      <c r="F63" s="224" t="s">
        <v>82</v>
      </c>
      <c r="G63" s="208" t="s">
        <v>388</v>
      </c>
      <c r="H63" s="208" t="s">
        <v>2309</v>
      </c>
      <c r="I63" s="208" t="s">
        <v>389</v>
      </c>
      <c r="J63" s="208" t="s">
        <v>546</v>
      </c>
      <c r="K63" s="208" t="s">
        <v>547</v>
      </c>
      <c r="L63" s="225" t="s">
        <v>19</v>
      </c>
      <c r="M63" s="225"/>
      <c r="N63" s="228" t="s">
        <v>391</v>
      </c>
      <c r="O63" s="213">
        <v>44</v>
      </c>
      <c r="P63" s="212">
        <f>IFERROR(O63/R63,"-")</f>
        <v>44</v>
      </c>
      <c r="Q63" s="212">
        <f>IFERROR(P63/T63,"-")</f>
        <v>5.5</v>
      </c>
      <c r="R63" s="211">
        <v>1</v>
      </c>
      <c r="S63" s="211" t="s">
        <v>369</v>
      </c>
      <c r="T63" s="211">
        <v>8</v>
      </c>
      <c r="U63" s="208"/>
      <c r="V63" s="211">
        <v>0</v>
      </c>
      <c r="W63" s="208"/>
      <c r="X63" s="211">
        <v>0</v>
      </c>
      <c r="Y63" s="211">
        <v>0</v>
      </c>
      <c r="Z63" s="211"/>
      <c r="AA63" s="208" t="s">
        <v>472</v>
      </c>
      <c r="AB63" s="189" t="s">
        <v>1425</v>
      </c>
      <c r="AC63" s="189"/>
    </row>
    <row r="64" spans="2:29">
      <c r="B64" s="190">
        <v>15</v>
      </c>
      <c r="C64" s="190">
        <v>51</v>
      </c>
      <c r="D64" s="216">
        <v>45013</v>
      </c>
      <c r="E64" s="215" t="s">
        <v>116</v>
      </c>
      <c r="F64" s="215" t="s">
        <v>1316</v>
      </c>
      <c r="G64" s="188" t="s">
        <v>414</v>
      </c>
      <c r="H64" s="208" t="s">
        <v>694</v>
      </c>
      <c r="I64" s="188" t="s">
        <v>694</v>
      </c>
      <c r="J64" s="188" t="s">
        <v>1156</v>
      </c>
      <c r="K64" s="188" t="s">
        <v>1310</v>
      </c>
      <c r="L64" s="225" t="s">
        <v>19</v>
      </c>
      <c r="M64" s="195"/>
      <c r="N64" s="208" t="s">
        <v>416</v>
      </c>
      <c r="O64" s="213">
        <v>6.99</v>
      </c>
      <c r="P64" s="212">
        <f>IFERROR(O64/R64,"-")</f>
        <v>6.99</v>
      </c>
      <c r="Q64" s="212">
        <f>IFERROR(P64/T64,"-")</f>
        <v>0.69900000000000007</v>
      </c>
      <c r="R64" s="211">
        <v>1</v>
      </c>
      <c r="S64" s="194" t="s">
        <v>477</v>
      </c>
      <c r="T64" s="190">
        <v>10</v>
      </c>
      <c r="U64" s="193"/>
      <c r="V64" s="211"/>
      <c r="Y64" s="190">
        <v>0</v>
      </c>
      <c r="Z64" s="190"/>
      <c r="AA64" s="188" t="s">
        <v>472</v>
      </c>
      <c r="AB64" s="189"/>
      <c r="AC64" s="189"/>
    </row>
    <row r="65" spans="2:29">
      <c r="B65" s="190">
        <v>15</v>
      </c>
      <c r="C65" s="190"/>
      <c r="D65" s="216">
        <v>44981</v>
      </c>
      <c r="E65" s="216"/>
      <c r="F65" s="229" t="s">
        <v>9</v>
      </c>
      <c r="G65" s="208" t="s">
        <v>414</v>
      </c>
      <c r="H65" s="208" t="s">
        <v>694</v>
      </c>
      <c r="I65" s="208" t="s">
        <v>694</v>
      </c>
      <c r="J65" s="188" t="s">
        <v>1427</v>
      </c>
      <c r="K65" s="188" t="s">
        <v>1428</v>
      </c>
      <c r="L65" s="225" t="s">
        <v>19</v>
      </c>
      <c r="M65" s="190"/>
      <c r="N65" s="208" t="s">
        <v>416</v>
      </c>
      <c r="O65" s="228"/>
      <c r="P65" s="212"/>
      <c r="Q65" s="212"/>
      <c r="R65" s="212"/>
      <c r="S65" s="212"/>
      <c r="T65" s="190">
        <v>10</v>
      </c>
      <c r="U65" s="212"/>
      <c r="V65" s="212"/>
      <c r="W65" s="188" t="s">
        <v>1424</v>
      </c>
      <c r="X65" s="190">
        <v>1</v>
      </c>
      <c r="Y65" s="190">
        <v>0</v>
      </c>
      <c r="Z65" s="190"/>
      <c r="AA65" s="190"/>
      <c r="AB65" s="189" t="s">
        <v>1344</v>
      </c>
      <c r="AC65" s="189"/>
    </row>
    <row r="66" spans="2:29">
      <c r="B66" s="200">
        <v>15</v>
      </c>
      <c r="C66" s="200">
        <v>7</v>
      </c>
      <c r="D66" s="210">
        <v>44994</v>
      </c>
      <c r="E66" s="209" t="s">
        <v>100</v>
      </c>
      <c r="F66" s="209" t="s">
        <v>92</v>
      </c>
      <c r="G66" s="188" t="s">
        <v>100</v>
      </c>
      <c r="H66" s="208" t="s">
        <v>100</v>
      </c>
      <c r="I66" s="188" t="s">
        <v>401</v>
      </c>
      <c r="J66" s="207" t="s">
        <v>401</v>
      </c>
      <c r="K66" s="207"/>
      <c r="L66" s="200" t="s">
        <v>19</v>
      </c>
      <c r="M66" s="200"/>
      <c r="N66" s="188" t="s">
        <v>403</v>
      </c>
      <c r="O66" s="205">
        <v>29.49</v>
      </c>
      <c r="P66" s="204">
        <f>IFERROR(O66/R66,"-")</f>
        <v>7.3724999999999996</v>
      </c>
      <c r="Q66" s="204">
        <f>IFERROR(P66/T66,"-")</f>
        <v>0.73724999999999996</v>
      </c>
      <c r="R66" s="202">
        <v>4</v>
      </c>
      <c r="S66" s="203" t="s">
        <v>404</v>
      </c>
      <c r="T66" s="202">
        <v>10</v>
      </c>
      <c r="U66" s="202"/>
      <c r="V66" s="201">
        <v>1</v>
      </c>
      <c r="W66" s="201"/>
      <c r="X66" s="201"/>
      <c r="Y66" s="201"/>
      <c r="Z66" s="200">
        <v>0</v>
      </c>
      <c r="AA66" s="200"/>
      <c r="AB66" s="199" t="s">
        <v>2302</v>
      </c>
      <c r="AC66" s="189"/>
    </row>
    <row r="67" spans="2:29">
      <c r="B67" s="190">
        <v>16</v>
      </c>
      <c r="C67" s="190">
        <v>1</v>
      </c>
      <c r="D67" s="216">
        <v>44988</v>
      </c>
      <c r="E67" s="224" t="s">
        <v>78</v>
      </c>
      <c r="F67" s="224" t="s">
        <v>82</v>
      </c>
      <c r="G67" s="208" t="s">
        <v>2313</v>
      </c>
      <c r="H67" s="208" t="s">
        <v>550</v>
      </c>
      <c r="I67" s="208" t="s">
        <v>551</v>
      </c>
      <c r="J67" s="208" t="s">
        <v>552</v>
      </c>
      <c r="K67" s="208" t="s">
        <v>553</v>
      </c>
      <c r="L67" s="225" t="s">
        <v>350</v>
      </c>
      <c r="M67" s="225"/>
      <c r="N67" s="228" t="s">
        <v>555</v>
      </c>
      <c r="O67" s="213" t="s">
        <v>544</v>
      </c>
      <c r="P67" s="212" t="str">
        <f>IFERROR(O67/R67,"-")</f>
        <v>-</v>
      </c>
      <c r="Q67" s="212" t="str">
        <f>IFERROR(P67/T67,"-")</f>
        <v>-</v>
      </c>
      <c r="R67" s="211">
        <v>1</v>
      </c>
      <c r="S67" s="211" t="s">
        <v>369</v>
      </c>
      <c r="T67" s="211">
        <v>10</v>
      </c>
      <c r="U67" s="208"/>
      <c r="V67" s="211">
        <v>0</v>
      </c>
      <c r="W67" s="208"/>
      <c r="X67" s="211">
        <v>0</v>
      </c>
      <c r="Y67" s="211">
        <v>1</v>
      </c>
      <c r="Z67" s="211"/>
      <c r="AA67" s="208" t="s">
        <v>472</v>
      </c>
      <c r="AB67" s="189" t="s">
        <v>1425</v>
      </c>
      <c r="AC67" s="189"/>
    </row>
    <row r="68" spans="2:29">
      <c r="B68" s="200">
        <v>16</v>
      </c>
      <c r="C68" s="200">
        <v>7</v>
      </c>
      <c r="D68" s="210">
        <v>45015</v>
      </c>
      <c r="E68" s="209" t="s">
        <v>100</v>
      </c>
      <c r="F68" s="209" t="s">
        <v>92</v>
      </c>
      <c r="G68" s="208" t="s">
        <v>374</v>
      </c>
      <c r="H68" s="208" t="s">
        <v>374</v>
      </c>
      <c r="I68" s="208" t="s">
        <v>375</v>
      </c>
      <c r="J68" s="207" t="s">
        <v>406</v>
      </c>
      <c r="K68" s="207"/>
      <c r="L68" s="195" t="s">
        <v>19</v>
      </c>
      <c r="M68" s="200"/>
      <c r="N68" s="188" t="s">
        <v>376</v>
      </c>
      <c r="O68" s="205">
        <v>19.989999999999998</v>
      </c>
      <c r="P68" s="204">
        <f>IFERROR(O68/R68,"-")</f>
        <v>19.989999999999998</v>
      </c>
      <c r="Q68" s="204">
        <f>IFERROR(P68/T68,"-")</f>
        <v>1.9989999999999999</v>
      </c>
      <c r="R68" s="202">
        <v>1</v>
      </c>
      <c r="S68" s="203" t="s">
        <v>369</v>
      </c>
      <c r="T68" s="202">
        <v>10</v>
      </c>
      <c r="U68" s="202"/>
      <c r="V68" s="201"/>
      <c r="W68" s="201"/>
      <c r="X68" s="201"/>
      <c r="Y68" s="201"/>
      <c r="Z68" s="200"/>
      <c r="AA68" s="200"/>
      <c r="AB68" s="199"/>
      <c r="AC68" s="189"/>
    </row>
    <row r="69" spans="2:29">
      <c r="B69" s="190">
        <v>16</v>
      </c>
      <c r="C69" s="190"/>
      <c r="D69" s="216">
        <v>44981</v>
      </c>
      <c r="E69" s="216"/>
      <c r="F69" s="229" t="s">
        <v>9</v>
      </c>
      <c r="G69" s="208" t="s">
        <v>414</v>
      </c>
      <c r="H69" s="208" t="s">
        <v>694</v>
      </c>
      <c r="I69" s="208" t="s">
        <v>694</v>
      </c>
      <c r="J69" s="188" t="s">
        <v>1422</v>
      </c>
      <c r="K69" s="188" t="s">
        <v>1429</v>
      </c>
      <c r="L69" s="225" t="s">
        <v>19</v>
      </c>
      <c r="M69" s="190"/>
      <c r="N69" s="208" t="s">
        <v>416</v>
      </c>
      <c r="O69" s="228"/>
      <c r="P69" s="212"/>
      <c r="Q69" s="212"/>
      <c r="R69" s="212"/>
      <c r="S69" s="212"/>
      <c r="T69" s="190">
        <v>10</v>
      </c>
      <c r="U69" s="212"/>
      <c r="V69" s="212"/>
      <c r="W69" s="188" t="s">
        <v>1424</v>
      </c>
      <c r="X69" s="190">
        <v>1</v>
      </c>
      <c r="Y69" s="190">
        <v>0</v>
      </c>
      <c r="Z69" s="190"/>
      <c r="AA69" s="190"/>
      <c r="AB69" s="189" t="s">
        <v>2312</v>
      </c>
      <c r="AC69" s="189"/>
    </row>
    <row r="70" spans="2:29">
      <c r="B70" s="190">
        <v>16</v>
      </c>
      <c r="C70" s="190">
        <v>52</v>
      </c>
      <c r="D70" s="216">
        <v>45013</v>
      </c>
      <c r="E70" s="215" t="s">
        <v>93</v>
      </c>
      <c r="F70" s="215" t="s">
        <v>1316</v>
      </c>
      <c r="G70" s="188" t="s">
        <v>706</v>
      </c>
      <c r="H70" s="208" t="s">
        <v>706</v>
      </c>
      <c r="I70" s="188" t="s">
        <v>707</v>
      </c>
      <c r="J70" s="188" t="s">
        <v>1311</v>
      </c>
      <c r="K70" s="188" t="s">
        <v>1068</v>
      </c>
      <c r="L70" s="225" t="s">
        <v>350</v>
      </c>
      <c r="M70" s="195"/>
      <c r="N70" s="208" t="s">
        <v>2307</v>
      </c>
      <c r="O70" s="213">
        <v>20.89</v>
      </c>
      <c r="P70" s="212">
        <f>IFERROR(O70/R70,"-")</f>
        <v>6.9633333333333338</v>
      </c>
      <c r="Q70" s="212">
        <f>IFERROR(P70/T70,"-")</f>
        <v>0.69633333333333336</v>
      </c>
      <c r="R70" s="211">
        <v>3</v>
      </c>
      <c r="S70" s="194" t="str">
        <f>IF(R70=1,"Single canister",CONCATENATE(R70,"-Pack"))</f>
        <v>3-Pack</v>
      </c>
      <c r="T70" s="190">
        <v>10</v>
      </c>
      <c r="U70" s="193"/>
      <c r="V70" s="211"/>
      <c r="Y70" s="190">
        <v>1</v>
      </c>
      <c r="Z70" s="190"/>
      <c r="AA70" s="188" t="s">
        <v>472</v>
      </c>
      <c r="AB70" s="189"/>
      <c r="AC70" s="189"/>
    </row>
    <row r="71" spans="2:29">
      <c r="B71" s="190">
        <v>17</v>
      </c>
      <c r="C71" s="190">
        <v>1</v>
      </c>
      <c r="D71" s="216">
        <v>44988</v>
      </c>
      <c r="E71" s="224" t="s">
        <v>78</v>
      </c>
      <c r="F71" s="224" t="s">
        <v>82</v>
      </c>
      <c r="G71" s="208" t="s">
        <v>374</v>
      </c>
      <c r="H71" s="208" t="s">
        <v>374</v>
      </c>
      <c r="I71" s="208" t="s">
        <v>375</v>
      </c>
      <c r="J71" s="208" t="s">
        <v>557</v>
      </c>
      <c r="K71" s="208" t="s">
        <v>558</v>
      </c>
      <c r="L71" s="195" t="s">
        <v>19</v>
      </c>
      <c r="M71" s="195"/>
      <c r="N71" s="188" t="s">
        <v>376</v>
      </c>
      <c r="O71" s="213">
        <v>7.39</v>
      </c>
      <c r="P71" s="212">
        <f>IFERROR(O71/R71,"-")</f>
        <v>7.39</v>
      </c>
      <c r="Q71" s="212">
        <f>IFERROR(P71/T71,"-")</f>
        <v>2.1114285714285712</v>
      </c>
      <c r="R71" s="211">
        <v>1</v>
      </c>
      <c r="S71" s="211" t="s">
        <v>369</v>
      </c>
      <c r="T71" s="211">
        <v>3.5</v>
      </c>
      <c r="U71" s="208" t="s">
        <v>560</v>
      </c>
      <c r="V71" s="211">
        <v>1</v>
      </c>
      <c r="W71" s="208" t="s">
        <v>561</v>
      </c>
      <c r="X71" s="211">
        <v>1</v>
      </c>
      <c r="Y71" s="211">
        <v>0</v>
      </c>
      <c r="Z71" s="211"/>
      <c r="AA71" s="208" t="s">
        <v>472</v>
      </c>
      <c r="AB71" s="189" t="s">
        <v>1344</v>
      </c>
      <c r="AC71" s="189"/>
    </row>
    <row r="72" spans="2:29">
      <c r="B72" s="190">
        <v>17</v>
      </c>
      <c r="C72" s="190"/>
      <c r="D72" s="216">
        <v>44981</v>
      </c>
      <c r="E72" s="216"/>
      <c r="F72" s="229" t="s">
        <v>9</v>
      </c>
      <c r="G72" s="208" t="s">
        <v>414</v>
      </c>
      <c r="H72" s="208" t="s">
        <v>694</v>
      </c>
      <c r="I72" s="208" t="s">
        <v>694</v>
      </c>
      <c r="J72" s="188" t="s">
        <v>1430</v>
      </c>
      <c r="K72" s="188" t="s">
        <v>1431</v>
      </c>
      <c r="L72" s="225" t="s">
        <v>19</v>
      </c>
      <c r="M72" s="190"/>
      <c r="N72" s="208" t="s">
        <v>416</v>
      </c>
      <c r="O72" s="228"/>
      <c r="P72" s="212"/>
      <c r="Q72" s="212"/>
      <c r="R72" s="212"/>
      <c r="S72" s="212"/>
      <c r="T72" s="190">
        <v>10</v>
      </c>
      <c r="U72" s="212"/>
      <c r="V72" s="212"/>
      <c r="W72" s="188" t="s">
        <v>1424</v>
      </c>
      <c r="X72" s="190">
        <v>1</v>
      </c>
      <c r="Y72" s="190">
        <v>0</v>
      </c>
      <c r="Z72" s="190"/>
      <c r="AA72" s="190"/>
      <c r="AB72" s="189" t="s">
        <v>2312</v>
      </c>
      <c r="AC72" s="189"/>
    </row>
    <row r="73" spans="2:29">
      <c r="B73" s="190">
        <v>17</v>
      </c>
      <c r="C73" s="190">
        <v>52</v>
      </c>
      <c r="D73" s="216">
        <v>45013</v>
      </c>
      <c r="E73" s="215" t="s">
        <v>93</v>
      </c>
      <c r="F73" s="215" t="s">
        <v>1316</v>
      </c>
      <c r="G73" s="188" t="s">
        <v>706</v>
      </c>
      <c r="H73" s="208" t="s">
        <v>706</v>
      </c>
      <c r="I73" s="188" t="s">
        <v>707</v>
      </c>
      <c r="J73" s="188" t="s">
        <v>1314</v>
      </c>
      <c r="K73" s="188" t="s">
        <v>1076</v>
      </c>
      <c r="L73" s="225" t="s">
        <v>350</v>
      </c>
      <c r="M73" s="195"/>
      <c r="N73" s="208" t="s">
        <v>2307</v>
      </c>
      <c r="O73" s="213">
        <v>10.99</v>
      </c>
      <c r="P73" s="212">
        <f>IFERROR(O73/R73,"-")</f>
        <v>10.99</v>
      </c>
      <c r="Q73" s="212">
        <f>IFERROR(P73/T73,"-")</f>
        <v>1.099</v>
      </c>
      <c r="R73" s="211">
        <v>1</v>
      </c>
      <c r="S73" s="194" t="str">
        <f>IF(R73=1,"Single canister",CONCATENATE(R73,"-Pack"))</f>
        <v>Single canister</v>
      </c>
      <c r="T73" s="190">
        <v>10</v>
      </c>
      <c r="U73" s="193"/>
      <c r="V73" s="211"/>
      <c r="Y73" s="190">
        <v>1</v>
      </c>
      <c r="Z73" s="190"/>
      <c r="AA73" s="188" t="s">
        <v>472</v>
      </c>
      <c r="AB73" s="189"/>
      <c r="AC73" s="189"/>
    </row>
    <row r="74" spans="2:29">
      <c r="B74" s="200">
        <v>17</v>
      </c>
      <c r="C74" s="200">
        <v>7</v>
      </c>
      <c r="D74" s="210">
        <v>45015</v>
      </c>
      <c r="E74" s="209" t="s">
        <v>100</v>
      </c>
      <c r="F74" s="209" t="s">
        <v>92</v>
      </c>
      <c r="G74" s="207" t="s">
        <v>100</v>
      </c>
      <c r="H74" s="208" t="s">
        <v>100</v>
      </c>
      <c r="I74" s="188" t="s">
        <v>401</v>
      </c>
      <c r="J74" s="207" t="s">
        <v>401</v>
      </c>
      <c r="K74" s="207"/>
      <c r="L74" s="200" t="s">
        <v>19</v>
      </c>
      <c r="M74" s="200"/>
      <c r="N74" s="188" t="s">
        <v>403</v>
      </c>
      <c r="O74" s="205">
        <v>12.99</v>
      </c>
      <c r="P74" s="204">
        <f>IFERROR(O74/R74,"-")</f>
        <v>12.99</v>
      </c>
      <c r="Q74" s="204">
        <f>IFERROR(P74/T74,"-")</f>
        <v>1.2989999999999999</v>
      </c>
      <c r="R74" s="202">
        <v>1</v>
      </c>
      <c r="S74" s="203" t="s">
        <v>369</v>
      </c>
      <c r="T74" s="202">
        <v>10</v>
      </c>
      <c r="U74" s="202"/>
      <c r="V74" s="201">
        <v>1</v>
      </c>
      <c r="W74" s="201"/>
      <c r="X74" s="201"/>
      <c r="Y74" s="201"/>
      <c r="Z74" s="200">
        <v>0</v>
      </c>
      <c r="AA74" s="200"/>
      <c r="AB74" s="199" t="s">
        <v>2302</v>
      </c>
      <c r="AC74" s="189"/>
    </row>
    <row r="75" spans="2:29">
      <c r="B75" s="190">
        <v>18</v>
      </c>
      <c r="C75" s="190">
        <v>1</v>
      </c>
      <c r="D75" s="216">
        <v>44988</v>
      </c>
      <c r="E75" s="224" t="s">
        <v>78</v>
      </c>
      <c r="F75" s="224" t="s">
        <v>82</v>
      </c>
      <c r="G75" s="208" t="s">
        <v>374</v>
      </c>
      <c r="H75" s="208" t="s">
        <v>374</v>
      </c>
      <c r="I75" s="208" t="s">
        <v>375</v>
      </c>
      <c r="J75" s="208" t="s">
        <v>563</v>
      </c>
      <c r="K75" s="208" t="s">
        <v>564</v>
      </c>
      <c r="L75" s="195" t="s">
        <v>19</v>
      </c>
      <c r="M75" s="195"/>
      <c r="N75" s="188" t="s">
        <v>376</v>
      </c>
      <c r="O75" s="213">
        <v>32.9</v>
      </c>
      <c r="P75" s="212">
        <f>IFERROR(O75/R75,"-")</f>
        <v>5.4833333333333334</v>
      </c>
      <c r="Q75" s="212">
        <f>IFERROR(P75/T75,"-")</f>
        <v>0.54833333333333334</v>
      </c>
      <c r="R75" s="211">
        <v>6</v>
      </c>
      <c r="S75" s="211" t="s">
        <v>377</v>
      </c>
      <c r="T75" s="211">
        <v>10</v>
      </c>
      <c r="U75" s="208" t="s">
        <v>566</v>
      </c>
      <c r="V75" s="211">
        <v>1</v>
      </c>
      <c r="W75" s="208"/>
      <c r="X75" s="211">
        <v>0</v>
      </c>
      <c r="Y75" s="211">
        <v>0</v>
      </c>
      <c r="Z75" s="211"/>
      <c r="AA75" s="208" t="s">
        <v>472</v>
      </c>
      <c r="AB75" s="189" t="s">
        <v>1344</v>
      </c>
      <c r="AC75" s="189"/>
    </row>
    <row r="76" spans="2:29">
      <c r="B76" s="190">
        <v>18</v>
      </c>
      <c r="C76" s="190"/>
      <c r="D76" s="216">
        <v>44981</v>
      </c>
      <c r="E76" s="216"/>
      <c r="F76" s="229" t="s">
        <v>9</v>
      </c>
      <c r="G76" s="208" t="s">
        <v>414</v>
      </c>
      <c r="H76" s="208" t="s">
        <v>694</v>
      </c>
      <c r="I76" s="208" t="s">
        <v>694</v>
      </c>
      <c r="J76" s="188" t="s">
        <v>1432</v>
      </c>
      <c r="K76" s="188" t="s">
        <v>1433</v>
      </c>
      <c r="L76" s="225" t="s">
        <v>19</v>
      </c>
      <c r="M76" s="190"/>
      <c r="N76" s="208" t="s">
        <v>416</v>
      </c>
      <c r="O76" s="228"/>
      <c r="P76" s="212"/>
      <c r="Q76" s="212"/>
      <c r="R76" s="212"/>
      <c r="S76" s="212"/>
      <c r="T76" s="190">
        <v>3.5</v>
      </c>
      <c r="U76" s="212"/>
      <c r="V76" s="212"/>
      <c r="W76" s="188" t="s">
        <v>1424</v>
      </c>
      <c r="X76" s="190">
        <v>1</v>
      </c>
      <c r="Y76" s="190">
        <v>0</v>
      </c>
      <c r="Z76" s="190"/>
      <c r="AA76" s="190"/>
      <c r="AB76" s="189" t="s">
        <v>2312</v>
      </c>
      <c r="AC76" s="189"/>
    </row>
    <row r="77" spans="2:29">
      <c r="B77" s="190">
        <v>18</v>
      </c>
      <c r="C77" s="190">
        <v>52</v>
      </c>
      <c r="D77" s="216">
        <v>45013</v>
      </c>
      <c r="E77" s="215" t="s">
        <v>93</v>
      </c>
      <c r="F77" s="215" t="s">
        <v>1316</v>
      </c>
      <c r="G77" s="188" t="s">
        <v>706</v>
      </c>
      <c r="H77" s="208" t="s">
        <v>706</v>
      </c>
      <c r="I77" s="188" t="s">
        <v>707</v>
      </c>
      <c r="J77" s="188" t="s">
        <v>1315</v>
      </c>
      <c r="K77" s="188" t="s">
        <v>1078</v>
      </c>
      <c r="L77" s="225" t="s">
        <v>350</v>
      </c>
      <c r="M77" s="195"/>
      <c r="N77" s="208" t="s">
        <v>2307</v>
      </c>
      <c r="O77" s="213">
        <v>7.49</v>
      </c>
      <c r="P77" s="212">
        <f>IFERROR(O77/R77,"-")</f>
        <v>7.49</v>
      </c>
      <c r="Q77" s="212">
        <f>IFERROR(P77/T77,"-")</f>
        <v>2.14</v>
      </c>
      <c r="R77" s="211">
        <v>1</v>
      </c>
      <c r="S77" s="194" t="str">
        <f>IF(R77=1,"Single canister",CONCATENATE(R77,"-Pack"))</f>
        <v>Single canister</v>
      </c>
      <c r="T77" s="190">
        <v>3.5</v>
      </c>
      <c r="U77" s="193"/>
      <c r="V77" s="211"/>
      <c r="Y77" s="190">
        <v>1</v>
      </c>
      <c r="Z77" s="190"/>
      <c r="AA77" s="188" t="s">
        <v>472</v>
      </c>
      <c r="AB77" s="189"/>
      <c r="AC77" s="189"/>
    </row>
    <row r="78" spans="2:29">
      <c r="B78" s="200">
        <v>18</v>
      </c>
      <c r="C78" s="200">
        <v>7</v>
      </c>
      <c r="D78" s="210">
        <v>45015</v>
      </c>
      <c r="E78" s="209" t="s">
        <v>100</v>
      </c>
      <c r="F78" s="209" t="s">
        <v>92</v>
      </c>
      <c r="G78" s="207" t="s">
        <v>100</v>
      </c>
      <c r="H78" s="208" t="s">
        <v>100</v>
      </c>
      <c r="I78" s="188" t="s">
        <v>401</v>
      </c>
      <c r="J78" s="207" t="s">
        <v>401</v>
      </c>
      <c r="K78" s="207"/>
      <c r="L78" s="200" t="s">
        <v>19</v>
      </c>
      <c r="M78" s="200"/>
      <c r="N78" s="188" t="s">
        <v>403</v>
      </c>
      <c r="O78" s="205"/>
      <c r="P78" s="204" t="s">
        <v>412</v>
      </c>
      <c r="Q78" s="204" t="s">
        <v>412</v>
      </c>
      <c r="R78" s="202">
        <v>2</v>
      </c>
      <c r="S78" s="203" t="s">
        <v>355</v>
      </c>
      <c r="T78" s="202">
        <v>10</v>
      </c>
      <c r="U78" s="202"/>
      <c r="V78" s="201">
        <v>1</v>
      </c>
      <c r="W78" s="201"/>
      <c r="X78" s="201"/>
      <c r="Y78" s="201"/>
      <c r="Z78" s="200">
        <v>0</v>
      </c>
      <c r="AA78" s="200"/>
      <c r="AB78" s="199" t="s">
        <v>2302</v>
      </c>
      <c r="AC78" s="189"/>
    </row>
    <row r="79" spans="2:29">
      <c r="B79" s="190">
        <v>19</v>
      </c>
      <c r="C79" s="190"/>
      <c r="D79" s="216">
        <v>44986</v>
      </c>
      <c r="E79" s="216"/>
      <c r="F79" s="229" t="s">
        <v>9</v>
      </c>
      <c r="G79" s="228" t="s">
        <v>444</v>
      </c>
      <c r="H79" s="208" t="s">
        <v>442</v>
      </c>
      <c r="I79" s="188" t="s">
        <v>473</v>
      </c>
      <c r="J79" s="188" t="s">
        <v>1440</v>
      </c>
      <c r="K79" s="188" t="s">
        <v>1441</v>
      </c>
      <c r="L79" s="190" t="s">
        <v>2314</v>
      </c>
      <c r="M79" s="231" t="s">
        <v>1442</v>
      </c>
      <c r="N79" s="228" t="s">
        <v>444</v>
      </c>
      <c r="O79" s="228"/>
      <c r="P79" s="212"/>
      <c r="Q79" s="212"/>
      <c r="R79" s="212"/>
      <c r="S79" s="212"/>
      <c r="T79" s="190">
        <v>10</v>
      </c>
      <c r="U79" s="212"/>
      <c r="V79" s="212"/>
      <c r="W79" s="188" t="s">
        <v>350</v>
      </c>
      <c r="X79" s="190">
        <v>0</v>
      </c>
      <c r="Y79" s="190">
        <v>1</v>
      </c>
      <c r="Z79" s="190"/>
      <c r="AA79" s="190"/>
      <c r="AB79" s="189" t="s">
        <v>1344</v>
      </c>
      <c r="AC79" s="189"/>
    </row>
    <row r="80" spans="2:29">
      <c r="B80" s="190">
        <v>19</v>
      </c>
      <c r="C80" s="190">
        <v>1</v>
      </c>
      <c r="D80" s="216">
        <v>44988</v>
      </c>
      <c r="E80" s="224" t="s">
        <v>78</v>
      </c>
      <c r="F80" s="224" t="s">
        <v>82</v>
      </c>
      <c r="G80" s="208" t="s">
        <v>374</v>
      </c>
      <c r="H80" s="208" t="s">
        <v>374</v>
      </c>
      <c r="I80" s="208" t="s">
        <v>375</v>
      </c>
      <c r="J80" s="208" t="s">
        <v>568</v>
      </c>
      <c r="K80" s="208" t="s">
        <v>569</v>
      </c>
      <c r="L80" s="195" t="s">
        <v>19</v>
      </c>
      <c r="M80" s="195"/>
      <c r="N80" s="188" t="s">
        <v>376</v>
      </c>
      <c r="O80" s="213">
        <v>12.52</v>
      </c>
      <c r="P80" s="212">
        <f>IFERROR(O80/R80,"-")</f>
        <v>6.26</v>
      </c>
      <c r="Q80" s="212">
        <f>IFERROR(P80/T80,"-")</f>
        <v>0.626</v>
      </c>
      <c r="R80" s="211">
        <v>2</v>
      </c>
      <c r="S80" s="211" t="s">
        <v>355</v>
      </c>
      <c r="T80" s="211">
        <v>10</v>
      </c>
      <c r="U80" s="208"/>
      <c r="V80" s="211">
        <v>1</v>
      </c>
      <c r="W80" s="208" t="s">
        <v>572</v>
      </c>
      <c r="X80" s="211">
        <v>1</v>
      </c>
      <c r="Y80" s="211">
        <v>0</v>
      </c>
      <c r="Z80" s="211"/>
      <c r="AA80" s="208" t="s">
        <v>472</v>
      </c>
      <c r="AB80" s="189" t="s">
        <v>1344</v>
      </c>
      <c r="AC80" s="189"/>
    </row>
    <row r="81" spans="2:29">
      <c r="B81" s="200">
        <v>19</v>
      </c>
      <c r="C81" s="200">
        <v>14</v>
      </c>
      <c r="D81" s="210">
        <v>44972</v>
      </c>
      <c r="E81" s="209" t="s">
        <v>116</v>
      </c>
      <c r="F81" s="209" t="s">
        <v>92</v>
      </c>
      <c r="G81" s="208" t="s">
        <v>414</v>
      </c>
      <c r="H81" s="208" t="s">
        <v>694</v>
      </c>
      <c r="I81" s="208" t="s">
        <v>694</v>
      </c>
      <c r="J81" s="199" t="s">
        <v>415</v>
      </c>
      <c r="K81" s="199"/>
      <c r="L81" s="225" t="s">
        <v>19</v>
      </c>
      <c r="M81" s="200"/>
      <c r="N81" s="208" t="s">
        <v>416</v>
      </c>
      <c r="O81" s="205">
        <v>12.99</v>
      </c>
      <c r="P81" s="204">
        <f>IFERROR(O81/R81,"-")</f>
        <v>6.4950000000000001</v>
      </c>
      <c r="Q81" s="204">
        <f>IFERROR(P81/T81,"-")</f>
        <v>0.64949999999999997</v>
      </c>
      <c r="R81" s="202">
        <v>2</v>
      </c>
      <c r="S81" s="202" t="s">
        <v>355</v>
      </c>
      <c r="T81" s="202">
        <v>10</v>
      </c>
      <c r="U81" s="202"/>
      <c r="V81" s="201">
        <v>1</v>
      </c>
      <c r="W81" s="201"/>
      <c r="X81" s="201"/>
      <c r="Y81" s="201"/>
      <c r="Z81" s="200">
        <v>0</v>
      </c>
      <c r="AA81" s="200"/>
      <c r="AB81" s="199" t="s">
        <v>2302</v>
      </c>
      <c r="AC81" s="189"/>
    </row>
    <row r="82" spans="2:29">
      <c r="B82" s="190">
        <v>19</v>
      </c>
      <c r="C82" s="190">
        <v>53</v>
      </c>
      <c r="D82" s="216">
        <v>45014</v>
      </c>
      <c r="E82" s="215" t="s">
        <v>85</v>
      </c>
      <c r="F82" s="215" t="s">
        <v>1317</v>
      </c>
      <c r="G82" s="188" t="s">
        <v>85</v>
      </c>
      <c r="H82" s="208" t="s">
        <v>2303</v>
      </c>
      <c r="I82" s="208" t="s">
        <v>2303</v>
      </c>
      <c r="J82" s="188" t="s">
        <v>1251</v>
      </c>
      <c r="K82" s="188" t="s">
        <v>1318</v>
      </c>
      <c r="L82" s="195" t="s">
        <v>350</v>
      </c>
      <c r="M82" s="195"/>
      <c r="N82" s="208" t="s">
        <v>1254</v>
      </c>
      <c r="O82" s="213">
        <v>4.97</v>
      </c>
      <c r="P82" s="212">
        <f>IFERROR(O82/R82,"-")</f>
        <v>4.97</v>
      </c>
      <c r="Q82" s="212">
        <f>IFERROR(P82/T82,"-")</f>
        <v>0.497</v>
      </c>
      <c r="R82" s="211">
        <v>1</v>
      </c>
      <c r="S82" s="194" t="str">
        <f>IF(R82=1,"Single canister",CONCATENATE(R82,"-Pack"))</f>
        <v>Single canister</v>
      </c>
      <c r="T82" s="190">
        <v>10</v>
      </c>
      <c r="U82" s="193"/>
      <c r="V82" s="211"/>
      <c r="Y82" s="190">
        <v>1</v>
      </c>
      <c r="Z82" s="190"/>
      <c r="AA82" s="188" t="s">
        <v>472</v>
      </c>
      <c r="AB82" s="189"/>
      <c r="AC82" s="189"/>
    </row>
    <row r="83" spans="2:29">
      <c r="B83" s="190">
        <v>20</v>
      </c>
      <c r="C83" s="190"/>
      <c r="D83" s="216">
        <v>44986</v>
      </c>
      <c r="E83" s="216"/>
      <c r="F83" s="229" t="s">
        <v>9</v>
      </c>
      <c r="G83" s="228" t="s">
        <v>444</v>
      </c>
      <c r="H83" s="208" t="s">
        <v>442</v>
      </c>
      <c r="I83" s="188" t="s">
        <v>473</v>
      </c>
      <c r="J83" s="188" t="s">
        <v>1444</v>
      </c>
      <c r="K83" s="188" t="s">
        <v>1445</v>
      </c>
      <c r="L83" s="190" t="s">
        <v>2314</v>
      </c>
      <c r="M83" s="231" t="s">
        <v>1442</v>
      </c>
      <c r="N83" s="228" t="s">
        <v>444</v>
      </c>
      <c r="O83" s="228"/>
      <c r="P83" s="212"/>
      <c r="Q83" s="212"/>
      <c r="R83" s="212"/>
      <c r="S83" s="212"/>
      <c r="T83" s="190">
        <v>10</v>
      </c>
      <c r="U83" s="212"/>
      <c r="V83" s="212"/>
      <c r="W83" s="188" t="s">
        <v>350</v>
      </c>
      <c r="X83" s="190">
        <v>0</v>
      </c>
      <c r="Y83" s="190">
        <v>1</v>
      </c>
      <c r="Z83" s="190"/>
      <c r="AA83" s="190"/>
      <c r="AB83" s="189" t="s">
        <v>1344</v>
      </c>
      <c r="AC83" s="189"/>
    </row>
    <row r="84" spans="2:29">
      <c r="B84" s="190">
        <v>20</v>
      </c>
      <c r="C84" s="190">
        <v>1</v>
      </c>
      <c r="D84" s="216">
        <v>44988</v>
      </c>
      <c r="E84" s="224" t="s">
        <v>78</v>
      </c>
      <c r="F84" s="224" t="s">
        <v>82</v>
      </c>
      <c r="G84" s="208" t="s">
        <v>374</v>
      </c>
      <c r="H84" s="208" t="s">
        <v>374</v>
      </c>
      <c r="I84" s="208" t="s">
        <v>375</v>
      </c>
      <c r="J84" s="208" t="s">
        <v>573</v>
      </c>
      <c r="K84" s="208" t="s">
        <v>574</v>
      </c>
      <c r="L84" s="195" t="s">
        <v>19</v>
      </c>
      <c r="M84" s="195"/>
      <c r="N84" s="188" t="s">
        <v>376</v>
      </c>
      <c r="O84" s="213">
        <v>22.78</v>
      </c>
      <c r="P84" s="212">
        <f>IFERROR(O84/R84,"-")</f>
        <v>7.5933333333333337</v>
      </c>
      <c r="Q84" s="212">
        <f>IFERROR(P84/T84,"-")</f>
        <v>0.75933333333333342</v>
      </c>
      <c r="R84" s="211">
        <v>3</v>
      </c>
      <c r="S84" s="211" t="s">
        <v>373</v>
      </c>
      <c r="T84" s="211">
        <v>10</v>
      </c>
      <c r="U84" s="208"/>
      <c r="V84" s="211">
        <v>1</v>
      </c>
      <c r="W84" s="208" t="s">
        <v>561</v>
      </c>
      <c r="X84" s="211">
        <v>1</v>
      </c>
      <c r="Y84" s="211">
        <v>0</v>
      </c>
      <c r="Z84" s="211"/>
      <c r="AA84" s="208" t="s">
        <v>472</v>
      </c>
      <c r="AB84" s="189" t="s">
        <v>1344</v>
      </c>
      <c r="AC84" s="189"/>
    </row>
    <row r="85" spans="2:29">
      <c r="B85" s="200">
        <v>20</v>
      </c>
      <c r="C85" s="200">
        <v>14</v>
      </c>
      <c r="D85" s="210">
        <v>44994</v>
      </c>
      <c r="E85" s="209" t="s">
        <v>116</v>
      </c>
      <c r="F85" s="209" t="s">
        <v>92</v>
      </c>
      <c r="G85" s="208" t="s">
        <v>414</v>
      </c>
      <c r="H85" s="208" t="s">
        <v>694</v>
      </c>
      <c r="I85" s="208" t="s">
        <v>694</v>
      </c>
      <c r="J85" s="207" t="s">
        <v>415</v>
      </c>
      <c r="K85" s="207"/>
      <c r="L85" s="225" t="s">
        <v>19</v>
      </c>
      <c r="M85" s="200"/>
      <c r="N85" s="208" t="s">
        <v>416</v>
      </c>
      <c r="O85" s="205">
        <v>8.99</v>
      </c>
      <c r="P85" s="204">
        <f>IFERROR(O85/R85,"-")</f>
        <v>8.99</v>
      </c>
      <c r="Q85" s="204">
        <f>IFERROR(P85/T85,"-")</f>
        <v>0.89900000000000002</v>
      </c>
      <c r="R85" s="202">
        <v>1</v>
      </c>
      <c r="S85" s="203" t="s">
        <v>369</v>
      </c>
      <c r="T85" s="202">
        <v>10</v>
      </c>
      <c r="U85" s="202"/>
      <c r="V85" s="201">
        <v>1</v>
      </c>
      <c r="W85" s="201"/>
      <c r="X85" s="201"/>
      <c r="Y85" s="201"/>
      <c r="Z85" s="200">
        <v>0</v>
      </c>
      <c r="AA85" s="200"/>
      <c r="AB85" s="199" t="s">
        <v>2302</v>
      </c>
      <c r="AC85" s="189"/>
    </row>
    <row r="86" spans="2:29">
      <c r="B86" s="190">
        <v>20</v>
      </c>
      <c r="C86" s="190">
        <v>53</v>
      </c>
      <c r="D86" s="216">
        <v>45014</v>
      </c>
      <c r="E86" s="215" t="s">
        <v>85</v>
      </c>
      <c r="F86" s="215" t="s">
        <v>1317</v>
      </c>
      <c r="G86" s="188" t="s">
        <v>85</v>
      </c>
      <c r="H86" s="208" t="s">
        <v>2303</v>
      </c>
      <c r="I86" s="208" t="s">
        <v>2303</v>
      </c>
      <c r="J86" s="188" t="s">
        <v>1258</v>
      </c>
      <c r="K86" s="188" t="s">
        <v>1320</v>
      </c>
      <c r="L86" s="195" t="s">
        <v>350</v>
      </c>
      <c r="M86" s="195"/>
      <c r="N86" s="208" t="s">
        <v>1254</v>
      </c>
      <c r="O86" s="213">
        <v>9.6300000000000008</v>
      </c>
      <c r="P86" s="212">
        <f>IFERROR(O86/R86,"-")</f>
        <v>4.8150000000000004</v>
      </c>
      <c r="Q86" s="212">
        <f>IFERROR(P86/T86,"-")</f>
        <v>0.48150000000000004</v>
      </c>
      <c r="R86" s="211">
        <v>2</v>
      </c>
      <c r="S86" s="194" t="str">
        <f>IF(R86=1,"Single canister",CONCATENATE(R86,"-Pack"))</f>
        <v>2-Pack</v>
      </c>
      <c r="T86" s="190">
        <v>10</v>
      </c>
      <c r="U86" s="193"/>
      <c r="V86" s="211"/>
      <c r="Y86" s="190">
        <v>1</v>
      </c>
      <c r="Z86" s="190"/>
      <c r="AA86" s="188" t="s">
        <v>472</v>
      </c>
      <c r="AB86" s="189"/>
      <c r="AC86" s="189"/>
    </row>
    <row r="87" spans="2:29">
      <c r="B87" s="190">
        <v>21</v>
      </c>
      <c r="C87" s="190"/>
      <c r="D87" s="216">
        <v>44986</v>
      </c>
      <c r="E87" s="216"/>
      <c r="F87" s="229" t="s">
        <v>9</v>
      </c>
      <c r="G87" s="228" t="s">
        <v>444</v>
      </c>
      <c r="H87" s="208" t="s">
        <v>442</v>
      </c>
      <c r="I87" s="188" t="s">
        <v>473</v>
      </c>
      <c r="J87" s="188" t="s">
        <v>1447</v>
      </c>
      <c r="K87" s="188" t="s">
        <v>1448</v>
      </c>
      <c r="L87" s="190" t="s">
        <v>2314</v>
      </c>
      <c r="M87" s="231" t="s">
        <v>1442</v>
      </c>
      <c r="N87" s="228" t="s">
        <v>444</v>
      </c>
      <c r="O87" s="228"/>
      <c r="P87" s="212"/>
      <c r="Q87" s="212"/>
      <c r="R87" s="212"/>
      <c r="S87" s="212"/>
      <c r="T87" s="190">
        <v>3.5</v>
      </c>
      <c r="U87" s="212"/>
      <c r="V87" s="212"/>
      <c r="W87" s="188" t="s">
        <v>350</v>
      </c>
      <c r="X87" s="190">
        <v>0</v>
      </c>
      <c r="Y87" s="190">
        <v>1</v>
      </c>
      <c r="Z87" s="190"/>
      <c r="AA87" s="190"/>
      <c r="AB87" s="189" t="s">
        <v>1344</v>
      </c>
      <c r="AC87" s="189"/>
    </row>
    <row r="88" spans="2:29">
      <c r="B88" s="190">
        <v>21</v>
      </c>
      <c r="C88" s="190">
        <v>1</v>
      </c>
      <c r="D88" s="216">
        <v>44988</v>
      </c>
      <c r="E88" s="224" t="s">
        <v>78</v>
      </c>
      <c r="F88" s="224" t="s">
        <v>82</v>
      </c>
      <c r="G88" s="208" t="s">
        <v>374</v>
      </c>
      <c r="H88" s="208" t="s">
        <v>374</v>
      </c>
      <c r="I88" s="208" t="s">
        <v>375</v>
      </c>
      <c r="J88" s="208" t="s">
        <v>576</v>
      </c>
      <c r="K88" s="208" t="s">
        <v>577</v>
      </c>
      <c r="L88" s="195" t="s">
        <v>19</v>
      </c>
      <c r="M88" s="195"/>
      <c r="N88" s="188" t="s">
        <v>376</v>
      </c>
      <c r="O88" s="213">
        <v>54.09</v>
      </c>
      <c r="P88" s="212">
        <f>IFERROR(O88/R88,"-")</f>
        <v>4.5075000000000003</v>
      </c>
      <c r="Q88" s="212">
        <f>IFERROR(P88/T88,"-")</f>
        <v>0.45075000000000004</v>
      </c>
      <c r="R88" s="211">
        <v>12</v>
      </c>
      <c r="S88" s="211" t="s">
        <v>2251</v>
      </c>
      <c r="T88" s="211">
        <v>10</v>
      </c>
      <c r="U88" s="208"/>
      <c r="V88" s="211">
        <v>1</v>
      </c>
      <c r="W88" s="208" t="s">
        <v>571</v>
      </c>
      <c r="X88" s="211">
        <v>1</v>
      </c>
      <c r="Y88" s="211">
        <v>0</v>
      </c>
      <c r="Z88" s="211"/>
      <c r="AA88" s="208" t="s">
        <v>580</v>
      </c>
      <c r="AB88" s="189" t="s">
        <v>1344</v>
      </c>
      <c r="AC88" s="189"/>
    </row>
    <row r="89" spans="2:29">
      <c r="B89" s="200">
        <v>21</v>
      </c>
      <c r="C89" s="200">
        <v>14</v>
      </c>
      <c r="D89" s="210">
        <v>44994</v>
      </c>
      <c r="E89" s="209" t="s">
        <v>116</v>
      </c>
      <c r="F89" s="209" t="s">
        <v>92</v>
      </c>
      <c r="G89" s="208" t="s">
        <v>414</v>
      </c>
      <c r="H89" s="208" t="s">
        <v>694</v>
      </c>
      <c r="I89" s="208" t="s">
        <v>694</v>
      </c>
      <c r="J89" s="207" t="s">
        <v>415</v>
      </c>
      <c r="K89" s="207"/>
      <c r="L89" s="225" t="s">
        <v>19</v>
      </c>
      <c r="M89" s="200"/>
      <c r="N89" s="208" t="s">
        <v>416</v>
      </c>
      <c r="O89" s="205">
        <v>12.99</v>
      </c>
      <c r="P89" s="204">
        <f>IFERROR(O89/R89,"-")</f>
        <v>6.4950000000000001</v>
      </c>
      <c r="Q89" s="204">
        <f>IFERROR(P89/T89,"-")</f>
        <v>0.64949999999999997</v>
      </c>
      <c r="R89" s="202">
        <v>2</v>
      </c>
      <c r="S89" s="203" t="s">
        <v>355</v>
      </c>
      <c r="T89" s="202">
        <v>10</v>
      </c>
      <c r="U89" s="202"/>
      <c r="V89" s="201">
        <v>1</v>
      </c>
      <c r="W89" s="201"/>
      <c r="X89" s="201"/>
      <c r="Y89" s="201"/>
      <c r="Z89" s="200">
        <v>0</v>
      </c>
      <c r="AA89" s="200"/>
      <c r="AB89" s="199" t="s">
        <v>2302</v>
      </c>
      <c r="AC89" s="189"/>
    </row>
    <row r="90" spans="2:29">
      <c r="B90" s="190">
        <v>21</v>
      </c>
      <c r="C90" s="190">
        <v>53</v>
      </c>
      <c r="D90" s="216">
        <v>45014</v>
      </c>
      <c r="E90" s="215" t="s">
        <v>85</v>
      </c>
      <c r="F90" s="215" t="s">
        <v>1317</v>
      </c>
      <c r="G90" s="188" t="s">
        <v>85</v>
      </c>
      <c r="H90" s="208" t="s">
        <v>2303</v>
      </c>
      <c r="I90" s="208" t="s">
        <v>2303</v>
      </c>
      <c r="J90" s="188" t="s">
        <v>1256</v>
      </c>
      <c r="K90" s="188" t="s">
        <v>1321</v>
      </c>
      <c r="L90" s="195" t="s">
        <v>350</v>
      </c>
      <c r="M90" s="195"/>
      <c r="N90" s="208" t="s">
        <v>1254</v>
      </c>
      <c r="O90" s="213">
        <v>13.97</v>
      </c>
      <c r="P90" s="212">
        <f>IFERROR(O90/R90,"-")</f>
        <v>3.4925000000000002</v>
      </c>
      <c r="Q90" s="212">
        <f>IFERROR(P90/T90,"-")</f>
        <v>0.34925</v>
      </c>
      <c r="R90" s="211">
        <v>4</v>
      </c>
      <c r="S90" s="194" t="str">
        <f>IF(R90=1,"Single canister",CONCATENATE(R90,"-Pack"))</f>
        <v>4-Pack</v>
      </c>
      <c r="T90" s="190">
        <v>10</v>
      </c>
      <c r="U90" s="193"/>
      <c r="V90" s="211"/>
      <c r="Y90" s="190">
        <v>1</v>
      </c>
      <c r="Z90" s="190"/>
      <c r="AA90" s="188" t="s">
        <v>472</v>
      </c>
      <c r="AB90" s="189"/>
      <c r="AC90" s="189"/>
    </row>
    <row r="91" spans="2:29">
      <c r="B91" s="190">
        <v>22</v>
      </c>
      <c r="C91" s="190"/>
      <c r="D91" s="216">
        <v>44986</v>
      </c>
      <c r="E91" s="216"/>
      <c r="F91" s="229" t="s">
        <v>9</v>
      </c>
      <c r="G91" s="228" t="s">
        <v>444</v>
      </c>
      <c r="H91" s="208" t="s">
        <v>442</v>
      </c>
      <c r="I91" s="188" t="s">
        <v>473</v>
      </c>
      <c r="J91" s="188" t="s">
        <v>1450</v>
      </c>
      <c r="K91" s="188" t="s">
        <v>1451</v>
      </c>
      <c r="L91" s="190" t="s">
        <v>2314</v>
      </c>
      <c r="M91" s="231" t="s">
        <v>1442</v>
      </c>
      <c r="N91" s="228" t="s">
        <v>444</v>
      </c>
      <c r="O91" s="228"/>
      <c r="P91" s="212"/>
      <c r="Q91" s="212"/>
      <c r="R91" s="212"/>
      <c r="S91" s="212"/>
      <c r="T91" s="190">
        <v>8</v>
      </c>
      <c r="U91" s="212"/>
      <c r="V91" s="212"/>
      <c r="W91" s="188" t="s">
        <v>350</v>
      </c>
      <c r="X91" s="190">
        <v>0</v>
      </c>
      <c r="Y91" s="190">
        <v>1</v>
      </c>
      <c r="Z91" s="190"/>
      <c r="AA91" s="190"/>
      <c r="AB91" s="189" t="s">
        <v>1344</v>
      </c>
      <c r="AC91" s="189"/>
    </row>
    <row r="92" spans="2:29">
      <c r="B92" s="190">
        <v>22</v>
      </c>
      <c r="C92" s="190">
        <v>1</v>
      </c>
      <c r="D92" s="216">
        <v>44988</v>
      </c>
      <c r="E92" s="224" t="s">
        <v>78</v>
      </c>
      <c r="F92" s="224" t="s">
        <v>82</v>
      </c>
      <c r="G92" s="208" t="s">
        <v>374</v>
      </c>
      <c r="H92" s="208" t="s">
        <v>374</v>
      </c>
      <c r="I92" s="208" t="s">
        <v>375</v>
      </c>
      <c r="J92" s="208" t="s">
        <v>581</v>
      </c>
      <c r="K92" s="208" t="s">
        <v>582</v>
      </c>
      <c r="L92" s="195" t="s">
        <v>19</v>
      </c>
      <c r="M92" s="195"/>
      <c r="N92" s="188" t="s">
        <v>376</v>
      </c>
      <c r="O92" s="213">
        <v>12.04</v>
      </c>
      <c r="P92" s="212">
        <f>IFERROR(O92/R92,"-")</f>
        <v>6.02</v>
      </c>
      <c r="Q92" s="212">
        <f>IFERROR(P92/T92,"-")</f>
        <v>0.60199999999999998</v>
      </c>
      <c r="R92" s="211">
        <v>2</v>
      </c>
      <c r="S92" s="211" t="s">
        <v>355</v>
      </c>
      <c r="T92" s="211">
        <v>10</v>
      </c>
      <c r="U92" s="208"/>
      <c r="V92" s="211">
        <v>1</v>
      </c>
      <c r="W92" s="208" t="s">
        <v>571</v>
      </c>
      <c r="X92" s="211">
        <v>1</v>
      </c>
      <c r="Y92" s="211">
        <v>0</v>
      </c>
      <c r="Z92" s="211"/>
      <c r="AA92" s="208" t="s">
        <v>472</v>
      </c>
      <c r="AB92" s="189" t="s">
        <v>1344</v>
      </c>
      <c r="AC92" s="189"/>
    </row>
    <row r="93" spans="2:29">
      <c r="B93" s="190">
        <v>22</v>
      </c>
      <c r="C93" s="190">
        <v>54</v>
      </c>
      <c r="D93" s="216">
        <v>45014</v>
      </c>
      <c r="E93" s="215" t="s">
        <v>116</v>
      </c>
      <c r="F93" s="215" t="s">
        <v>1317</v>
      </c>
      <c r="G93" s="188" t="s">
        <v>414</v>
      </c>
      <c r="H93" s="208" t="s">
        <v>694</v>
      </c>
      <c r="I93" s="188" t="s">
        <v>694</v>
      </c>
      <c r="J93" s="188" t="s">
        <v>1151</v>
      </c>
      <c r="K93" s="188" t="s">
        <v>1309</v>
      </c>
      <c r="L93" s="225" t="s">
        <v>19</v>
      </c>
      <c r="M93" s="195"/>
      <c r="N93" s="208" t="s">
        <v>416</v>
      </c>
      <c r="O93" s="213">
        <v>12.99</v>
      </c>
      <c r="P93" s="212">
        <f>IFERROR(O93/R93,"-")</f>
        <v>6.4950000000000001</v>
      </c>
      <c r="Q93" s="212">
        <f>IFERROR(P93/T93,"-")</f>
        <v>0.64949999999999997</v>
      </c>
      <c r="R93" s="211">
        <v>2</v>
      </c>
      <c r="S93" s="194" t="str">
        <f>IF(R93=1,"Single canister",CONCATENATE(R93,"-Pack"))</f>
        <v>2-Pack</v>
      </c>
      <c r="T93" s="190">
        <v>10</v>
      </c>
      <c r="U93" s="193"/>
      <c r="V93" s="211"/>
      <c r="Y93" s="190">
        <v>0</v>
      </c>
      <c r="Z93" s="190"/>
      <c r="AA93" s="188" t="s">
        <v>472</v>
      </c>
      <c r="AB93" s="189"/>
      <c r="AC93" s="189"/>
    </row>
    <row r="94" spans="2:29">
      <c r="B94" s="200">
        <v>22</v>
      </c>
      <c r="C94" s="200">
        <v>14</v>
      </c>
      <c r="D94" s="210">
        <v>45015</v>
      </c>
      <c r="E94" s="209" t="s">
        <v>116</v>
      </c>
      <c r="F94" s="209" t="s">
        <v>92</v>
      </c>
      <c r="G94" s="208" t="s">
        <v>414</v>
      </c>
      <c r="H94" s="208" t="s">
        <v>694</v>
      </c>
      <c r="I94" s="208" t="s">
        <v>694</v>
      </c>
      <c r="J94" s="207" t="s">
        <v>415</v>
      </c>
      <c r="K94" s="207"/>
      <c r="L94" s="225" t="s">
        <v>19</v>
      </c>
      <c r="M94" s="200"/>
      <c r="N94" s="208" t="s">
        <v>416</v>
      </c>
      <c r="O94" s="205">
        <v>8.99</v>
      </c>
      <c r="P94" s="204">
        <f>IFERROR(O94/R94,"-")</f>
        <v>8.99</v>
      </c>
      <c r="Q94" s="204">
        <f>IFERROR(P94/T94,"-")</f>
        <v>0.89900000000000002</v>
      </c>
      <c r="R94" s="202">
        <v>1</v>
      </c>
      <c r="S94" s="203" t="s">
        <v>369</v>
      </c>
      <c r="T94" s="202">
        <v>10</v>
      </c>
      <c r="U94" s="202" t="s">
        <v>422</v>
      </c>
      <c r="V94" s="201">
        <v>1</v>
      </c>
      <c r="W94" s="201"/>
      <c r="X94" s="201"/>
      <c r="Y94" s="201"/>
      <c r="Z94" s="200">
        <v>0</v>
      </c>
      <c r="AA94" s="200"/>
      <c r="AB94" s="199" t="s">
        <v>2302</v>
      </c>
      <c r="AC94" s="189"/>
    </row>
    <row r="95" spans="2:29">
      <c r="B95" s="190">
        <v>23</v>
      </c>
      <c r="C95" s="190"/>
      <c r="D95" s="216">
        <v>44986</v>
      </c>
      <c r="E95" s="216"/>
      <c r="F95" s="229" t="s">
        <v>9</v>
      </c>
      <c r="G95" s="228" t="s">
        <v>444</v>
      </c>
      <c r="H95" s="208" t="s">
        <v>442</v>
      </c>
      <c r="I95" s="188" t="s">
        <v>473</v>
      </c>
      <c r="J95" s="188" t="s">
        <v>1453</v>
      </c>
      <c r="K95" s="188" t="s">
        <v>1454</v>
      </c>
      <c r="L95" s="190" t="s">
        <v>2314</v>
      </c>
      <c r="M95" s="231" t="s">
        <v>1442</v>
      </c>
      <c r="N95" s="228" t="s">
        <v>444</v>
      </c>
      <c r="O95" s="228"/>
      <c r="P95" s="212"/>
      <c r="Q95" s="212"/>
      <c r="R95" s="212"/>
      <c r="S95" s="212"/>
      <c r="T95" s="190">
        <v>10</v>
      </c>
      <c r="U95" s="212"/>
      <c r="V95" s="212"/>
      <c r="W95" s="188" t="s">
        <v>350</v>
      </c>
      <c r="X95" s="190">
        <v>0</v>
      </c>
      <c r="Y95" s="190">
        <v>1</v>
      </c>
      <c r="Z95" s="190"/>
      <c r="AA95" s="190"/>
      <c r="AB95" s="189" t="s">
        <v>1344</v>
      </c>
      <c r="AC95" s="189"/>
    </row>
    <row r="96" spans="2:29">
      <c r="B96" s="190">
        <v>23</v>
      </c>
      <c r="C96" s="190">
        <v>1</v>
      </c>
      <c r="D96" s="216">
        <v>44988</v>
      </c>
      <c r="E96" s="224" t="s">
        <v>78</v>
      </c>
      <c r="F96" s="224" t="s">
        <v>82</v>
      </c>
      <c r="G96" s="208" t="s">
        <v>374</v>
      </c>
      <c r="H96" s="208" t="s">
        <v>374</v>
      </c>
      <c r="I96" s="208" t="s">
        <v>375</v>
      </c>
      <c r="J96" s="208" t="s">
        <v>586</v>
      </c>
      <c r="K96" s="208" t="s">
        <v>587</v>
      </c>
      <c r="L96" s="195" t="s">
        <v>19</v>
      </c>
      <c r="M96" s="195"/>
      <c r="N96" s="188" t="s">
        <v>376</v>
      </c>
      <c r="O96" s="213">
        <v>42.99</v>
      </c>
      <c r="P96" s="212">
        <f>IFERROR(O96/R96,"-")</f>
        <v>7.165</v>
      </c>
      <c r="Q96" s="212">
        <f>IFERROR(P96/T96,"-")</f>
        <v>0.5970833333333333</v>
      </c>
      <c r="R96" s="211">
        <v>6</v>
      </c>
      <c r="S96" s="211" t="s">
        <v>377</v>
      </c>
      <c r="T96" s="211">
        <v>12</v>
      </c>
      <c r="U96" s="208"/>
      <c r="V96" s="211">
        <v>1</v>
      </c>
      <c r="W96" s="208" t="s">
        <v>571</v>
      </c>
      <c r="X96" s="211">
        <v>1</v>
      </c>
      <c r="Y96" s="211">
        <v>0</v>
      </c>
      <c r="Z96" s="211"/>
      <c r="AA96" s="208" t="s">
        <v>472</v>
      </c>
      <c r="AB96" s="189" t="s">
        <v>1344</v>
      </c>
      <c r="AC96" s="189"/>
    </row>
    <row r="97" spans="2:29">
      <c r="B97" s="190">
        <v>23</v>
      </c>
      <c r="C97" s="190">
        <v>54</v>
      </c>
      <c r="D97" s="216">
        <v>45014</v>
      </c>
      <c r="E97" s="215" t="s">
        <v>116</v>
      </c>
      <c r="F97" s="215" t="s">
        <v>1317</v>
      </c>
      <c r="G97" s="188" t="s">
        <v>414</v>
      </c>
      <c r="H97" s="208" t="s">
        <v>694</v>
      </c>
      <c r="I97" s="188" t="s">
        <v>694</v>
      </c>
      <c r="J97" s="188" t="s">
        <v>1156</v>
      </c>
      <c r="K97" s="188" t="s">
        <v>1310</v>
      </c>
      <c r="L97" s="225" t="s">
        <v>19</v>
      </c>
      <c r="M97" s="195"/>
      <c r="N97" s="208" t="s">
        <v>416</v>
      </c>
      <c r="O97" s="213">
        <v>6.99</v>
      </c>
      <c r="P97" s="212">
        <f>IFERROR(O97/R97,"-")</f>
        <v>6.99</v>
      </c>
      <c r="Q97" s="212">
        <f>IFERROR(P97/T97,"-")</f>
        <v>0.69900000000000007</v>
      </c>
      <c r="R97" s="211">
        <v>1</v>
      </c>
      <c r="S97" s="194" t="str">
        <f>IF(R97=1,"Single canister",CONCATENATE(R97,"-Pack"))</f>
        <v>Single canister</v>
      </c>
      <c r="T97" s="190">
        <v>10</v>
      </c>
      <c r="U97" s="193"/>
      <c r="V97" s="211"/>
      <c r="Y97" s="190">
        <v>0</v>
      </c>
      <c r="Z97" s="190"/>
      <c r="AA97" s="188" t="s">
        <v>472</v>
      </c>
      <c r="AB97" s="189"/>
      <c r="AC97" s="189"/>
    </row>
    <row r="98" spans="2:29">
      <c r="B98" s="200">
        <v>23</v>
      </c>
      <c r="C98" s="200">
        <v>14</v>
      </c>
      <c r="D98" s="210">
        <v>45015</v>
      </c>
      <c r="E98" s="209" t="s">
        <v>116</v>
      </c>
      <c r="F98" s="209" t="s">
        <v>92</v>
      </c>
      <c r="G98" s="208" t="s">
        <v>414</v>
      </c>
      <c r="H98" s="208" t="s">
        <v>694</v>
      </c>
      <c r="I98" s="208" t="s">
        <v>694</v>
      </c>
      <c r="J98" s="207" t="s">
        <v>415</v>
      </c>
      <c r="K98" s="207"/>
      <c r="L98" s="225" t="s">
        <v>19</v>
      </c>
      <c r="M98" s="200"/>
      <c r="N98" s="208" t="s">
        <v>416</v>
      </c>
      <c r="O98" s="205">
        <v>12.99</v>
      </c>
      <c r="P98" s="204">
        <f>IFERROR(O98/R98,"-")</f>
        <v>6.4950000000000001</v>
      </c>
      <c r="Q98" s="204">
        <f>IFERROR(P98/T98,"-")</f>
        <v>0.64949999999999997</v>
      </c>
      <c r="R98" s="202">
        <v>2</v>
      </c>
      <c r="S98" s="203" t="s">
        <v>355</v>
      </c>
      <c r="T98" s="202">
        <v>10</v>
      </c>
      <c r="U98" s="202"/>
      <c r="V98" s="201">
        <v>1</v>
      </c>
      <c r="W98" s="201"/>
      <c r="X98" s="201"/>
      <c r="Y98" s="201"/>
      <c r="Z98" s="200">
        <v>0</v>
      </c>
      <c r="AA98" s="200"/>
      <c r="AB98" s="199" t="s">
        <v>2302</v>
      </c>
      <c r="AC98" s="189"/>
    </row>
    <row r="99" spans="2:29">
      <c r="B99" s="190">
        <v>24</v>
      </c>
      <c r="C99" s="190"/>
      <c r="D99" s="216">
        <v>44986</v>
      </c>
      <c r="E99" s="216"/>
      <c r="F99" s="229" t="s">
        <v>9</v>
      </c>
      <c r="G99" s="228" t="s">
        <v>444</v>
      </c>
      <c r="H99" s="208" t="s">
        <v>442</v>
      </c>
      <c r="I99" s="188" t="s">
        <v>473</v>
      </c>
      <c r="J99" s="188" t="s">
        <v>1456</v>
      </c>
      <c r="K99" s="188" t="s">
        <v>1457</v>
      </c>
      <c r="L99" s="190" t="s">
        <v>2314</v>
      </c>
      <c r="M99" s="231" t="s">
        <v>1442</v>
      </c>
      <c r="N99" s="228" t="s">
        <v>444</v>
      </c>
      <c r="O99" s="228"/>
      <c r="P99" s="212"/>
      <c r="Q99" s="212"/>
      <c r="R99" s="212"/>
      <c r="S99" s="212"/>
      <c r="T99" s="190">
        <v>10</v>
      </c>
      <c r="U99" s="212"/>
      <c r="V99" s="212"/>
      <c r="W99" s="188" t="s">
        <v>350</v>
      </c>
      <c r="X99" s="190">
        <v>0</v>
      </c>
      <c r="Y99" s="190">
        <v>1</v>
      </c>
      <c r="Z99" s="190"/>
      <c r="AA99" s="190"/>
      <c r="AB99" s="189" t="s">
        <v>1344</v>
      </c>
      <c r="AC99" s="189"/>
    </row>
    <row r="100" spans="2:29">
      <c r="B100" s="190">
        <v>24</v>
      </c>
      <c r="C100" s="190">
        <v>1</v>
      </c>
      <c r="D100" s="216">
        <v>44988</v>
      </c>
      <c r="E100" s="224" t="s">
        <v>78</v>
      </c>
      <c r="F100" s="224" t="s">
        <v>82</v>
      </c>
      <c r="G100" s="208" t="s">
        <v>374</v>
      </c>
      <c r="H100" s="208" t="s">
        <v>374</v>
      </c>
      <c r="I100" s="208" t="s">
        <v>375</v>
      </c>
      <c r="J100" s="208" t="s">
        <v>590</v>
      </c>
      <c r="K100" s="208" t="s">
        <v>591</v>
      </c>
      <c r="L100" s="195" t="s">
        <v>19</v>
      </c>
      <c r="M100" s="195"/>
      <c r="N100" s="188" t="s">
        <v>376</v>
      </c>
      <c r="O100" s="213">
        <v>26.09</v>
      </c>
      <c r="P100" s="212">
        <f>IFERROR(O100/R100,"-")</f>
        <v>8.6966666666666672</v>
      </c>
      <c r="Q100" s="212">
        <f>IFERROR(P100/T100,"-")</f>
        <v>0.72472222222222227</v>
      </c>
      <c r="R100" s="211">
        <v>3</v>
      </c>
      <c r="S100" s="211" t="s">
        <v>373</v>
      </c>
      <c r="T100" s="211">
        <v>12</v>
      </c>
      <c r="U100" s="208"/>
      <c r="V100" s="211">
        <v>0</v>
      </c>
      <c r="W100" s="208"/>
      <c r="X100" s="211">
        <v>0</v>
      </c>
      <c r="Y100" s="211"/>
      <c r="Z100" s="211"/>
      <c r="AA100" s="208" t="s">
        <v>472</v>
      </c>
      <c r="AB100" s="189" t="s">
        <v>1344</v>
      </c>
      <c r="AC100" s="189"/>
    </row>
    <row r="101" spans="2:29">
      <c r="B101" s="190">
        <v>24</v>
      </c>
      <c r="C101" s="190">
        <v>55</v>
      </c>
      <c r="D101" s="216">
        <v>45014</v>
      </c>
      <c r="E101" s="215" t="s">
        <v>93</v>
      </c>
      <c r="F101" s="215" t="s">
        <v>1317</v>
      </c>
      <c r="G101" s="188" t="s">
        <v>706</v>
      </c>
      <c r="H101" s="208" t="s">
        <v>706</v>
      </c>
      <c r="I101" s="188" t="s">
        <v>707</v>
      </c>
      <c r="J101" s="188" t="s">
        <v>1311</v>
      </c>
      <c r="K101" s="188" t="s">
        <v>1068</v>
      </c>
      <c r="L101" s="225" t="s">
        <v>350</v>
      </c>
      <c r="M101" s="195"/>
      <c r="N101" s="208" t="s">
        <v>2307</v>
      </c>
      <c r="O101" s="213">
        <v>20.89</v>
      </c>
      <c r="P101" s="212">
        <f>IFERROR(O101/R101,"-")</f>
        <v>6.9633333333333338</v>
      </c>
      <c r="Q101" s="212">
        <f>IFERROR(P101/T101,"-")</f>
        <v>0.69633333333333336</v>
      </c>
      <c r="R101" s="211">
        <v>3</v>
      </c>
      <c r="S101" s="194" t="str">
        <f>IF(R101=1,"Single canister",CONCATENATE(R101,"-Pack"))</f>
        <v>3-Pack</v>
      </c>
      <c r="T101" s="190">
        <v>10</v>
      </c>
      <c r="U101" s="193"/>
      <c r="V101" s="211"/>
      <c r="Y101" s="190">
        <v>1</v>
      </c>
      <c r="Z101" s="190"/>
      <c r="AA101" s="188" t="s">
        <v>472</v>
      </c>
      <c r="AB101" s="189"/>
      <c r="AC101" s="189"/>
    </row>
    <row r="102" spans="2:29">
      <c r="B102" s="200">
        <v>24</v>
      </c>
      <c r="C102" s="200">
        <v>30</v>
      </c>
      <c r="D102" s="210">
        <v>44994</v>
      </c>
      <c r="E102" s="209" t="s">
        <v>152</v>
      </c>
      <c r="F102" s="209" t="s">
        <v>92</v>
      </c>
      <c r="G102" s="207" t="s">
        <v>152</v>
      </c>
      <c r="H102" s="208" t="s">
        <v>2315</v>
      </c>
      <c r="I102" s="188" t="s">
        <v>424</v>
      </c>
      <c r="J102" s="207" t="s">
        <v>424</v>
      </c>
      <c r="K102" s="207"/>
      <c r="L102" s="195" t="s">
        <v>19</v>
      </c>
      <c r="M102" s="200"/>
      <c r="N102" s="188" t="s">
        <v>425</v>
      </c>
      <c r="O102" s="205">
        <v>11.49</v>
      </c>
      <c r="P102" s="204">
        <f>IFERROR(O102/R102,"-")</f>
        <v>11.49</v>
      </c>
      <c r="Q102" s="204">
        <f>IFERROR(P102/T102,"-")</f>
        <v>1.149</v>
      </c>
      <c r="R102" s="202">
        <v>1</v>
      </c>
      <c r="S102" s="203" t="s">
        <v>369</v>
      </c>
      <c r="T102" s="202">
        <v>10</v>
      </c>
      <c r="U102" s="202"/>
      <c r="V102" s="201">
        <v>1</v>
      </c>
      <c r="W102" s="201"/>
      <c r="X102" s="201"/>
      <c r="Y102" s="201"/>
      <c r="Z102" s="200">
        <v>0</v>
      </c>
      <c r="AA102" s="200"/>
      <c r="AB102" s="199" t="s">
        <v>2302</v>
      </c>
      <c r="AC102" s="189"/>
    </row>
    <row r="103" spans="2:29">
      <c r="B103" s="190">
        <v>25</v>
      </c>
      <c r="C103" s="190"/>
      <c r="D103" s="216">
        <v>44986</v>
      </c>
      <c r="E103" s="216"/>
      <c r="F103" s="229" t="s">
        <v>9</v>
      </c>
      <c r="G103" s="228" t="s">
        <v>444</v>
      </c>
      <c r="H103" s="208" t="s">
        <v>442</v>
      </c>
      <c r="I103" s="188" t="s">
        <v>473</v>
      </c>
      <c r="J103" s="188" t="s">
        <v>1440</v>
      </c>
      <c r="K103" s="188" t="s">
        <v>1459</v>
      </c>
      <c r="L103" s="190" t="s">
        <v>2314</v>
      </c>
      <c r="M103" s="231" t="s">
        <v>1442</v>
      </c>
      <c r="N103" s="228" t="s">
        <v>444</v>
      </c>
      <c r="O103" s="228"/>
      <c r="P103" s="212"/>
      <c r="Q103" s="212"/>
      <c r="R103" s="212"/>
      <c r="S103" s="212"/>
      <c r="T103" s="190">
        <v>10</v>
      </c>
      <c r="U103" s="212"/>
      <c r="V103" s="212"/>
      <c r="W103" s="188" t="s">
        <v>350</v>
      </c>
      <c r="X103" s="190">
        <v>0</v>
      </c>
      <c r="Y103" s="190">
        <v>1</v>
      </c>
      <c r="Z103" s="190"/>
      <c r="AA103" s="190"/>
      <c r="AB103" s="189" t="s">
        <v>1344</v>
      </c>
      <c r="AC103" s="189"/>
    </row>
    <row r="104" spans="2:29">
      <c r="B104" s="190">
        <v>25</v>
      </c>
      <c r="C104" s="190">
        <v>1</v>
      </c>
      <c r="D104" s="216">
        <v>44988</v>
      </c>
      <c r="E104" s="224" t="s">
        <v>78</v>
      </c>
      <c r="F104" s="224" t="s">
        <v>82</v>
      </c>
      <c r="G104" s="208" t="s">
        <v>594</v>
      </c>
      <c r="H104" s="208" t="s">
        <v>594</v>
      </c>
      <c r="I104" s="208" t="s">
        <v>595</v>
      </c>
      <c r="J104" s="208" t="s">
        <v>596</v>
      </c>
      <c r="K104" s="208" t="s">
        <v>597</v>
      </c>
      <c r="L104" s="190" t="s">
        <v>19</v>
      </c>
      <c r="M104" s="225"/>
      <c r="N104" s="228" t="s">
        <v>599</v>
      </c>
      <c r="O104" s="213">
        <v>45.52</v>
      </c>
      <c r="P104" s="212">
        <f>IFERROR(O104/R104,"-")</f>
        <v>45.52</v>
      </c>
      <c r="Q104" s="212">
        <f t="shared" ref="Q104:Q135" si="2">IFERROR(P104/T104,"-")</f>
        <v>3.7933333333333334</v>
      </c>
      <c r="R104" s="211">
        <v>1</v>
      </c>
      <c r="S104" s="211" t="s">
        <v>369</v>
      </c>
      <c r="T104" s="211">
        <v>12</v>
      </c>
      <c r="U104" s="208"/>
      <c r="V104" s="211">
        <v>0</v>
      </c>
      <c r="W104" s="208"/>
      <c r="X104" s="211">
        <v>0</v>
      </c>
      <c r="Y104" s="211">
        <v>0</v>
      </c>
      <c r="Z104" s="211"/>
      <c r="AA104" s="208" t="s">
        <v>472</v>
      </c>
      <c r="AB104" s="189" t="s">
        <v>1425</v>
      </c>
      <c r="AC104" s="189"/>
    </row>
    <row r="105" spans="2:29">
      <c r="B105" s="190">
        <v>25</v>
      </c>
      <c r="C105" s="190">
        <v>55</v>
      </c>
      <c r="D105" s="216">
        <v>45014</v>
      </c>
      <c r="E105" s="215" t="s">
        <v>93</v>
      </c>
      <c r="F105" s="215" t="s">
        <v>1317</v>
      </c>
      <c r="G105" s="188" t="s">
        <v>706</v>
      </c>
      <c r="H105" s="208" t="s">
        <v>706</v>
      </c>
      <c r="I105" s="188" t="s">
        <v>707</v>
      </c>
      <c r="J105" s="188" t="s">
        <v>1314</v>
      </c>
      <c r="K105" s="188" t="s">
        <v>1076</v>
      </c>
      <c r="L105" s="225" t="s">
        <v>350</v>
      </c>
      <c r="M105" s="195"/>
      <c r="N105" s="208" t="s">
        <v>2307</v>
      </c>
      <c r="O105" s="213">
        <v>10.99</v>
      </c>
      <c r="P105" s="212">
        <f>IFERROR(O105/R105,"-")</f>
        <v>10.99</v>
      </c>
      <c r="Q105" s="212">
        <f t="shared" si="2"/>
        <v>1.099</v>
      </c>
      <c r="R105" s="211">
        <v>1</v>
      </c>
      <c r="S105" s="194" t="str">
        <f>IF(R105=1,"Single canister",CONCATENATE(R105,"-Pack"))</f>
        <v>Single canister</v>
      </c>
      <c r="T105" s="190">
        <v>10</v>
      </c>
      <c r="U105" s="193"/>
      <c r="V105" s="211"/>
      <c r="Y105" s="190">
        <v>1</v>
      </c>
      <c r="Z105" s="190"/>
      <c r="AA105" s="188" t="s">
        <v>472</v>
      </c>
      <c r="AB105" s="189"/>
      <c r="AC105" s="189"/>
    </row>
    <row r="106" spans="2:29">
      <c r="B106" s="200">
        <v>25</v>
      </c>
      <c r="C106" s="200">
        <v>3</v>
      </c>
      <c r="D106" s="210">
        <v>44994</v>
      </c>
      <c r="E106" s="209" t="s">
        <v>85</v>
      </c>
      <c r="F106" s="209" t="s">
        <v>92</v>
      </c>
      <c r="G106" s="207" t="s">
        <v>85</v>
      </c>
      <c r="H106" s="208" t="s">
        <v>2303</v>
      </c>
      <c r="I106" s="208" t="s">
        <v>2303</v>
      </c>
      <c r="J106" s="207" t="s">
        <v>427</v>
      </c>
      <c r="K106" s="207"/>
      <c r="L106" s="200" t="s">
        <v>19</v>
      </c>
      <c r="M106" s="200"/>
      <c r="N106" s="208" t="s">
        <v>1254</v>
      </c>
      <c r="O106" s="205">
        <v>7.88</v>
      </c>
      <c r="P106" s="204">
        <f>IFERROR(O106/R106,"-")</f>
        <v>7.88</v>
      </c>
      <c r="Q106" s="204">
        <f t="shared" si="2"/>
        <v>0.78800000000000003</v>
      </c>
      <c r="R106" s="202">
        <v>1</v>
      </c>
      <c r="S106" s="203" t="s">
        <v>369</v>
      </c>
      <c r="T106" s="202">
        <v>10</v>
      </c>
      <c r="U106" s="202"/>
      <c r="V106" s="201">
        <v>1</v>
      </c>
      <c r="W106" s="201"/>
      <c r="X106" s="201"/>
      <c r="Y106" s="201"/>
      <c r="Z106" s="200">
        <v>0</v>
      </c>
      <c r="AA106" s="200"/>
      <c r="AB106" s="199" t="s">
        <v>2316</v>
      </c>
      <c r="AC106" s="189"/>
    </row>
    <row r="107" spans="2:29">
      <c r="B107" s="190">
        <v>26</v>
      </c>
      <c r="C107" s="190">
        <v>1</v>
      </c>
      <c r="D107" s="216">
        <v>44988</v>
      </c>
      <c r="E107" s="224" t="s">
        <v>78</v>
      </c>
      <c r="F107" s="224" t="s">
        <v>82</v>
      </c>
      <c r="G107" s="208" t="s">
        <v>606</v>
      </c>
      <c r="H107" s="208" t="s">
        <v>2317</v>
      </c>
      <c r="I107" s="208" t="s">
        <v>602</v>
      </c>
      <c r="J107" s="208" t="s">
        <v>603</v>
      </c>
      <c r="K107" s="208" t="s">
        <v>604</v>
      </c>
      <c r="L107" s="225" t="s">
        <v>350</v>
      </c>
      <c r="M107" s="225"/>
      <c r="N107" s="228" t="s">
        <v>601</v>
      </c>
      <c r="O107" s="213">
        <v>26.99</v>
      </c>
      <c r="P107" s="212">
        <f>IFERROR(O107/R107,"-")</f>
        <v>6.7474999999999996</v>
      </c>
      <c r="Q107" s="212">
        <f t="shared" si="2"/>
        <v>0.67474999999999996</v>
      </c>
      <c r="R107" s="211">
        <v>4</v>
      </c>
      <c r="S107" s="211" t="s">
        <v>404</v>
      </c>
      <c r="T107" s="211">
        <v>10</v>
      </c>
      <c r="U107" s="208"/>
      <c r="V107" s="211">
        <v>1</v>
      </c>
      <c r="W107" s="208" t="s">
        <v>561</v>
      </c>
      <c r="X107" s="211">
        <v>1</v>
      </c>
      <c r="Y107" s="211">
        <v>1</v>
      </c>
      <c r="Z107" s="211"/>
      <c r="AA107" s="208" t="s">
        <v>472</v>
      </c>
      <c r="AB107" s="189" t="s">
        <v>1425</v>
      </c>
      <c r="AC107" s="189"/>
    </row>
    <row r="108" spans="2:29">
      <c r="B108" s="190">
        <v>26</v>
      </c>
      <c r="C108" s="190"/>
      <c r="D108" s="216">
        <v>44986</v>
      </c>
      <c r="E108" s="216"/>
      <c r="F108" s="229" t="s">
        <v>9</v>
      </c>
      <c r="G108" s="188" t="s">
        <v>630</v>
      </c>
      <c r="H108" s="208" t="s">
        <v>1467</v>
      </c>
      <c r="I108" s="228" t="s">
        <v>1467</v>
      </c>
      <c r="J108" s="188" t="s">
        <v>1473</v>
      </c>
      <c r="K108" s="188" t="s">
        <v>1474</v>
      </c>
      <c r="L108" s="190" t="s">
        <v>19</v>
      </c>
      <c r="M108" s="231" t="s">
        <v>1475</v>
      </c>
      <c r="N108" s="228" t="s">
        <v>635</v>
      </c>
      <c r="O108" s="228"/>
      <c r="P108" s="212">
        <v>11.31</v>
      </c>
      <c r="Q108" s="212">
        <f t="shared" si="2"/>
        <v>1.131</v>
      </c>
      <c r="R108" s="212"/>
      <c r="S108" s="212"/>
      <c r="T108" s="190">
        <v>10</v>
      </c>
      <c r="U108" s="212"/>
      <c r="V108" s="212"/>
      <c r="W108" s="188" t="s">
        <v>350</v>
      </c>
      <c r="X108" s="190">
        <v>0</v>
      </c>
      <c r="Y108" s="190">
        <v>1</v>
      </c>
      <c r="Z108" s="190"/>
      <c r="AA108" s="190"/>
      <c r="AB108" s="189" t="s">
        <v>1344</v>
      </c>
      <c r="AC108" s="189"/>
    </row>
    <row r="109" spans="2:29">
      <c r="B109" s="190">
        <v>26</v>
      </c>
      <c r="C109" s="190">
        <v>55</v>
      </c>
      <c r="D109" s="216">
        <v>45014</v>
      </c>
      <c r="E109" s="215" t="s">
        <v>93</v>
      </c>
      <c r="F109" s="215" t="s">
        <v>1317</v>
      </c>
      <c r="G109" s="188" t="s">
        <v>706</v>
      </c>
      <c r="H109" s="208" t="s">
        <v>706</v>
      </c>
      <c r="I109" s="188" t="s">
        <v>707</v>
      </c>
      <c r="J109" s="188" t="s">
        <v>1315</v>
      </c>
      <c r="K109" s="188" t="s">
        <v>1078</v>
      </c>
      <c r="L109" s="225" t="s">
        <v>350</v>
      </c>
      <c r="M109" s="195"/>
      <c r="N109" s="208" t="s">
        <v>2307</v>
      </c>
      <c r="O109" s="213">
        <v>7.49</v>
      </c>
      <c r="P109" s="212">
        <f>IFERROR(O109/R109,"-")</f>
        <v>7.49</v>
      </c>
      <c r="Q109" s="212">
        <f t="shared" si="2"/>
        <v>2.14</v>
      </c>
      <c r="R109" s="211">
        <v>1</v>
      </c>
      <c r="S109" s="194" t="str">
        <f>IF(R109=1,"Single canister",CONCATENATE(R109,"-Pack"))</f>
        <v>Single canister</v>
      </c>
      <c r="T109" s="190">
        <v>3.5</v>
      </c>
      <c r="U109" s="193"/>
      <c r="V109" s="211"/>
      <c r="Y109" s="190">
        <v>1</v>
      </c>
      <c r="Z109" s="190"/>
      <c r="AA109" s="188" t="s">
        <v>472</v>
      </c>
      <c r="AB109" s="189"/>
      <c r="AC109" s="189"/>
    </row>
    <row r="110" spans="2:29">
      <c r="B110" s="200">
        <v>26</v>
      </c>
      <c r="C110" s="200">
        <v>3</v>
      </c>
      <c r="D110" s="210">
        <v>44994</v>
      </c>
      <c r="E110" s="209" t="s">
        <v>85</v>
      </c>
      <c r="F110" s="209" t="s">
        <v>92</v>
      </c>
      <c r="G110" s="207" t="s">
        <v>85</v>
      </c>
      <c r="H110" s="208" t="s">
        <v>2303</v>
      </c>
      <c r="I110" s="208" t="s">
        <v>2303</v>
      </c>
      <c r="J110" s="207" t="s">
        <v>427</v>
      </c>
      <c r="K110" s="207"/>
      <c r="L110" s="200" t="s">
        <v>19</v>
      </c>
      <c r="M110" s="200"/>
      <c r="N110" s="208" t="s">
        <v>1254</v>
      </c>
      <c r="O110" s="205">
        <v>14.88</v>
      </c>
      <c r="P110" s="204">
        <f>IFERROR(O110/R110,"-")</f>
        <v>7.44</v>
      </c>
      <c r="Q110" s="204">
        <f t="shared" si="2"/>
        <v>0.74399999999999999</v>
      </c>
      <c r="R110" s="202">
        <v>2</v>
      </c>
      <c r="S110" s="203" t="s">
        <v>355</v>
      </c>
      <c r="T110" s="202">
        <v>10</v>
      </c>
      <c r="U110" s="202"/>
      <c r="V110" s="201">
        <v>1</v>
      </c>
      <c r="W110" s="201"/>
      <c r="X110" s="201"/>
      <c r="Y110" s="201"/>
      <c r="Z110" s="200">
        <v>0</v>
      </c>
      <c r="AA110" s="200"/>
      <c r="AB110" s="199" t="s">
        <v>2316</v>
      </c>
      <c r="AC110" s="189"/>
    </row>
    <row r="111" spans="2:29">
      <c r="B111" s="190">
        <v>27</v>
      </c>
      <c r="C111" s="190">
        <v>56</v>
      </c>
      <c r="D111" s="216">
        <v>45014</v>
      </c>
      <c r="E111" s="215" t="s">
        <v>85</v>
      </c>
      <c r="F111" s="215" t="s">
        <v>1322</v>
      </c>
      <c r="G111" s="188" t="s">
        <v>374</v>
      </c>
      <c r="H111" s="208" t="s">
        <v>374</v>
      </c>
      <c r="I111" s="208" t="s">
        <v>375</v>
      </c>
      <c r="J111" s="188" t="s">
        <v>1302</v>
      </c>
      <c r="K111" s="188" t="s">
        <v>1323</v>
      </c>
      <c r="L111" s="190" t="s">
        <v>19</v>
      </c>
      <c r="M111" s="195"/>
      <c r="N111" s="188" t="s">
        <v>376</v>
      </c>
      <c r="O111" s="213">
        <v>12.64</v>
      </c>
      <c r="P111" s="212">
        <f>IFERROR(O111/R111,"-")</f>
        <v>6.32</v>
      </c>
      <c r="Q111" s="212">
        <f t="shared" si="2"/>
        <v>0.63200000000000001</v>
      </c>
      <c r="R111" s="211">
        <v>2</v>
      </c>
      <c r="S111" s="194" t="str">
        <f>IF(R111=1,"Single canister",CONCATENATE(R111,"-Pack"))</f>
        <v>2-Pack</v>
      </c>
      <c r="T111" s="190">
        <v>10</v>
      </c>
      <c r="U111" s="208" t="s">
        <v>1183</v>
      </c>
      <c r="V111" s="211"/>
      <c r="Y111" s="190">
        <v>1</v>
      </c>
      <c r="Z111" s="190"/>
      <c r="AA111" s="188" t="s">
        <v>1304</v>
      </c>
      <c r="AB111" s="189" t="s">
        <v>350</v>
      </c>
      <c r="AC111" s="189"/>
    </row>
    <row r="112" spans="2:29">
      <c r="B112" s="190">
        <v>27</v>
      </c>
      <c r="C112" s="190">
        <v>1</v>
      </c>
      <c r="D112" s="216">
        <v>44988</v>
      </c>
      <c r="E112" s="224" t="s">
        <v>78</v>
      </c>
      <c r="F112" s="224" t="s">
        <v>82</v>
      </c>
      <c r="G112" s="208" t="s">
        <v>606</v>
      </c>
      <c r="H112" s="208" t="s">
        <v>2317</v>
      </c>
      <c r="I112" s="208" t="s">
        <v>602</v>
      </c>
      <c r="J112" s="208" t="s">
        <v>609</v>
      </c>
      <c r="K112" s="208" t="s">
        <v>610</v>
      </c>
      <c r="L112" s="225" t="s">
        <v>350</v>
      </c>
      <c r="M112" s="225"/>
      <c r="N112" s="228" t="s">
        <v>601</v>
      </c>
      <c r="O112" s="213">
        <v>17.989999999999998</v>
      </c>
      <c r="P112" s="212">
        <f>IFERROR(O112/R112,"-")</f>
        <v>8.9949999999999992</v>
      </c>
      <c r="Q112" s="212">
        <f t="shared" si="2"/>
        <v>0.89949999999999997</v>
      </c>
      <c r="R112" s="211">
        <v>2</v>
      </c>
      <c r="S112" s="211" t="s">
        <v>355</v>
      </c>
      <c r="T112" s="211">
        <v>10</v>
      </c>
      <c r="U112" s="208"/>
      <c r="V112" s="211">
        <v>1</v>
      </c>
      <c r="W112" s="208" t="s">
        <v>561</v>
      </c>
      <c r="X112" s="211">
        <v>1</v>
      </c>
      <c r="Y112" s="211">
        <v>1</v>
      </c>
      <c r="Z112" s="211"/>
      <c r="AA112" s="208" t="s">
        <v>472</v>
      </c>
      <c r="AB112" s="189" t="s">
        <v>1425</v>
      </c>
      <c r="AC112" s="189"/>
    </row>
    <row r="113" spans="2:29">
      <c r="B113" s="190">
        <v>27</v>
      </c>
      <c r="C113" s="190"/>
      <c r="D113" s="216">
        <v>44986</v>
      </c>
      <c r="E113" s="216"/>
      <c r="F113" s="229" t="s">
        <v>9</v>
      </c>
      <c r="G113" s="188" t="s">
        <v>630</v>
      </c>
      <c r="H113" s="208" t="s">
        <v>1467</v>
      </c>
      <c r="I113" s="228" t="s">
        <v>1467</v>
      </c>
      <c r="J113" s="188" t="s">
        <v>1477</v>
      </c>
      <c r="K113" s="188" t="s">
        <v>1478</v>
      </c>
      <c r="L113" s="190" t="s">
        <v>19</v>
      </c>
      <c r="M113" s="231" t="s">
        <v>1475</v>
      </c>
      <c r="N113" s="228" t="s">
        <v>635</v>
      </c>
      <c r="O113" s="228"/>
      <c r="P113" s="212">
        <v>15.590000000000002</v>
      </c>
      <c r="Q113" s="212">
        <f t="shared" si="2"/>
        <v>1.5590000000000002</v>
      </c>
      <c r="R113" s="212"/>
      <c r="S113" s="212"/>
      <c r="T113" s="190">
        <v>10</v>
      </c>
      <c r="U113" s="212"/>
      <c r="V113" s="212"/>
      <c r="W113" s="188" t="s">
        <v>350</v>
      </c>
      <c r="X113" s="190">
        <v>0</v>
      </c>
      <c r="Y113" s="190">
        <v>1</v>
      </c>
      <c r="Z113" s="190"/>
      <c r="AA113" s="190"/>
      <c r="AB113" s="189" t="s">
        <v>2312</v>
      </c>
      <c r="AC113" s="189"/>
    </row>
    <row r="114" spans="2:29">
      <c r="B114" s="200">
        <v>27</v>
      </c>
      <c r="C114" s="200">
        <v>3</v>
      </c>
      <c r="D114" s="210">
        <v>44994</v>
      </c>
      <c r="E114" s="209" t="s">
        <v>85</v>
      </c>
      <c r="F114" s="209" t="s">
        <v>92</v>
      </c>
      <c r="G114" s="207" t="s">
        <v>85</v>
      </c>
      <c r="H114" s="208" t="s">
        <v>2303</v>
      </c>
      <c r="I114" s="208" t="s">
        <v>2303</v>
      </c>
      <c r="J114" s="207" t="s">
        <v>427</v>
      </c>
      <c r="K114" s="207"/>
      <c r="L114" s="200" t="s">
        <v>19</v>
      </c>
      <c r="M114" s="200"/>
      <c r="N114" s="208" t="s">
        <v>1254</v>
      </c>
      <c r="O114" s="205">
        <v>21.88</v>
      </c>
      <c r="P114" s="204">
        <f>IFERROR(O114/R114,"-")</f>
        <v>5.47</v>
      </c>
      <c r="Q114" s="204">
        <f t="shared" si="2"/>
        <v>0.54699999999999993</v>
      </c>
      <c r="R114" s="202">
        <v>4</v>
      </c>
      <c r="S114" s="203" t="s">
        <v>404</v>
      </c>
      <c r="T114" s="202">
        <v>10</v>
      </c>
      <c r="U114" s="202"/>
      <c r="V114" s="201">
        <v>1</v>
      </c>
      <c r="W114" s="201"/>
      <c r="X114" s="201"/>
      <c r="Y114" s="201"/>
      <c r="Z114" s="200">
        <v>0</v>
      </c>
      <c r="AA114" s="200"/>
      <c r="AB114" s="199" t="s">
        <v>2316</v>
      </c>
      <c r="AC114" s="189"/>
    </row>
    <row r="115" spans="2:29">
      <c r="B115" s="190">
        <v>28</v>
      </c>
      <c r="C115" s="190">
        <v>1</v>
      </c>
      <c r="D115" s="216">
        <v>44988</v>
      </c>
      <c r="E115" s="224" t="s">
        <v>78</v>
      </c>
      <c r="F115" s="224" t="s">
        <v>82</v>
      </c>
      <c r="G115" s="208" t="s">
        <v>606</v>
      </c>
      <c r="H115" s="208" t="s">
        <v>2317</v>
      </c>
      <c r="I115" s="208" t="s">
        <v>602</v>
      </c>
      <c r="J115" s="208" t="s">
        <v>612</v>
      </c>
      <c r="K115" s="208" t="s">
        <v>613</v>
      </c>
      <c r="L115" s="225" t="s">
        <v>350</v>
      </c>
      <c r="M115" s="225"/>
      <c r="N115" s="228" t="s">
        <v>601</v>
      </c>
      <c r="O115" s="213">
        <v>17.89</v>
      </c>
      <c r="P115" s="212">
        <f>IFERROR(O115/R115,"-")</f>
        <v>8.9450000000000003</v>
      </c>
      <c r="Q115" s="212">
        <f t="shared" si="2"/>
        <v>0.89450000000000007</v>
      </c>
      <c r="R115" s="211">
        <v>2</v>
      </c>
      <c r="S115" s="211" t="s">
        <v>355</v>
      </c>
      <c r="T115" s="211">
        <v>10</v>
      </c>
      <c r="U115" s="208"/>
      <c r="V115" s="211">
        <v>1</v>
      </c>
      <c r="W115" s="208" t="s">
        <v>561</v>
      </c>
      <c r="X115" s="211">
        <v>1</v>
      </c>
      <c r="Y115" s="211">
        <v>1</v>
      </c>
      <c r="Z115" s="211"/>
      <c r="AA115" s="208" t="s">
        <v>472</v>
      </c>
      <c r="AB115" s="189" t="s">
        <v>1425</v>
      </c>
      <c r="AC115" s="189"/>
    </row>
    <row r="116" spans="2:29">
      <c r="B116" s="190">
        <v>28</v>
      </c>
      <c r="C116" s="190"/>
      <c r="D116" s="216">
        <v>44986</v>
      </c>
      <c r="E116" s="216"/>
      <c r="F116" s="229" t="s">
        <v>9</v>
      </c>
      <c r="G116" s="188" t="s">
        <v>630</v>
      </c>
      <c r="H116" s="208" t="s">
        <v>1467</v>
      </c>
      <c r="I116" s="228" t="s">
        <v>1467</v>
      </c>
      <c r="J116" s="188" t="s">
        <v>1479</v>
      </c>
      <c r="K116" s="188" t="s">
        <v>1478</v>
      </c>
      <c r="L116" s="190" t="s">
        <v>19</v>
      </c>
      <c r="M116" s="231" t="s">
        <v>1475</v>
      </c>
      <c r="N116" s="228" t="s">
        <v>635</v>
      </c>
      <c r="O116" s="228"/>
      <c r="P116" s="212">
        <v>18</v>
      </c>
      <c r="Q116" s="212">
        <f t="shared" si="2"/>
        <v>1.5</v>
      </c>
      <c r="R116" s="212"/>
      <c r="S116" s="212"/>
      <c r="T116" s="190">
        <v>12</v>
      </c>
      <c r="U116" s="212"/>
      <c r="V116" s="212"/>
      <c r="W116" s="188" t="s">
        <v>350</v>
      </c>
      <c r="X116" s="190">
        <v>0</v>
      </c>
      <c r="Y116" s="190">
        <v>1</v>
      </c>
      <c r="Z116" s="190"/>
      <c r="AA116" s="190"/>
      <c r="AB116" s="189" t="s">
        <v>2312</v>
      </c>
      <c r="AC116" s="189"/>
    </row>
    <row r="117" spans="2:29">
      <c r="B117" s="190">
        <v>28</v>
      </c>
      <c r="C117" s="190">
        <v>56</v>
      </c>
      <c r="D117" s="216">
        <v>45014</v>
      </c>
      <c r="E117" s="215" t="s">
        <v>85</v>
      </c>
      <c r="F117" s="215" t="s">
        <v>1322</v>
      </c>
      <c r="G117" s="188" t="s">
        <v>85</v>
      </c>
      <c r="H117" s="208" t="s">
        <v>2303</v>
      </c>
      <c r="I117" s="208" t="s">
        <v>2303</v>
      </c>
      <c r="J117" s="188" t="s">
        <v>1251</v>
      </c>
      <c r="K117" s="188" t="s">
        <v>1324</v>
      </c>
      <c r="L117" s="195" t="s">
        <v>350</v>
      </c>
      <c r="M117" s="195"/>
      <c r="N117" s="208" t="s">
        <v>1254</v>
      </c>
      <c r="O117" s="213">
        <v>7.88</v>
      </c>
      <c r="P117" s="212">
        <f>IFERROR(O117/R117,"-")</f>
        <v>7.88</v>
      </c>
      <c r="Q117" s="212">
        <f t="shared" si="2"/>
        <v>0.78800000000000003</v>
      </c>
      <c r="R117" s="211">
        <v>1</v>
      </c>
      <c r="S117" s="194" t="str">
        <f>IF(R117=1,"Single canister",CONCATENATE(R117,"-Pack"))</f>
        <v>Single canister</v>
      </c>
      <c r="T117" s="190">
        <v>10</v>
      </c>
      <c r="U117" s="193"/>
      <c r="V117" s="211"/>
      <c r="Y117" s="190">
        <v>1</v>
      </c>
      <c r="Z117" s="190"/>
      <c r="AA117" s="188" t="s">
        <v>472</v>
      </c>
      <c r="AB117" s="189"/>
      <c r="AC117" s="189"/>
    </row>
    <row r="118" spans="2:29">
      <c r="B118" s="190">
        <v>29</v>
      </c>
      <c r="C118" s="190">
        <v>1</v>
      </c>
      <c r="D118" s="216">
        <v>44988</v>
      </c>
      <c r="E118" s="224" t="s">
        <v>78</v>
      </c>
      <c r="F118" s="224" t="s">
        <v>82</v>
      </c>
      <c r="G118" s="208" t="s">
        <v>615</v>
      </c>
      <c r="H118" s="208" t="s">
        <v>2318</v>
      </c>
      <c r="I118" s="208" t="s">
        <v>616</v>
      </c>
      <c r="J118" s="208" t="s">
        <v>617</v>
      </c>
      <c r="K118" s="208" t="s">
        <v>618</v>
      </c>
      <c r="L118" s="225" t="s">
        <v>528</v>
      </c>
      <c r="M118" s="225"/>
      <c r="N118" s="228" t="s">
        <v>615</v>
      </c>
      <c r="O118" s="213">
        <v>16.16</v>
      </c>
      <c r="P118" s="212">
        <f>IFERROR(O118/R118,"-")</f>
        <v>8.08</v>
      </c>
      <c r="Q118" s="212">
        <f t="shared" si="2"/>
        <v>0.80800000000000005</v>
      </c>
      <c r="R118" s="211">
        <v>2</v>
      </c>
      <c r="S118" s="211" t="s">
        <v>355</v>
      </c>
      <c r="T118" s="211">
        <v>10</v>
      </c>
      <c r="U118" s="208"/>
      <c r="V118" s="211">
        <v>1</v>
      </c>
      <c r="W118" s="208" t="s">
        <v>620</v>
      </c>
      <c r="X118" s="211">
        <v>1</v>
      </c>
      <c r="Y118" s="211">
        <v>1</v>
      </c>
      <c r="Z118" s="211"/>
      <c r="AA118" s="208" t="s">
        <v>472</v>
      </c>
      <c r="AB118" s="189" t="s">
        <v>1344</v>
      </c>
      <c r="AC118" s="189"/>
    </row>
    <row r="119" spans="2:29">
      <c r="B119" s="190">
        <v>29</v>
      </c>
      <c r="C119" s="190"/>
      <c r="D119" s="216">
        <v>44986</v>
      </c>
      <c r="E119" s="216"/>
      <c r="F119" s="229" t="s">
        <v>9</v>
      </c>
      <c r="G119" s="188" t="s">
        <v>630</v>
      </c>
      <c r="H119" s="208" t="s">
        <v>1467</v>
      </c>
      <c r="I119" s="228" t="s">
        <v>1467</v>
      </c>
      <c r="J119" s="188" t="s">
        <v>1480</v>
      </c>
      <c r="K119" s="188" t="s">
        <v>1481</v>
      </c>
      <c r="L119" s="190" t="s">
        <v>19</v>
      </c>
      <c r="M119" s="231" t="s">
        <v>1475</v>
      </c>
      <c r="N119" s="228" t="s">
        <v>635</v>
      </c>
      <c r="O119" s="228"/>
      <c r="P119" s="212">
        <v>22.819999999999997</v>
      </c>
      <c r="Q119" s="212">
        <f t="shared" si="2"/>
        <v>2.2819999999999996</v>
      </c>
      <c r="R119" s="212"/>
      <c r="S119" s="212"/>
      <c r="T119" s="190">
        <v>10</v>
      </c>
      <c r="U119" s="212"/>
      <c r="V119" s="212"/>
      <c r="W119" s="188" t="s">
        <v>350</v>
      </c>
      <c r="X119" s="190">
        <v>0</v>
      </c>
      <c r="Y119" s="190">
        <v>1</v>
      </c>
      <c r="Z119" s="190"/>
      <c r="AA119" s="190"/>
      <c r="AB119" s="189" t="s">
        <v>2306</v>
      </c>
      <c r="AC119" s="189"/>
    </row>
    <row r="120" spans="2:29">
      <c r="B120" s="190">
        <v>29</v>
      </c>
      <c r="C120" s="190">
        <v>56</v>
      </c>
      <c r="D120" s="216">
        <v>45014</v>
      </c>
      <c r="E120" s="215" t="s">
        <v>85</v>
      </c>
      <c r="F120" s="215" t="s">
        <v>1322</v>
      </c>
      <c r="G120" s="246" t="s">
        <v>85</v>
      </c>
      <c r="H120" s="208" t="s">
        <v>2303</v>
      </c>
      <c r="I120" s="245" t="s">
        <v>2303</v>
      </c>
      <c r="J120" s="246" t="s">
        <v>1258</v>
      </c>
      <c r="K120" s="246" t="s">
        <v>1307</v>
      </c>
      <c r="L120" s="195" t="s">
        <v>350</v>
      </c>
      <c r="M120" s="247"/>
      <c r="N120" s="245" t="s">
        <v>1254</v>
      </c>
      <c r="O120" s="213">
        <v>14.88</v>
      </c>
      <c r="P120" s="212">
        <f>IFERROR(O120/R120,"-")</f>
        <v>7.44</v>
      </c>
      <c r="Q120" s="212">
        <f t="shared" si="2"/>
        <v>0.74399999999999999</v>
      </c>
      <c r="R120" s="211">
        <v>2</v>
      </c>
      <c r="S120" s="194" t="str">
        <f>IF(R120=1,"Single canister",CONCATENATE(R120,"-Pack"))</f>
        <v>2-Pack</v>
      </c>
      <c r="T120" s="298">
        <v>10</v>
      </c>
      <c r="U120" s="299"/>
      <c r="V120" s="211"/>
      <c r="Y120" s="190">
        <v>1</v>
      </c>
      <c r="Z120" s="298"/>
      <c r="AA120" s="246" t="s">
        <v>472</v>
      </c>
      <c r="AB120" s="189"/>
      <c r="AC120" s="244"/>
    </row>
    <row r="121" spans="2:29">
      <c r="B121" s="190">
        <v>30</v>
      </c>
      <c r="C121" s="190">
        <v>1</v>
      </c>
      <c r="D121" s="216">
        <v>44988</v>
      </c>
      <c r="E121" s="224" t="s">
        <v>78</v>
      </c>
      <c r="F121" s="224" t="s">
        <v>82</v>
      </c>
      <c r="G121" s="208" t="s">
        <v>615</v>
      </c>
      <c r="H121" s="208" t="s">
        <v>2318</v>
      </c>
      <c r="I121" s="208" t="s">
        <v>616</v>
      </c>
      <c r="J121" s="208" t="s">
        <v>622</v>
      </c>
      <c r="K121" s="208" t="s">
        <v>623</v>
      </c>
      <c r="L121" s="225" t="s">
        <v>528</v>
      </c>
      <c r="M121" s="225"/>
      <c r="N121" s="228" t="s">
        <v>615</v>
      </c>
      <c r="O121" s="213">
        <v>37.200000000000003</v>
      </c>
      <c r="P121" s="212">
        <f>IFERROR(O121/R121,"-")</f>
        <v>6.2</v>
      </c>
      <c r="Q121" s="212">
        <f t="shared" si="2"/>
        <v>0.62</v>
      </c>
      <c r="R121" s="211">
        <v>6</v>
      </c>
      <c r="S121" s="211" t="s">
        <v>377</v>
      </c>
      <c r="T121" s="211">
        <v>10</v>
      </c>
      <c r="U121" s="208"/>
      <c r="V121" s="211">
        <v>1</v>
      </c>
      <c r="W121" s="208" t="s">
        <v>620</v>
      </c>
      <c r="X121" s="211">
        <v>1</v>
      </c>
      <c r="Y121" s="211">
        <v>1</v>
      </c>
      <c r="Z121" s="211"/>
      <c r="AA121" s="208" t="s">
        <v>472</v>
      </c>
      <c r="AB121" s="189" t="s">
        <v>1344</v>
      </c>
      <c r="AC121" s="189"/>
    </row>
    <row r="122" spans="2:29">
      <c r="B122" s="190">
        <v>30</v>
      </c>
      <c r="C122" s="190"/>
      <c r="D122" s="216">
        <v>44986</v>
      </c>
      <c r="E122" s="216"/>
      <c r="F122" s="229" t="s">
        <v>9</v>
      </c>
      <c r="G122" s="188" t="s">
        <v>630</v>
      </c>
      <c r="H122" s="208" t="s">
        <v>1467</v>
      </c>
      <c r="I122" s="228" t="s">
        <v>1467</v>
      </c>
      <c r="J122" s="188" t="s">
        <v>1482</v>
      </c>
      <c r="K122" s="188" t="s">
        <v>1483</v>
      </c>
      <c r="L122" s="190" t="s">
        <v>19</v>
      </c>
      <c r="M122" s="231" t="s">
        <v>1475</v>
      </c>
      <c r="N122" s="228" t="s">
        <v>635</v>
      </c>
      <c r="O122" s="228"/>
      <c r="P122" s="212">
        <v>22.37</v>
      </c>
      <c r="Q122" s="212">
        <f t="shared" si="2"/>
        <v>2.2370000000000001</v>
      </c>
      <c r="R122" s="212"/>
      <c r="S122" s="212"/>
      <c r="T122" s="190">
        <v>10</v>
      </c>
      <c r="U122" s="212"/>
      <c r="V122" s="212"/>
      <c r="W122" s="188" t="s">
        <v>350</v>
      </c>
      <c r="X122" s="190">
        <v>0</v>
      </c>
      <c r="Y122" s="190">
        <v>1</v>
      </c>
      <c r="Z122" s="190"/>
      <c r="AA122" s="190"/>
      <c r="AB122" s="189" t="s">
        <v>2305</v>
      </c>
      <c r="AC122" s="189"/>
    </row>
    <row r="123" spans="2:29">
      <c r="B123" s="190">
        <v>30</v>
      </c>
      <c r="C123" s="190">
        <v>56</v>
      </c>
      <c r="D123" s="216">
        <v>45014</v>
      </c>
      <c r="E123" s="215" t="s">
        <v>85</v>
      </c>
      <c r="F123" s="215" t="s">
        <v>1322</v>
      </c>
      <c r="G123" s="188" t="s">
        <v>85</v>
      </c>
      <c r="H123" s="208" t="s">
        <v>2303</v>
      </c>
      <c r="I123" s="208" t="s">
        <v>2303</v>
      </c>
      <c r="J123" s="188" t="s">
        <v>1256</v>
      </c>
      <c r="K123" s="188" t="s">
        <v>1308</v>
      </c>
      <c r="L123" s="195" t="s">
        <v>350</v>
      </c>
      <c r="M123" s="195"/>
      <c r="N123" s="208" t="s">
        <v>1254</v>
      </c>
      <c r="O123" s="213">
        <v>21.88</v>
      </c>
      <c r="P123" s="212">
        <f>IFERROR(O123/R123,"-")</f>
        <v>5.47</v>
      </c>
      <c r="Q123" s="212">
        <f t="shared" si="2"/>
        <v>0.54699999999999993</v>
      </c>
      <c r="R123" s="211">
        <v>4</v>
      </c>
      <c r="S123" s="194" t="str">
        <f>IF(R123=1,"Single canister",CONCATENATE(R123,"-Pack"))</f>
        <v>4-Pack</v>
      </c>
      <c r="T123" s="190">
        <v>10</v>
      </c>
      <c r="U123" s="193"/>
      <c r="V123" s="211"/>
      <c r="Y123" s="190">
        <v>1</v>
      </c>
      <c r="Z123" s="190"/>
      <c r="AA123" s="188" t="s">
        <v>472</v>
      </c>
      <c r="AB123" s="189"/>
      <c r="AC123" s="189"/>
    </row>
    <row r="124" spans="2:29">
      <c r="B124" s="190">
        <v>31</v>
      </c>
      <c r="C124" s="190">
        <v>1</v>
      </c>
      <c r="D124" s="216">
        <v>44988</v>
      </c>
      <c r="E124" s="224" t="s">
        <v>78</v>
      </c>
      <c r="F124" s="224" t="s">
        <v>82</v>
      </c>
      <c r="G124" s="208" t="s">
        <v>615</v>
      </c>
      <c r="H124" s="208" t="s">
        <v>2318</v>
      </c>
      <c r="I124" s="208" t="s">
        <v>616</v>
      </c>
      <c r="J124" s="208" t="s">
        <v>625</v>
      </c>
      <c r="K124" s="208" t="s">
        <v>626</v>
      </c>
      <c r="L124" s="225" t="s">
        <v>528</v>
      </c>
      <c r="M124" s="225"/>
      <c r="N124" s="228" t="s">
        <v>615</v>
      </c>
      <c r="O124" s="213">
        <v>10.8</v>
      </c>
      <c r="P124" s="212">
        <f>IFERROR(O124/R124,"-")</f>
        <v>10.8</v>
      </c>
      <c r="Q124" s="212">
        <f t="shared" si="2"/>
        <v>1.08</v>
      </c>
      <c r="R124" s="211">
        <v>1</v>
      </c>
      <c r="S124" s="211" t="s">
        <v>369</v>
      </c>
      <c r="T124" s="211">
        <v>10</v>
      </c>
      <c r="U124" s="208"/>
      <c r="V124" s="211">
        <v>1</v>
      </c>
      <c r="W124" s="208" t="s">
        <v>620</v>
      </c>
      <c r="X124" s="211">
        <v>1</v>
      </c>
      <c r="Y124" s="211">
        <v>1</v>
      </c>
      <c r="Z124" s="211"/>
      <c r="AA124" s="208" t="s">
        <v>472</v>
      </c>
      <c r="AB124" s="189" t="s">
        <v>1344</v>
      </c>
      <c r="AC124" s="189"/>
    </row>
    <row r="125" spans="2:29">
      <c r="B125" s="190">
        <v>31</v>
      </c>
      <c r="C125" s="190"/>
      <c r="D125" s="216">
        <v>44986</v>
      </c>
      <c r="E125" s="216"/>
      <c r="F125" s="229" t="s">
        <v>9</v>
      </c>
      <c r="G125" s="188" t="s">
        <v>630</v>
      </c>
      <c r="H125" s="208" t="s">
        <v>1467</v>
      </c>
      <c r="I125" s="228" t="s">
        <v>1467</v>
      </c>
      <c r="J125" s="188" t="s">
        <v>1484</v>
      </c>
      <c r="K125" s="188" t="s">
        <v>1485</v>
      </c>
      <c r="L125" s="190" t="s">
        <v>19</v>
      </c>
      <c r="M125" s="231" t="s">
        <v>1475</v>
      </c>
      <c r="N125" s="228" t="s">
        <v>635</v>
      </c>
      <c r="O125" s="228"/>
      <c r="P125" s="212">
        <v>16.760000000000002</v>
      </c>
      <c r="Q125" s="212">
        <f t="shared" si="2"/>
        <v>1.6760000000000002</v>
      </c>
      <c r="R125" s="212"/>
      <c r="S125" s="212"/>
      <c r="T125" s="190">
        <v>10</v>
      </c>
      <c r="U125" s="212"/>
      <c r="V125" s="212"/>
      <c r="W125" s="188" t="s">
        <v>350</v>
      </c>
      <c r="X125" s="190">
        <v>0</v>
      </c>
      <c r="Y125" s="190">
        <v>1</v>
      </c>
      <c r="Z125" s="190"/>
      <c r="AA125" s="190"/>
      <c r="AB125" s="189" t="s">
        <v>2305</v>
      </c>
      <c r="AC125" s="189"/>
    </row>
    <row r="126" spans="2:29">
      <c r="B126" s="190">
        <v>31</v>
      </c>
      <c r="C126" s="190">
        <v>57</v>
      </c>
      <c r="D126" s="216">
        <v>45014</v>
      </c>
      <c r="E126" s="215" t="s">
        <v>116</v>
      </c>
      <c r="F126" s="215" t="s">
        <v>1322</v>
      </c>
      <c r="G126" s="188" t="s">
        <v>414</v>
      </c>
      <c r="H126" s="208" t="s">
        <v>694</v>
      </c>
      <c r="I126" s="188" t="s">
        <v>694</v>
      </c>
      <c r="J126" s="188" t="s">
        <v>1151</v>
      </c>
      <c r="K126" s="188" t="s">
        <v>1309</v>
      </c>
      <c r="L126" s="225" t="s">
        <v>19</v>
      </c>
      <c r="M126" s="195"/>
      <c r="N126" s="208" t="s">
        <v>416</v>
      </c>
      <c r="O126" s="213">
        <v>12.99</v>
      </c>
      <c r="P126" s="212">
        <f>IFERROR(O126/R126,"-")</f>
        <v>6.4950000000000001</v>
      </c>
      <c r="Q126" s="212">
        <f t="shared" si="2"/>
        <v>0.64949999999999997</v>
      </c>
      <c r="R126" s="211">
        <v>2</v>
      </c>
      <c r="S126" s="194" t="str">
        <f>IF(R126=1,"Single canister",CONCATENATE(R126,"-Pack"))</f>
        <v>2-Pack</v>
      </c>
      <c r="T126" s="190">
        <v>10</v>
      </c>
      <c r="U126" s="193"/>
      <c r="V126" s="211"/>
      <c r="Y126" s="190">
        <v>0</v>
      </c>
      <c r="Z126" s="190"/>
      <c r="AA126" s="188" t="s">
        <v>472</v>
      </c>
      <c r="AB126" s="189"/>
      <c r="AC126" s="189"/>
    </row>
    <row r="127" spans="2:29">
      <c r="B127" s="190">
        <v>32</v>
      </c>
      <c r="C127" s="190">
        <v>1</v>
      </c>
      <c r="D127" s="216">
        <v>44988</v>
      </c>
      <c r="E127" s="224" t="s">
        <v>78</v>
      </c>
      <c r="F127" s="224" t="s">
        <v>82</v>
      </c>
      <c r="G127" s="208" t="s">
        <v>615</v>
      </c>
      <c r="H127" s="208" t="s">
        <v>2318</v>
      </c>
      <c r="I127" s="208" t="s">
        <v>616</v>
      </c>
      <c r="J127" s="208" t="s">
        <v>617</v>
      </c>
      <c r="K127" s="208" t="s">
        <v>628</v>
      </c>
      <c r="L127" s="225" t="s">
        <v>528</v>
      </c>
      <c r="M127" s="225"/>
      <c r="N127" s="228" t="s">
        <v>615</v>
      </c>
      <c r="O127" s="213">
        <v>16.16</v>
      </c>
      <c r="P127" s="212">
        <f>IFERROR(O127/R127,"-")</f>
        <v>8.08</v>
      </c>
      <c r="Q127" s="212">
        <f t="shared" si="2"/>
        <v>0.80800000000000005</v>
      </c>
      <c r="R127" s="211">
        <v>2</v>
      </c>
      <c r="S127" s="211" t="s">
        <v>355</v>
      </c>
      <c r="T127" s="211">
        <v>10</v>
      </c>
      <c r="U127" s="208"/>
      <c r="V127" s="211">
        <v>1</v>
      </c>
      <c r="W127" s="208" t="s">
        <v>620</v>
      </c>
      <c r="X127" s="211">
        <v>1</v>
      </c>
      <c r="Y127" s="211">
        <v>1</v>
      </c>
      <c r="Z127" s="211"/>
      <c r="AA127" s="208" t="s">
        <v>472</v>
      </c>
      <c r="AB127" s="189" t="s">
        <v>1344</v>
      </c>
      <c r="AC127" s="189"/>
    </row>
    <row r="128" spans="2:29">
      <c r="B128" s="190">
        <v>32</v>
      </c>
      <c r="C128" s="190"/>
      <c r="D128" s="216">
        <v>44986</v>
      </c>
      <c r="E128" s="216"/>
      <c r="F128" s="229" t="s">
        <v>9</v>
      </c>
      <c r="G128" s="188" t="s">
        <v>630</v>
      </c>
      <c r="H128" s="208" t="s">
        <v>1467</v>
      </c>
      <c r="I128" s="228" t="s">
        <v>1467</v>
      </c>
      <c r="J128" s="188" t="s">
        <v>1486</v>
      </c>
      <c r="K128" s="188" t="s">
        <v>1487</v>
      </c>
      <c r="L128" s="190" t="s">
        <v>19</v>
      </c>
      <c r="M128" s="231" t="s">
        <v>1475</v>
      </c>
      <c r="N128" s="228" t="s">
        <v>635</v>
      </c>
      <c r="O128" s="228"/>
      <c r="P128" s="212">
        <v>19.07</v>
      </c>
      <c r="Q128" s="212">
        <f t="shared" si="2"/>
        <v>2.38375</v>
      </c>
      <c r="R128" s="212"/>
      <c r="S128" s="212"/>
      <c r="T128" s="190">
        <v>8</v>
      </c>
      <c r="U128" s="212"/>
      <c r="V128" s="212"/>
      <c r="W128" s="188" t="s">
        <v>350</v>
      </c>
      <c r="X128" s="190">
        <v>0</v>
      </c>
      <c r="Y128" s="190">
        <v>1</v>
      </c>
      <c r="Z128" s="190"/>
      <c r="AA128" s="190"/>
      <c r="AB128" s="189" t="s">
        <v>2305</v>
      </c>
      <c r="AC128" s="189"/>
    </row>
    <row r="129" spans="2:29">
      <c r="B129" s="190">
        <v>32</v>
      </c>
      <c r="C129" s="190">
        <v>58</v>
      </c>
      <c r="D129" s="216">
        <v>45014</v>
      </c>
      <c r="E129" s="215" t="s">
        <v>93</v>
      </c>
      <c r="F129" s="215" t="s">
        <v>1322</v>
      </c>
      <c r="G129" s="188" t="s">
        <v>706</v>
      </c>
      <c r="H129" s="208" t="s">
        <v>706</v>
      </c>
      <c r="I129" s="188" t="s">
        <v>707</v>
      </c>
      <c r="J129" s="188" t="s">
        <v>1311</v>
      </c>
      <c r="K129" s="188" t="s">
        <v>1068</v>
      </c>
      <c r="L129" s="225" t="s">
        <v>350</v>
      </c>
      <c r="M129" s="195"/>
      <c r="N129" s="208" t="s">
        <v>2307</v>
      </c>
      <c r="O129" s="213">
        <v>20.89</v>
      </c>
      <c r="P129" s="212">
        <f>IFERROR(O129/R129,"-")</f>
        <v>6.9633333333333338</v>
      </c>
      <c r="Q129" s="212">
        <f t="shared" si="2"/>
        <v>0.69633333333333336</v>
      </c>
      <c r="R129" s="211">
        <v>3</v>
      </c>
      <c r="S129" s="194" t="str">
        <f>IF(R129=1,"Single canister",CONCATENATE(R129,"-Pack"))</f>
        <v>3-Pack</v>
      </c>
      <c r="T129" s="190">
        <v>10</v>
      </c>
      <c r="U129" s="193"/>
      <c r="V129" s="211"/>
      <c r="Y129" s="190">
        <v>1</v>
      </c>
      <c r="Z129" s="190"/>
      <c r="AA129" s="188" t="s">
        <v>472</v>
      </c>
      <c r="AB129" s="189"/>
      <c r="AC129" s="189"/>
    </row>
    <row r="130" spans="2:29">
      <c r="B130" s="190">
        <v>33</v>
      </c>
      <c r="C130" s="190"/>
      <c r="D130" s="216">
        <v>44986</v>
      </c>
      <c r="E130" s="216"/>
      <c r="F130" s="229" t="s">
        <v>9</v>
      </c>
      <c r="G130" s="188" t="s">
        <v>630</v>
      </c>
      <c r="H130" s="208" t="s">
        <v>1467</v>
      </c>
      <c r="I130" s="228" t="s">
        <v>1467</v>
      </c>
      <c r="J130" s="188" t="s">
        <v>1488</v>
      </c>
      <c r="K130" s="188" t="s">
        <v>1489</v>
      </c>
      <c r="L130" s="190" t="s">
        <v>19</v>
      </c>
      <c r="M130" s="231" t="s">
        <v>1475</v>
      </c>
      <c r="N130" s="228" t="s">
        <v>635</v>
      </c>
      <c r="O130" s="228"/>
      <c r="P130" s="212">
        <v>54.419999999999995</v>
      </c>
      <c r="Q130" s="212">
        <f t="shared" si="2"/>
        <v>5.4419999999999993</v>
      </c>
      <c r="R130" s="212"/>
      <c r="S130" s="212"/>
      <c r="T130" s="190">
        <v>10</v>
      </c>
      <c r="U130" s="212"/>
      <c r="V130" s="212"/>
      <c r="W130" s="188" t="s">
        <v>350</v>
      </c>
      <c r="X130" s="190">
        <v>0</v>
      </c>
      <c r="Y130" s="190">
        <v>1</v>
      </c>
      <c r="Z130" s="190"/>
      <c r="AA130" s="190"/>
      <c r="AB130" s="189" t="s">
        <v>2305</v>
      </c>
      <c r="AC130" s="189"/>
    </row>
    <row r="131" spans="2:29">
      <c r="B131" s="190">
        <v>33</v>
      </c>
      <c r="C131" s="190">
        <v>1</v>
      </c>
      <c r="D131" s="216">
        <v>44988</v>
      </c>
      <c r="E131" s="224" t="s">
        <v>78</v>
      </c>
      <c r="F131" s="224" t="s">
        <v>82</v>
      </c>
      <c r="G131" s="208" t="s">
        <v>630</v>
      </c>
      <c r="H131" s="208" t="s">
        <v>1467</v>
      </c>
      <c r="I131" s="208" t="s">
        <v>631</v>
      </c>
      <c r="J131" s="208" t="s">
        <v>632</v>
      </c>
      <c r="K131" s="208" t="s">
        <v>633</v>
      </c>
      <c r="L131" s="225" t="s">
        <v>19</v>
      </c>
      <c r="M131" s="225"/>
      <c r="N131" s="208" t="s">
        <v>635</v>
      </c>
      <c r="O131" s="213">
        <v>13.13</v>
      </c>
      <c r="P131" s="212">
        <f>IFERROR(O131/R131,"-")</f>
        <v>13.13</v>
      </c>
      <c r="Q131" s="212">
        <f t="shared" si="2"/>
        <v>1.3130000000000002</v>
      </c>
      <c r="R131" s="211">
        <v>1</v>
      </c>
      <c r="S131" s="211" t="s">
        <v>369</v>
      </c>
      <c r="T131" s="211">
        <v>10</v>
      </c>
      <c r="U131" s="208"/>
      <c r="V131" s="211">
        <v>0</v>
      </c>
      <c r="W131" s="208"/>
      <c r="X131" s="211">
        <v>0</v>
      </c>
      <c r="Y131" s="211">
        <v>1</v>
      </c>
      <c r="Z131" s="211"/>
      <c r="AA131" s="208" t="s">
        <v>636</v>
      </c>
      <c r="AB131" s="189" t="s">
        <v>1344</v>
      </c>
      <c r="AC131" s="189"/>
    </row>
    <row r="132" spans="2:29">
      <c r="B132" s="190">
        <v>33</v>
      </c>
      <c r="C132" s="190">
        <v>58</v>
      </c>
      <c r="D132" s="216">
        <v>45014</v>
      </c>
      <c r="E132" s="215" t="s">
        <v>93</v>
      </c>
      <c r="F132" s="215" t="s">
        <v>1322</v>
      </c>
      <c r="G132" s="188" t="s">
        <v>706</v>
      </c>
      <c r="H132" s="208" t="s">
        <v>706</v>
      </c>
      <c r="I132" s="188" t="s">
        <v>707</v>
      </c>
      <c r="J132" s="188" t="s">
        <v>1314</v>
      </c>
      <c r="K132" s="188" t="s">
        <v>1076</v>
      </c>
      <c r="L132" s="225" t="s">
        <v>350</v>
      </c>
      <c r="M132" s="195"/>
      <c r="N132" s="208" t="s">
        <v>2307</v>
      </c>
      <c r="O132" s="213">
        <v>10.99</v>
      </c>
      <c r="P132" s="212">
        <f>IFERROR(O132/R132,"-")</f>
        <v>10.99</v>
      </c>
      <c r="Q132" s="212">
        <f t="shared" si="2"/>
        <v>1.099</v>
      </c>
      <c r="R132" s="211">
        <v>1</v>
      </c>
      <c r="S132" s="194" t="str">
        <f>IF(R132=1,"Single canister",CONCATENATE(R132,"-Pack"))</f>
        <v>Single canister</v>
      </c>
      <c r="T132" s="190">
        <v>10</v>
      </c>
      <c r="U132" s="193"/>
      <c r="V132" s="211"/>
      <c r="Y132" s="190">
        <v>1</v>
      </c>
      <c r="Z132" s="190"/>
      <c r="AA132" s="188" t="s">
        <v>472</v>
      </c>
      <c r="AB132" s="189"/>
      <c r="AC132" s="189"/>
    </row>
    <row r="133" spans="2:29">
      <c r="B133" s="190">
        <v>34</v>
      </c>
      <c r="C133" s="190"/>
      <c r="D133" s="216">
        <v>44986</v>
      </c>
      <c r="E133" s="216"/>
      <c r="F133" s="229" t="s">
        <v>9</v>
      </c>
      <c r="G133" s="188" t="s">
        <v>630</v>
      </c>
      <c r="H133" s="208" t="s">
        <v>1467</v>
      </c>
      <c r="I133" s="228" t="s">
        <v>1467</v>
      </c>
      <c r="J133" s="188" t="s">
        <v>1490</v>
      </c>
      <c r="K133" s="188" t="s">
        <v>1489</v>
      </c>
      <c r="L133" s="190" t="s">
        <v>19</v>
      </c>
      <c r="M133" s="231" t="s">
        <v>1475</v>
      </c>
      <c r="N133" s="228" t="s">
        <v>635</v>
      </c>
      <c r="O133" s="228"/>
      <c r="P133" s="212">
        <v>19.96</v>
      </c>
      <c r="Q133" s="212">
        <f t="shared" si="2"/>
        <v>1.996</v>
      </c>
      <c r="R133" s="212"/>
      <c r="S133" s="212"/>
      <c r="T133" s="190">
        <v>10</v>
      </c>
      <c r="U133" s="212"/>
      <c r="V133" s="212"/>
      <c r="W133" s="188" t="s">
        <v>350</v>
      </c>
      <c r="X133" s="190">
        <v>0</v>
      </c>
      <c r="Y133" s="190">
        <v>1</v>
      </c>
      <c r="Z133" s="190"/>
      <c r="AA133" s="190"/>
      <c r="AB133" s="189" t="s">
        <v>2305</v>
      </c>
      <c r="AC133" s="189"/>
    </row>
    <row r="134" spans="2:29">
      <c r="B134" s="190">
        <v>34</v>
      </c>
      <c r="C134" s="190">
        <v>1</v>
      </c>
      <c r="D134" s="216">
        <v>44988</v>
      </c>
      <c r="E134" s="224" t="s">
        <v>78</v>
      </c>
      <c r="F134" s="224" t="s">
        <v>82</v>
      </c>
      <c r="G134" s="208" t="s">
        <v>630</v>
      </c>
      <c r="H134" s="208" t="s">
        <v>1467</v>
      </c>
      <c r="I134" s="208" t="s">
        <v>637</v>
      </c>
      <c r="J134" s="208" t="s">
        <v>638</v>
      </c>
      <c r="K134" s="208" t="s">
        <v>639</v>
      </c>
      <c r="L134" s="225" t="s">
        <v>19</v>
      </c>
      <c r="M134" s="225"/>
      <c r="N134" s="208" t="s">
        <v>635</v>
      </c>
      <c r="O134" s="213">
        <v>28.4</v>
      </c>
      <c r="P134" s="212">
        <f>IFERROR(O134/R134,"-")</f>
        <v>28.4</v>
      </c>
      <c r="Q134" s="212">
        <f t="shared" si="2"/>
        <v>2.84</v>
      </c>
      <c r="R134" s="211">
        <v>1</v>
      </c>
      <c r="S134" s="211" t="s">
        <v>369</v>
      </c>
      <c r="T134" s="211">
        <v>10</v>
      </c>
      <c r="U134" s="208"/>
      <c r="V134" s="211">
        <v>0</v>
      </c>
      <c r="W134" s="208"/>
      <c r="X134" s="211">
        <v>0</v>
      </c>
      <c r="Y134" s="211">
        <v>1</v>
      </c>
      <c r="Z134" s="211"/>
      <c r="AA134" s="208" t="s">
        <v>472</v>
      </c>
      <c r="AB134" s="189" t="s">
        <v>2305</v>
      </c>
      <c r="AC134" s="189"/>
    </row>
    <row r="135" spans="2:29">
      <c r="B135" s="190">
        <v>34</v>
      </c>
      <c r="C135" s="190">
        <v>58</v>
      </c>
      <c r="D135" s="216">
        <v>45014</v>
      </c>
      <c r="E135" s="215" t="s">
        <v>93</v>
      </c>
      <c r="F135" s="215" t="s">
        <v>1322</v>
      </c>
      <c r="G135" s="188" t="s">
        <v>706</v>
      </c>
      <c r="H135" s="208" t="s">
        <v>706</v>
      </c>
      <c r="I135" s="188" t="s">
        <v>707</v>
      </c>
      <c r="J135" s="188" t="s">
        <v>1315</v>
      </c>
      <c r="K135" s="188" t="s">
        <v>1078</v>
      </c>
      <c r="L135" s="225" t="s">
        <v>350</v>
      </c>
      <c r="M135" s="195"/>
      <c r="N135" s="208" t="s">
        <v>2307</v>
      </c>
      <c r="O135" s="213">
        <v>7.49</v>
      </c>
      <c r="P135" s="212">
        <f>IFERROR(O135/R135,"-")</f>
        <v>7.49</v>
      </c>
      <c r="Q135" s="212">
        <f t="shared" si="2"/>
        <v>2.14</v>
      </c>
      <c r="R135" s="211">
        <v>1</v>
      </c>
      <c r="S135" s="194" t="str">
        <f>IF(R135=1,"Single canister",CONCATENATE(R135,"-Pack"))</f>
        <v>Single canister</v>
      </c>
      <c r="T135" s="190">
        <v>3.5</v>
      </c>
      <c r="U135" s="193"/>
      <c r="V135" s="211"/>
      <c r="Y135" s="190">
        <v>1</v>
      </c>
      <c r="Z135" s="190"/>
      <c r="AA135" s="188" t="s">
        <v>472</v>
      </c>
      <c r="AB135" s="189"/>
      <c r="AC135" s="189"/>
    </row>
    <row r="136" spans="2:29">
      <c r="B136" s="190">
        <v>35</v>
      </c>
      <c r="C136" s="190">
        <v>59</v>
      </c>
      <c r="D136" s="216">
        <v>45014</v>
      </c>
      <c r="E136" s="215" t="s">
        <v>85</v>
      </c>
      <c r="F136" s="215" t="s">
        <v>1325</v>
      </c>
      <c r="G136" s="188" t="s">
        <v>374</v>
      </c>
      <c r="H136" s="208" t="s">
        <v>374</v>
      </c>
      <c r="I136" s="208" t="s">
        <v>375</v>
      </c>
      <c r="J136" s="188" t="s">
        <v>1302</v>
      </c>
      <c r="K136" s="188" t="s">
        <v>1326</v>
      </c>
      <c r="L136" s="190" t="s">
        <v>19</v>
      </c>
      <c r="M136" s="195"/>
      <c r="N136" s="188" t="s">
        <v>376</v>
      </c>
      <c r="O136" s="213">
        <v>12.64</v>
      </c>
      <c r="P136" s="212">
        <f>IFERROR(O136/R136,"-")</f>
        <v>6.32</v>
      </c>
      <c r="Q136" s="212">
        <f t="shared" ref="Q136:Q153" si="3">IFERROR(P136/T136,"-")</f>
        <v>0.63200000000000001</v>
      </c>
      <c r="R136" s="211">
        <v>2</v>
      </c>
      <c r="S136" s="194" t="str">
        <f>IF(R136=1,"Single canister",CONCATENATE(R136,"-Pack"))</f>
        <v>2-Pack</v>
      </c>
      <c r="T136" s="190">
        <v>10</v>
      </c>
      <c r="U136" s="208" t="s">
        <v>1183</v>
      </c>
      <c r="V136" s="211"/>
      <c r="Y136" s="190">
        <v>1</v>
      </c>
      <c r="Z136" s="190"/>
      <c r="AA136" s="188" t="s">
        <v>1304</v>
      </c>
      <c r="AB136" s="189"/>
      <c r="AC136" s="189"/>
    </row>
    <row r="137" spans="2:29">
      <c r="B137" s="190">
        <v>35</v>
      </c>
      <c r="C137" s="190">
        <v>1</v>
      </c>
      <c r="D137" s="216">
        <v>44988</v>
      </c>
      <c r="E137" s="224" t="s">
        <v>78</v>
      </c>
      <c r="F137" s="224" t="s">
        <v>82</v>
      </c>
      <c r="G137" s="208" t="s">
        <v>630</v>
      </c>
      <c r="H137" s="208" t="s">
        <v>1467</v>
      </c>
      <c r="I137" s="208" t="s">
        <v>640</v>
      </c>
      <c r="J137" s="208" t="s">
        <v>641</v>
      </c>
      <c r="K137" s="208" t="s">
        <v>642</v>
      </c>
      <c r="L137" s="225" t="s">
        <v>19</v>
      </c>
      <c r="M137" s="225"/>
      <c r="N137" s="208" t="s">
        <v>635</v>
      </c>
      <c r="O137" s="213">
        <v>34.65</v>
      </c>
      <c r="P137" s="212">
        <f>IFERROR(O137/R137,"-")</f>
        <v>34.65</v>
      </c>
      <c r="Q137" s="212">
        <f t="shared" si="3"/>
        <v>4.3312499999999998</v>
      </c>
      <c r="R137" s="211">
        <v>1</v>
      </c>
      <c r="S137" s="211" t="s">
        <v>369</v>
      </c>
      <c r="T137" s="211">
        <v>8</v>
      </c>
      <c r="U137" s="208"/>
      <c r="V137" s="211">
        <v>0</v>
      </c>
      <c r="W137" s="208"/>
      <c r="X137" s="211">
        <v>0</v>
      </c>
      <c r="Y137" s="211">
        <v>0</v>
      </c>
      <c r="Z137" s="211"/>
      <c r="AA137" s="208" t="s">
        <v>472</v>
      </c>
      <c r="AB137" s="189" t="s">
        <v>2305</v>
      </c>
      <c r="AC137" s="189"/>
    </row>
    <row r="138" spans="2:29">
      <c r="B138" s="190">
        <v>35</v>
      </c>
      <c r="C138" s="190"/>
      <c r="D138" s="216">
        <v>44986</v>
      </c>
      <c r="E138" s="216"/>
      <c r="F138" s="229" t="s">
        <v>9</v>
      </c>
      <c r="G138" s="188" t="s">
        <v>630</v>
      </c>
      <c r="H138" s="208" t="s">
        <v>2319</v>
      </c>
      <c r="I138" s="228" t="s">
        <v>2319</v>
      </c>
      <c r="J138" s="188" t="s">
        <v>1497</v>
      </c>
      <c r="K138" s="188" t="s">
        <v>1498</v>
      </c>
      <c r="L138" s="190" t="s">
        <v>19</v>
      </c>
      <c r="M138" s="231" t="s">
        <v>1475</v>
      </c>
      <c r="N138" s="228" t="s">
        <v>635</v>
      </c>
      <c r="O138" s="228"/>
      <c r="P138" s="212">
        <v>15.6875</v>
      </c>
      <c r="Q138" s="212">
        <f t="shared" si="3"/>
        <v>1.5687500000000001</v>
      </c>
      <c r="R138" s="212"/>
      <c r="S138" s="212"/>
      <c r="T138" s="190">
        <v>10</v>
      </c>
      <c r="U138" s="212"/>
      <c r="V138" s="212"/>
      <c r="W138" s="188" t="s">
        <v>350</v>
      </c>
      <c r="X138" s="190">
        <v>0</v>
      </c>
      <c r="Y138" s="190">
        <v>1</v>
      </c>
      <c r="Z138" s="190"/>
      <c r="AA138" s="190"/>
      <c r="AB138" s="189" t="s">
        <v>2305</v>
      </c>
      <c r="AC138" s="189"/>
    </row>
    <row r="139" spans="2:29">
      <c r="B139" s="190">
        <v>36</v>
      </c>
      <c r="C139" s="190"/>
      <c r="D139" s="216">
        <v>44986</v>
      </c>
      <c r="E139" s="216"/>
      <c r="F139" s="229" t="s">
        <v>9</v>
      </c>
      <c r="G139" s="188" t="s">
        <v>630</v>
      </c>
      <c r="H139" s="208" t="s">
        <v>2319</v>
      </c>
      <c r="I139" s="228" t="s">
        <v>2319</v>
      </c>
      <c r="J139" s="188" t="s">
        <v>1500</v>
      </c>
      <c r="K139" s="188" t="s">
        <v>1498</v>
      </c>
      <c r="L139" s="190" t="s">
        <v>19</v>
      </c>
      <c r="M139" s="231" t="s">
        <v>1475</v>
      </c>
      <c r="N139" s="228" t="s">
        <v>635</v>
      </c>
      <c r="O139" s="228"/>
      <c r="P139" s="212">
        <v>23.212500000000002</v>
      </c>
      <c r="Q139" s="212">
        <f t="shared" si="3"/>
        <v>1.5475000000000001</v>
      </c>
      <c r="R139" s="212"/>
      <c r="S139" s="212"/>
      <c r="T139" s="190">
        <v>15</v>
      </c>
      <c r="U139" s="212"/>
      <c r="V139" s="212"/>
      <c r="W139" s="188" t="s">
        <v>350</v>
      </c>
      <c r="X139" s="190">
        <v>0</v>
      </c>
      <c r="Y139" s="190">
        <v>1</v>
      </c>
      <c r="Z139" s="190"/>
      <c r="AA139" s="190"/>
      <c r="AB139" s="189" t="s">
        <v>2305</v>
      </c>
      <c r="AC139" s="189"/>
    </row>
    <row r="140" spans="2:29">
      <c r="B140" s="190">
        <v>36</v>
      </c>
      <c r="C140" s="190">
        <v>1</v>
      </c>
      <c r="D140" s="216">
        <v>44988</v>
      </c>
      <c r="E140" s="224" t="s">
        <v>78</v>
      </c>
      <c r="F140" s="224" t="s">
        <v>82</v>
      </c>
      <c r="G140" s="208" t="s">
        <v>630</v>
      </c>
      <c r="H140" s="208" t="s">
        <v>2319</v>
      </c>
      <c r="I140" s="208" t="s">
        <v>644</v>
      </c>
      <c r="J140" s="208" t="s">
        <v>645</v>
      </c>
      <c r="K140" s="208" t="s">
        <v>646</v>
      </c>
      <c r="L140" s="225" t="s">
        <v>19</v>
      </c>
      <c r="M140" s="225"/>
      <c r="N140" s="208" t="s">
        <v>635</v>
      </c>
      <c r="O140" s="213">
        <v>22.97</v>
      </c>
      <c r="P140" s="212">
        <f>IFERROR(O140/R140,"-")</f>
        <v>22.97</v>
      </c>
      <c r="Q140" s="212">
        <f t="shared" si="3"/>
        <v>2.2969999999999997</v>
      </c>
      <c r="R140" s="211">
        <v>1</v>
      </c>
      <c r="S140" s="211" t="s">
        <v>369</v>
      </c>
      <c r="T140" s="211">
        <v>10</v>
      </c>
      <c r="U140" s="208"/>
      <c r="V140" s="211">
        <v>0</v>
      </c>
      <c r="W140" s="208"/>
      <c r="X140" s="211">
        <v>0</v>
      </c>
      <c r="Y140" s="211">
        <v>0</v>
      </c>
      <c r="Z140" s="211"/>
      <c r="AA140" s="208" t="s">
        <v>472</v>
      </c>
      <c r="AB140" s="189" t="s">
        <v>2305</v>
      </c>
      <c r="AC140" s="189"/>
    </row>
    <row r="141" spans="2:29">
      <c r="B141" s="190">
        <v>36</v>
      </c>
      <c r="C141" s="190">
        <v>59</v>
      </c>
      <c r="D141" s="216">
        <v>45014</v>
      </c>
      <c r="E141" s="215" t="s">
        <v>85</v>
      </c>
      <c r="F141" s="215" t="s">
        <v>1325</v>
      </c>
      <c r="G141" s="188" t="s">
        <v>85</v>
      </c>
      <c r="H141" s="208" t="s">
        <v>2303</v>
      </c>
      <c r="I141" s="208" t="s">
        <v>2303</v>
      </c>
      <c r="J141" s="188" t="s">
        <v>1251</v>
      </c>
      <c r="K141" s="188" t="s">
        <v>1327</v>
      </c>
      <c r="L141" s="195" t="s">
        <v>350</v>
      </c>
      <c r="M141" s="195"/>
      <c r="N141" s="208" t="s">
        <v>1254</v>
      </c>
      <c r="O141" s="213">
        <v>7.88</v>
      </c>
      <c r="P141" s="212">
        <f>IFERROR(O141/R141,"-")</f>
        <v>7.88</v>
      </c>
      <c r="Q141" s="212">
        <f t="shared" si="3"/>
        <v>0.78800000000000003</v>
      </c>
      <c r="R141" s="211">
        <v>1</v>
      </c>
      <c r="S141" s="194" t="str">
        <f>IF(R141=1,"Single canister",CONCATENATE(R141,"-Pack"))</f>
        <v>Single canister</v>
      </c>
      <c r="T141" s="190">
        <v>10</v>
      </c>
      <c r="U141" s="193"/>
      <c r="V141" s="211"/>
      <c r="Y141" s="190">
        <v>1</v>
      </c>
      <c r="Z141" s="190"/>
      <c r="AA141" s="188" t="s">
        <v>472</v>
      </c>
      <c r="AB141" s="189"/>
      <c r="AC141" s="189"/>
    </row>
    <row r="142" spans="2:29">
      <c r="B142" s="190">
        <v>37</v>
      </c>
      <c r="C142" s="190"/>
      <c r="D142" s="216">
        <v>44986</v>
      </c>
      <c r="E142" s="216"/>
      <c r="F142" s="229" t="s">
        <v>9</v>
      </c>
      <c r="G142" s="188" t="s">
        <v>630</v>
      </c>
      <c r="H142" s="208" t="s">
        <v>2319</v>
      </c>
      <c r="I142" s="228" t="s">
        <v>2319</v>
      </c>
      <c r="J142" s="188" t="s">
        <v>1501</v>
      </c>
      <c r="K142" s="188" t="s">
        <v>1502</v>
      </c>
      <c r="L142" s="190" t="s">
        <v>19</v>
      </c>
      <c r="M142" s="231" t="s">
        <v>1475</v>
      </c>
      <c r="N142" s="228" t="s">
        <v>635</v>
      </c>
      <c r="O142" s="228"/>
      <c r="P142" s="212">
        <v>22.41</v>
      </c>
      <c r="Q142" s="212">
        <f t="shared" si="3"/>
        <v>2.2410000000000001</v>
      </c>
      <c r="R142" s="212"/>
      <c r="S142" s="212"/>
      <c r="T142" s="190">
        <v>10</v>
      </c>
      <c r="U142" s="212"/>
      <c r="V142" s="212"/>
      <c r="W142" s="188" t="s">
        <v>350</v>
      </c>
      <c r="X142" s="190">
        <v>0</v>
      </c>
      <c r="Y142" s="190">
        <v>1</v>
      </c>
      <c r="Z142" s="190"/>
      <c r="AA142" s="190"/>
      <c r="AB142" s="189" t="s">
        <v>2306</v>
      </c>
      <c r="AC142" s="189"/>
    </row>
    <row r="143" spans="2:29">
      <c r="B143" s="190">
        <v>37</v>
      </c>
      <c r="C143" s="190">
        <v>1</v>
      </c>
      <c r="D143" s="216">
        <v>44988</v>
      </c>
      <c r="E143" s="224" t="s">
        <v>78</v>
      </c>
      <c r="F143" s="224" t="s">
        <v>82</v>
      </c>
      <c r="G143" s="208" t="s">
        <v>630</v>
      </c>
      <c r="H143" s="208" t="s">
        <v>2319</v>
      </c>
      <c r="I143" s="208" t="s">
        <v>644</v>
      </c>
      <c r="J143" s="208" t="s">
        <v>648</v>
      </c>
      <c r="K143" s="208" t="s">
        <v>649</v>
      </c>
      <c r="L143" s="225" t="s">
        <v>19</v>
      </c>
      <c r="M143" s="225"/>
      <c r="N143" s="208" t="s">
        <v>635</v>
      </c>
      <c r="O143" s="213">
        <v>39.630000000000003</v>
      </c>
      <c r="P143" s="212">
        <f>IFERROR(O143/R143,"-")</f>
        <v>39.630000000000003</v>
      </c>
      <c r="Q143" s="212">
        <f t="shared" si="3"/>
        <v>2.6420000000000003</v>
      </c>
      <c r="R143" s="211">
        <v>1</v>
      </c>
      <c r="S143" s="211" t="s">
        <v>369</v>
      </c>
      <c r="T143" s="211">
        <v>15</v>
      </c>
      <c r="U143" s="208"/>
      <c r="V143" s="211">
        <v>0</v>
      </c>
      <c r="W143" s="208"/>
      <c r="X143" s="211">
        <v>0</v>
      </c>
      <c r="Y143" s="211">
        <v>0</v>
      </c>
      <c r="Z143" s="211"/>
      <c r="AA143" s="208" t="s">
        <v>472</v>
      </c>
      <c r="AB143" s="189" t="s">
        <v>2305</v>
      </c>
      <c r="AC143" s="189"/>
    </row>
    <row r="144" spans="2:29">
      <c r="B144" s="190">
        <v>37</v>
      </c>
      <c r="C144" s="190">
        <v>59</v>
      </c>
      <c r="D144" s="216">
        <v>45014</v>
      </c>
      <c r="E144" s="215" t="s">
        <v>85</v>
      </c>
      <c r="F144" s="215" t="s">
        <v>1325</v>
      </c>
      <c r="G144" s="188" t="s">
        <v>85</v>
      </c>
      <c r="H144" s="208" t="s">
        <v>2303</v>
      </c>
      <c r="I144" s="208" t="s">
        <v>2303</v>
      </c>
      <c r="J144" s="188" t="s">
        <v>1258</v>
      </c>
      <c r="K144" s="188" t="s">
        <v>1307</v>
      </c>
      <c r="L144" s="195" t="s">
        <v>350</v>
      </c>
      <c r="M144" s="195"/>
      <c r="N144" s="208" t="s">
        <v>1254</v>
      </c>
      <c r="O144" s="213">
        <v>14.88</v>
      </c>
      <c r="P144" s="212">
        <f>IFERROR(O144/R144,"-")</f>
        <v>7.44</v>
      </c>
      <c r="Q144" s="212">
        <f t="shared" si="3"/>
        <v>0.74399999999999999</v>
      </c>
      <c r="R144" s="211">
        <v>2</v>
      </c>
      <c r="S144" s="194" t="str">
        <f>IF(R144=1,"Single canister",CONCATENATE(R144,"-Pack"))</f>
        <v>2-Pack</v>
      </c>
      <c r="T144" s="190">
        <v>10</v>
      </c>
      <c r="U144" s="193"/>
      <c r="V144" s="211"/>
      <c r="Y144" s="190">
        <v>1</v>
      </c>
      <c r="Z144" s="190"/>
      <c r="AA144" s="188" t="s">
        <v>472</v>
      </c>
      <c r="AB144" s="189"/>
      <c r="AC144" s="189"/>
    </row>
    <row r="145" spans="2:29">
      <c r="B145" s="190">
        <v>38</v>
      </c>
      <c r="C145" s="190"/>
      <c r="D145" s="216">
        <v>44986</v>
      </c>
      <c r="E145" s="216"/>
      <c r="F145" s="229" t="s">
        <v>9</v>
      </c>
      <c r="G145" s="188" t="s">
        <v>630</v>
      </c>
      <c r="H145" s="208" t="s">
        <v>2319</v>
      </c>
      <c r="I145" s="228" t="s">
        <v>2319</v>
      </c>
      <c r="J145" s="188" t="s">
        <v>1503</v>
      </c>
      <c r="K145" s="188" t="s">
        <v>1504</v>
      </c>
      <c r="L145" s="190" t="s">
        <v>19</v>
      </c>
      <c r="M145" s="231" t="s">
        <v>1475</v>
      </c>
      <c r="N145" s="228" t="s">
        <v>635</v>
      </c>
      <c r="O145" s="228"/>
      <c r="P145" s="212">
        <v>8.4500000000000011</v>
      </c>
      <c r="Q145" s="212">
        <f t="shared" si="3"/>
        <v>0.84500000000000008</v>
      </c>
      <c r="R145" s="212"/>
      <c r="S145" s="212"/>
      <c r="T145" s="190">
        <v>10</v>
      </c>
      <c r="U145" s="212"/>
      <c r="V145" s="212"/>
      <c r="W145" s="188" t="s">
        <v>350</v>
      </c>
      <c r="X145" s="190">
        <v>0</v>
      </c>
      <c r="Y145" s="190">
        <v>1</v>
      </c>
      <c r="Z145" s="190"/>
      <c r="AA145" s="190"/>
      <c r="AB145" s="189" t="s">
        <v>1344</v>
      </c>
      <c r="AC145" s="189"/>
    </row>
    <row r="146" spans="2:29">
      <c r="B146" s="190">
        <v>38</v>
      </c>
      <c r="C146" s="190">
        <v>1</v>
      </c>
      <c r="D146" s="216">
        <v>44988</v>
      </c>
      <c r="E146" s="224" t="s">
        <v>78</v>
      </c>
      <c r="F146" s="224" t="s">
        <v>82</v>
      </c>
      <c r="G146" s="208" t="s">
        <v>630</v>
      </c>
      <c r="H146" s="208" t="s">
        <v>2319</v>
      </c>
      <c r="I146" s="208" t="s">
        <v>651</v>
      </c>
      <c r="J146" s="208" t="s">
        <v>652</v>
      </c>
      <c r="K146" s="208" t="s">
        <v>653</v>
      </c>
      <c r="L146" s="225" t="s">
        <v>19</v>
      </c>
      <c r="M146" s="225"/>
      <c r="N146" s="208" t="s">
        <v>635</v>
      </c>
      <c r="O146" s="213">
        <v>54.4</v>
      </c>
      <c r="P146" s="212">
        <f>IFERROR(O146/R146,"-")</f>
        <v>10.879999999999999</v>
      </c>
      <c r="Q146" s="212">
        <f t="shared" si="3"/>
        <v>1.0879999999999999</v>
      </c>
      <c r="R146" s="211">
        <v>5</v>
      </c>
      <c r="S146" s="211" t="s">
        <v>2252</v>
      </c>
      <c r="T146" s="211">
        <v>10</v>
      </c>
      <c r="U146" s="208"/>
      <c r="V146" s="211">
        <v>0</v>
      </c>
      <c r="W146" s="208"/>
      <c r="X146" s="211">
        <v>0</v>
      </c>
      <c r="Y146" s="211">
        <v>0</v>
      </c>
      <c r="Z146" s="211"/>
      <c r="AA146" s="208" t="s">
        <v>472</v>
      </c>
      <c r="AB146" s="189" t="s">
        <v>1344</v>
      </c>
      <c r="AC146" s="189"/>
    </row>
    <row r="147" spans="2:29">
      <c r="B147" s="190">
        <v>38</v>
      </c>
      <c r="C147" s="190">
        <v>59</v>
      </c>
      <c r="D147" s="216">
        <v>45014</v>
      </c>
      <c r="E147" s="215" t="s">
        <v>85</v>
      </c>
      <c r="F147" s="215" t="s">
        <v>1325</v>
      </c>
      <c r="G147" s="188" t="s">
        <v>85</v>
      </c>
      <c r="H147" s="208" t="s">
        <v>2303</v>
      </c>
      <c r="I147" s="208" t="s">
        <v>2303</v>
      </c>
      <c r="J147" s="188" t="s">
        <v>1256</v>
      </c>
      <c r="K147" s="188" t="s">
        <v>1308</v>
      </c>
      <c r="L147" s="195" t="s">
        <v>350</v>
      </c>
      <c r="M147" s="195"/>
      <c r="N147" s="208" t="s">
        <v>1254</v>
      </c>
      <c r="O147" s="213">
        <v>21.88</v>
      </c>
      <c r="P147" s="212">
        <f>IFERROR(O147/R147,"-")</f>
        <v>5.47</v>
      </c>
      <c r="Q147" s="212">
        <f t="shared" si="3"/>
        <v>0.54699999999999993</v>
      </c>
      <c r="R147" s="211">
        <v>4</v>
      </c>
      <c r="S147" s="194" t="str">
        <f>IF(R147=1,"Single canister",CONCATENATE(R147,"-Pack"))</f>
        <v>4-Pack</v>
      </c>
      <c r="T147" s="190">
        <v>10</v>
      </c>
      <c r="U147" s="193"/>
      <c r="V147" s="211"/>
      <c r="Y147" s="190">
        <v>1</v>
      </c>
      <c r="Z147" s="190"/>
      <c r="AA147" s="188" t="s">
        <v>472</v>
      </c>
      <c r="AB147" s="189"/>
      <c r="AC147" s="189"/>
    </row>
    <row r="148" spans="2:29">
      <c r="B148" s="190">
        <v>39</v>
      </c>
      <c r="C148" s="190"/>
      <c r="D148" s="216">
        <v>44986</v>
      </c>
      <c r="E148" s="216"/>
      <c r="F148" s="229" t="s">
        <v>9</v>
      </c>
      <c r="G148" s="188" t="s">
        <v>630</v>
      </c>
      <c r="H148" s="208" t="s">
        <v>2319</v>
      </c>
      <c r="I148" s="228" t="s">
        <v>2319</v>
      </c>
      <c r="J148" s="188" t="s">
        <v>1505</v>
      </c>
      <c r="K148" s="188" t="s">
        <v>1506</v>
      </c>
      <c r="L148" s="190" t="s">
        <v>19</v>
      </c>
      <c r="M148" s="231" t="s">
        <v>1475</v>
      </c>
      <c r="N148" s="228" t="s">
        <v>635</v>
      </c>
      <c r="O148" s="228"/>
      <c r="P148" s="212">
        <v>18.38</v>
      </c>
      <c r="Q148" s="212">
        <f t="shared" si="3"/>
        <v>2.2974999999999999</v>
      </c>
      <c r="R148" s="212"/>
      <c r="S148" s="212"/>
      <c r="T148" s="190">
        <v>8</v>
      </c>
      <c r="U148" s="212"/>
      <c r="V148" s="212"/>
      <c r="W148" s="188" t="s">
        <v>350</v>
      </c>
      <c r="X148" s="190">
        <v>0</v>
      </c>
      <c r="Y148" s="190">
        <v>1</v>
      </c>
      <c r="Z148" s="190"/>
      <c r="AA148" s="190"/>
      <c r="AB148" s="189" t="s">
        <v>2305</v>
      </c>
      <c r="AC148" s="189"/>
    </row>
    <row r="149" spans="2:29">
      <c r="B149" s="190">
        <v>39</v>
      </c>
      <c r="C149" s="190">
        <v>1</v>
      </c>
      <c r="D149" s="216">
        <v>44988</v>
      </c>
      <c r="E149" s="224" t="s">
        <v>78</v>
      </c>
      <c r="F149" s="224" t="s">
        <v>82</v>
      </c>
      <c r="G149" s="208" t="s">
        <v>630</v>
      </c>
      <c r="H149" s="208" t="s">
        <v>2319</v>
      </c>
      <c r="I149" s="208" t="s">
        <v>656</v>
      </c>
      <c r="J149" s="208" t="s">
        <v>657</v>
      </c>
      <c r="K149" s="208" t="s">
        <v>658</v>
      </c>
      <c r="L149" s="225" t="s">
        <v>19</v>
      </c>
      <c r="M149" s="225"/>
      <c r="N149" s="208" t="s">
        <v>635</v>
      </c>
      <c r="O149" s="213" t="s">
        <v>544</v>
      </c>
      <c r="P149" s="212" t="str">
        <f>IFERROR(O149/R149,"-")</f>
        <v>-</v>
      </c>
      <c r="Q149" s="212" t="str">
        <f t="shared" si="3"/>
        <v>-</v>
      </c>
      <c r="R149" s="211">
        <v>1</v>
      </c>
      <c r="S149" s="211" t="s">
        <v>369</v>
      </c>
      <c r="T149" s="211">
        <v>8</v>
      </c>
      <c r="U149" s="208"/>
      <c r="V149" s="211">
        <v>0</v>
      </c>
      <c r="W149" s="208"/>
      <c r="X149" s="211">
        <v>0</v>
      </c>
      <c r="Y149" s="211">
        <v>0</v>
      </c>
      <c r="Z149" s="211"/>
      <c r="AA149" s="208" t="s">
        <v>472</v>
      </c>
      <c r="AB149" s="189" t="s">
        <v>2305</v>
      </c>
      <c r="AC149" s="189"/>
    </row>
    <row r="150" spans="2:29">
      <c r="B150" s="190">
        <v>39</v>
      </c>
      <c r="C150" s="190">
        <v>60</v>
      </c>
      <c r="D150" s="216">
        <v>45014</v>
      </c>
      <c r="E150" s="215" t="s">
        <v>116</v>
      </c>
      <c r="F150" s="215" t="s">
        <v>1325</v>
      </c>
      <c r="G150" s="188" t="s">
        <v>414</v>
      </c>
      <c r="H150" s="208" t="s">
        <v>694</v>
      </c>
      <c r="I150" s="188" t="s">
        <v>694</v>
      </c>
      <c r="J150" s="188" t="s">
        <v>1151</v>
      </c>
      <c r="K150" s="188" t="s">
        <v>1309</v>
      </c>
      <c r="L150" s="225" t="s">
        <v>19</v>
      </c>
      <c r="M150" s="195"/>
      <c r="N150" s="208" t="s">
        <v>416</v>
      </c>
      <c r="O150" s="213">
        <v>12.99</v>
      </c>
      <c r="P150" s="212">
        <f>IFERROR(O150/R150,"-")</f>
        <v>6.4950000000000001</v>
      </c>
      <c r="Q150" s="212">
        <f t="shared" si="3"/>
        <v>0.64949999999999997</v>
      </c>
      <c r="R150" s="211">
        <v>2</v>
      </c>
      <c r="S150" s="194" t="str">
        <f>IF(R150=1,"Single canister",CONCATENATE(R150,"-Pack"))</f>
        <v>2-Pack</v>
      </c>
      <c r="T150" s="190">
        <v>10</v>
      </c>
      <c r="U150" s="193"/>
      <c r="V150" s="211"/>
      <c r="Y150" s="190">
        <v>0</v>
      </c>
      <c r="Z150" s="190"/>
      <c r="AA150" s="188" t="s">
        <v>472</v>
      </c>
      <c r="AB150" s="189"/>
      <c r="AC150" s="189"/>
    </row>
    <row r="151" spans="2:29">
      <c r="B151" s="190">
        <v>40</v>
      </c>
      <c r="C151" s="190">
        <v>1</v>
      </c>
      <c r="D151" s="216">
        <v>44988</v>
      </c>
      <c r="E151" s="224" t="s">
        <v>78</v>
      </c>
      <c r="F151" s="224" t="s">
        <v>82</v>
      </c>
      <c r="G151" s="228" t="s">
        <v>444</v>
      </c>
      <c r="H151" s="208" t="s">
        <v>442</v>
      </c>
      <c r="I151" s="188" t="s">
        <v>473</v>
      </c>
      <c r="J151" s="208" t="s">
        <v>660</v>
      </c>
      <c r="K151" s="208" t="s">
        <v>661</v>
      </c>
      <c r="L151" s="225" t="s">
        <v>19</v>
      </c>
      <c r="M151" s="225"/>
      <c r="N151" s="188" t="s">
        <v>444</v>
      </c>
      <c r="O151" s="213">
        <v>96.05</v>
      </c>
      <c r="P151" s="212">
        <f>IFERROR(O151/R151,"-")</f>
        <v>8.0041666666666664</v>
      </c>
      <c r="Q151" s="212">
        <f t="shared" si="3"/>
        <v>0.80041666666666667</v>
      </c>
      <c r="R151" s="211">
        <v>12</v>
      </c>
      <c r="S151" s="211" t="s">
        <v>2251</v>
      </c>
      <c r="T151" s="211">
        <v>10</v>
      </c>
      <c r="U151" s="208"/>
      <c r="V151" s="211">
        <v>1</v>
      </c>
      <c r="W151" s="208" t="s">
        <v>663</v>
      </c>
      <c r="X151" s="211">
        <v>1</v>
      </c>
      <c r="Y151" s="211">
        <v>1</v>
      </c>
      <c r="Z151" s="211"/>
      <c r="AA151" s="208" t="s">
        <v>472</v>
      </c>
      <c r="AB151" s="189" t="s">
        <v>1344</v>
      </c>
      <c r="AC151" s="189"/>
    </row>
    <row r="152" spans="2:29">
      <c r="B152" s="190">
        <v>40</v>
      </c>
      <c r="C152" s="190"/>
      <c r="D152" s="216">
        <v>44986</v>
      </c>
      <c r="E152" s="216"/>
      <c r="F152" s="229" t="s">
        <v>9</v>
      </c>
      <c r="G152" s="188" t="s">
        <v>630</v>
      </c>
      <c r="H152" s="208" t="s">
        <v>2319</v>
      </c>
      <c r="I152" s="228" t="s">
        <v>2319</v>
      </c>
      <c r="J152" s="188" t="s">
        <v>1507</v>
      </c>
      <c r="K152" s="188" t="s">
        <v>1506</v>
      </c>
      <c r="L152" s="190" t="s">
        <v>19</v>
      </c>
      <c r="M152" s="231" t="s">
        <v>1475</v>
      </c>
      <c r="N152" s="228" t="s">
        <v>635</v>
      </c>
      <c r="O152" s="228"/>
      <c r="P152" s="212">
        <v>19.84</v>
      </c>
      <c r="Q152" s="212">
        <f t="shared" si="3"/>
        <v>1.984</v>
      </c>
      <c r="R152" s="212"/>
      <c r="S152" s="212"/>
      <c r="T152" s="190">
        <v>10</v>
      </c>
      <c r="U152" s="212"/>
      <c r="V152" s="212"/>
      <c r="W152" s="188" t="s">
        <v>350</v>
      </c>
      <c r="X152" s="190">
        <v>0</v>
      </c>
      <c r="Y152" s="190">
        <v>1</v>
      </c>
      <c r="Z152" s="190"/>
      <c r="AA152" s="190"/>
      <c r="AB152" s="189" t="s">
        <v>2305</v>
      </c>
      <c r="AC152" s="189"/>
    </row>
    <row r="153" spans="2:29">
      <c r="B153" s="190">
        <v>40</v>
      </c>
      <c r="C153" s="190">
        <v>60</v>
      </c>
      <c r="D153" s="216">
        <v>45014</v>
      </c>
      <c r="E153" s="215" t="s">
        <v>116</v>
      </c>
      <c r="F153" s="215" t="s">
        <v>1325</v>
      </c>
      <c r="G153" s="188" t="s">
        <v>414</v>
      </c>
      <c r="H153" s="208" t="s">
        <v>694</v>
      </c>
      <c r="I153" s="188" t="s">
        <v>694</v>
      </c>
      <c r="J153" s="188" t="s">
        <v>1156</v>
      </c>
      <c r="K153" s="188" t="s">
        <v>1310</v>
      </c>
      <c r="L153" s="225" t="s">
        <v>19</v>
      </c>
      <c r="M153" s="195"/>
      <c r="N153" s="208" t="s">
        <v>416</v>
      </c>
      <c r="O153" s="213">
        <v>6.99</v>
      </c>
      <c r="P153" s="212">
        <f>IFERROR(O153/R153,"-")</f>
        <v>6.99</v>
      </c>
      <c r="Q153" s="212">
        <f t="shared" si="3"/>
        <v>0.69900000000000007</v>
      </c>
      <c r="R153" s="211">
        <v>1</v>
      </c>
      <c r="S153" s="194" t="str">
        <f>IF(R153=1,"Single canister",CONCATENATE(R153,"-Pack"))</f>
        <v>Single canister</v>
      </c>
      <c r="T153" s="190">
        <v>10</v>
      </c>
      <c r="U153" s="193"/>
      <c r="V153" s="211"/>
      <c r="Y153" s="190">
        <v>0</v>
      </c>
      <c r="Z153" s="190"/>
      <c r="AA153" s="188" t="s">
        <v>472</v>
      </c>
      <c r="AB153" s="189"/>
      <c r="AC153" s="189"/>
    </row>
    <row r="154" spans="2:29">
      <c r="B154" s="190">
        <v>41</v>
      </c>
      <c r="C154" s="190"/>
      <c r="D154" s="216">
        <v>44987</v>
      </c>
      <c r="E154" s="216"/>
      <c r="F154" s="229" t="s">
        <v>9</v>
      </c>
      <c r="G154" s="188" t="s">
        <v>388</v>
      </c>
      <c r="H154" s="208" t="s">
        <v>2309</v>
      </c>
      <c r="I154" s="188" t="s">
        <v>389</v>
      </c>
      <c r="J154" s="188" t="s">
        <v>1513</v>
      </c>
      <c r="K154" s="188" t="s">
        <v>1514</v>
      </c>
      <c r="L154" s="190" t="s">
        <v>19</v>
      </c>
      <c r="M154" s="207" t="s">
        <v>390</v>
      </c>
      <c r="N154" s="228" t="s">
        <v>391</v>
      </c>
      <c r="O154" s="228"/>
      <c r="P154" s="212"/>
      <c r="Q154" s="212"/>
      <c r="R154" s="212"/>
      <c r="S154" s="212"/>
      <c r="T154" s="190">
        <v>8</v>
      </c>
      <c r="U154" s="212"/>
      <c r="V154" s="212"/>
      <c r="W154" s="188" t="s">
        <v>350</v>
      </c>
      <c r="X154" s="190">
        <v>0</v>
      </c>
      <c r="Y154" s="190">
        <v>0</v>
      </c>
      <c r="Z154" s="190"/>
      <c r="AA154" s="190"/>
      <c r="AB154" s="189" t="s">
        <v>2305</v>
      </c>
      <c r="AC154" s="189"/>
    </row>
    <row r="155" spans="2:29">
      <c r="B155" s="190">
        <v>41</v>
      </c>
      <c r="C155" s="190">
        <v>1</v>
      </c>
      <c r="D155" s="216">
        <v>44988</v>
      </c>
      <c r="E155" s="224" t="s">
        <v>78</v>
      </c>
      <c r="F155" s="224" t="s">
        <v>82</v>
      </c>
      <c r="G155" s="208" t="s">
        <v>665</v>
      </c>
      <c r="H155" s="208" t="s">
        <v>665</v>
      </c>
      <c r="I155" s="208" t="s">
        <v>666</v>
      </c>
      <c r="J155" s="208" t="s">
        <v>667</v>
      </c>
      <c r="K155" s="208" t="s">
        <v>668</v>
      </c>
      <c r="L155" s="225" t="s">
        <v>19</v>
      </c>
      <c r="M155" s="225"/>
      <c r="N155" s="188" t="s">
        <v>376</v>
      </c>
      <c r="O155" s="213">
        <v>13.98</v>
      </c>
      <c r="P155" s="212">
        <f>IFERROR(O155/R155,"-")</f>
        <v>13.98</v>
      </c>
      <c r="Q155" s="212">
        <f>IFERROR(P155/T155,"-")</f>
        <v>1.3980000000000001</v>
      </c>
      <c r="R155" s="211">
        <v>1</v>
      </c>
      <c r="S155" s="211" t="s">
        <v>369</v>
      </c>
      <c r="T155" s="211">
        <v>10</v>
      </c>
      <c r="U155" s="208"/>
      <c r="V155" s="211">
        <v>1</v>
      </c>
      <c r="W155" s="208" t="s">
        <v>672</v>
      </c>
      <c r="X155" s="211">
        <v>1</v>
      </c>
      <c r="Y155" s="211">
        <v>1</v>
      </c>
      <c r="Z155" s="211"/>
      <c r="AA155" s="208" t="s">
        <v>472</v>
      </c>
      <c r="AB155" s="189" t="s">
        <v>2305</v>
      </c>
      <c r="AC155" s="189"/>
    </row>
    <row r="156" spans="2:29">
      <c r="B156" s="190">
        <v>41</v>
      </c>
      <c r="C156" s="190">
        <v>61</v>
      </c>
      <c r="D156" s="216">
        <v>45014</v>
      </c>
      <c r="E156" s="215" t="s">
        <v>93</v>
      </c>
      <c r="F156" s="215" t="s">
        <v>1325</v>
      </c>
      <c r="G156" s="188" t="s">
        <v>706</v>
      </c>
      <c r="H156" s="208" t="s">
        <v>706</v>
      </c>
      <c r="I156" s="188" t="s">
        <v>707</v>
      </c>
      <c r="J156" s="188" t="s">
        <v>1311</v>
      </c>
      <c r="K156" s="188" t="s">
        <v>1068</v>
      </c>
      <c r="L156" s="225" t="s">
        <v>350</v>
      </c>
      <c r="M156" s="195"/>
      <c r="N156" s="208" t="s">
        <v>2307</v>
      </c>
      <c r="O156" s="213">
        <v>20.89</v>
      </c>
      <c r="P156" s="212">
        <f>IFERROR(O156/R156,"-")</f>
        <v>6.9633333333333338</v>
      </c>
      <c r="Q156" s="212">
        <f>IFERROR(P156/T156,"-")</f>
        <v>0.69633333333333336</v>
      </c>
      <c r="R156" s="211">
        <v>3</v>
      </c>
      <c r="S156" s="194" t="str">
        <f>IF(R156=1,"Single canister",CONCATENATE(R156,"-Pack"))</f>
        <v>3-Pack</v>
      </c>
      <c r="T156" s="190">
        <v>10</v>
      </c>
      <c r="U156" s="193"/>
      <c r="V156" s="211"/>
      <c r="Y156" s="190">
        <v>1</v>
      </c>
      <c r="Z156" s="190"/>
      <c r="AA156" s="188" t="s">
        <v>472</v>
      </c>
      <c r="AB156" s="189"/>
      <c r="AC156" s="189"/>
    </row>
    <row r="157" spans="2:29">
      <c r="B157" s="190">
        <v>42</v>
      </c>
      <c r="C157" s="190"/>
      <c r="D157" s="216">
        <v>44987</v>
      </c>
      <c r="E157" s="216"/>
      <c r="F157" s="229" t="s">
        <v>9</v>
      </c>
      <c r="G157" s="188" t="s">
        <v>388</v>
      </c>
      <c r="H157" s="208" t="s">
        <v>2309</v>
      </c>
      <c r="I157" s="188" t="s">
        <v>389</v>
      </c>
      <c r="J157" s="188" t="s">
        <v>1517</v>
      </c>
      <c r="K157" s="188" t="s">
        <v>1518</v>
      </c>
      <c r="L157" s="190" t="s">
        <v>19</v>
      </c>
      <c r="M157" s="207" t="s">
        <v>390</v>
      </c>
      <c r="N157" s="228" t="s">
        <v>391</v>
      </c>
      <c r="O157" s="228"/>
      <c r="P157" s="212"/>
      <c r="Q157" s="212"/>
      <c r="R157" s="212"/>
      <c r="S157" s="212"/>
      <c r="T157" s="190">
        <v>10</v>
      </c>
      <c r="U157" s="212"/>
      <c r="V157" s="212"/>
      <c r="W157" s="188" t="s">
        <v>350</v>
      </c>
      <c r="X157" s="190">
        <v>0</v>
      </c>
      <c r="Y157" s="190">
        <v>0</v>
      </c>
      <c r="Z157" s="190"/>
      <c r="AA157" s="190"/>
      <c r="AB157" s="189" t="s">
        <v>2305</v>
      </c>
      <c r="AC157" s="189"/>
    </row>
    <row r="158" spans="2:29">
      <c r="B158" s="190">
        <v>42</v>
      </c>
      <c r="C158" s="190">
        <v>1</v>
      </c>
      <c r="D158" s="216">
        <v>44988</v>
      </c>
      <c r="E158" s="224" t="s">
        <v>78</v>
      </c>
      <c r="F158" s="224" t="s">
        <v>82</v>
      </c>
      <c r="G158" s="208" t="s">
        <v>674</v>
      </c>
      <c r="H158" s="208" t="s">
        <v>2320</v>
      </c>
      <c r="I158" s="208" t="s">
        <v>2320</v>
      </c>
      <c r="J158" s="208" t="s">
        <v>676</v>
      </c>
      <c r="K158" s="208" t="s">
        <v>677</v>
      </c>
      <c r="L158" s="225" t="s">
        <v>350</v>
      </c>
      <c r="M158" s="225"/>
      <c r="N158" s="228" t="s">
        <v>674</v>
      </c>
      <c r="O158" s="213">
        <v>30.29</v>
      </c>
      <c r="P158" s="212">
        <f>IFERROR(O158/R158,"-")</f>
        <v>30.29</v>
      </c>
      <c r="Q158" s="212">
        <f>IFERROR(P158/T158,"-")</f>
        <v>1.8931249999999999</v>
      </c>
      <c r="R158" s="211">
        <v>1</v>
      </c>
      <c r="S158" s="211" t="s">
        <v>369</v>
      </c>
      <c r="T158" s="211">
        <v>16</v>
      </c>
      <c r="U158" s="208"/>
      <c r="V158" s="211">
        <v>0</v>
      </c>
      <c r="W158" s="208"/>
      <c r="X158" s="211">
        <v>0</v>
      </c>
      <c r="Y158" s="211">
        <v>0</v>
      </c>
      <c r="Z158" s="211"/>
      <c r="AA158" s="208" t="s">
        <v>472</v>
      </c>
      <c r="AB158" s="189" t="s">
        <v>1425</v>
      </c>
      <c r="AC158" s="189"/>
    </row>
    <row r="159" spans="2:29">
      <c r="B159" s="190">
        <v>42</v>
      </c>
      <c r="C159" s="190">
        <v>61</v>
      </c>
      <c r="D159" s="216">
        <v>45014</v>
      </c>
      <c r="E159" s="215" t="s">
        <v>93</v>
      </c>
      <c r="F159" s="215" t="s">
        <v>1325</v>
      </c>
      <c r="G159" s="188" t="s">
        <v>706</v>
      </c>
      <c r="H159" s="208" t="s">
        <v>706</v>
      </c>
      <c r="I159" s="188" t="s">
        <v>707</v>
      </c>
      <c r="J159" s="188" t="s">
        <v>1314</v>
      </c>
      <c r="K159" s="188" t="s">
        <v>1076</v>
      </c>
      <c r="L159" s="225" t="s">
        <v>350</v>
      </c>
      <c r="M159" s="195"/>
      <c r="N159" s="208" t="s">
        <v>2307</v>
      </c>
      <c r="O159" s="213">
        <v>10.99</v>
      </c>
      <c r="P159" s="212">
        <f>IFERROR(O159/R159,"-")</f>
        <v>10.99</v>
      </c>
      <c r="Q159" s="212">
        <f>IFERROR(P159/T159,"-")</f>
        <v>1.099</v>
      </c>
      <c r="R159" s="211">
        <v>1</v>
      </c>
      <c r="S159" s="194" t="str">
        <f>IF(R159=1,"Single canister",CONCATENATE(R159,"-Pack"))</f>
        <v>Single canister</v>
      </c>
      <c r="T159" s="190">
        <v>10</v>
      </c>
      <c r="U159" s="193"/>
      <c r="V159" s="211"/>
      <c r="Y159" s="190">
        <v>1</v>
      </c>
      <c r="Z159" s="190"/>
      <c r="AA159" s="188" t="s">
        <v>472</v>
      </c>
      <c r="AB159" s="189"/>
      <c r="AC159" s="189"/>
    </row>
    <row r="160" spans="2:29">
      <c r="B160" s="190">
        <v>43</v>
      </c>
      <c r="C160" s="190">
        <v>1</v>
      </c>
      <c r="D160" s="216">
        <v>44988</v>
      </c>
      <c r="E160" s="224" t="s">
        <v>78</v>
      </c>
      <c r="F160" s="224" t="s">
        <v>82</v>
      </c>
      <c r="G160" s="208" t="s">
        <v>681</v>
      </c>
      <c r="H160" s="208" t="s">
        <v>2321</v>
      </c>
      <c r="I160" s="208" t="s">
        <v>682</v>
      </c>
      <c r="J160" s="208" t="s">
        <v>683</v>
      </c>
      <c r="K160" s="208" t="s">
        <v>684</v>
      </c>
      <c r="L160" s="225" t="s">
        <v>350</v>
      </c>
      <c r="M160" s="225"/>
      <c r="N160" s="208"/>
      <c r="O160" s="213">
        <v>28.28</v>
      </c>
      <c r="P160" s="212">
        <f>IFERROR(O160/R160,"-")</f>
        <v>28.28</v>
      </c>
      <c r="Q160" s="212">
        <f>IFERROR(P160/T160,"-")</f>
        <v>2.8280000000000003</v>
      </c>
      <c r="R160" s="211">
        <v>1</v>
      </c>
      <c r="S160" s="211" t="s">
        <v>369</v>
      </c>
      <c r="T160" s="211">
        <v>10</v>
      </c>
      <c r="U160" s="208"/>
      <c r="V160" s="211">
        <v>0</v>
      </c>
      <c r="W160" s="208"/>
      <c r="X160" s="211">
        <v>0</v>
      </c>
      <c r="Y160" s="211">
        <v>0</v>
      </c>
      <c r="Z160" s="211"/>
      <c r="AA160" s="208" t="s">
        <v>472</v>
      </c>
      <c r="AB160" s="189" t="s">
        <v>1425</v>
      </c>
      <c r="AC160" s="189"/>
    </row>
    <row r="161" spans="2:29">
      <c r="B161" s="190">
        <v>43</v>
      </c>
      <c r="C161" s="190">
        <v>61</v>
      </c>
      <c r="D161" s="216">
        <v>45014</v>
      </c>
      <c r="E161" s="215" t="s">
        <v>93</v>
      </c>
      <c r="F161" s="215" t="s">
        <v>1325</v>
      </c>
      <c r="G161" s="188" t="s">
        <v>706</v>
      </c>
      <c r="H161" s="208" t="s">
        <v>706</v>
      </c>
      <c r="I161" s="188" t="s">
        <v>707</v>
      </c>
      <c r="J161" s="188" t="s">
        <v>1315</v>
      </c>
      <c r="K161" s="188" t="s">
        <v>1078</v>
      </c>
      <c r="L161" s="225" t="s">
        <v>350</v>
      </c>
      <c r="M161" s="195"/>
      <c r="N161" s="208" t="s">
        <v>2307</v>
      </c>
      <c r="O161" s="213">
        <v>7.49</v>
      </c>
      <c r="P161" s="212">
        <f>IFERROR(O161/R161,"-")</f>
        <v>7.49</v>
      </c>
      <c r="Q161" s="212">
        <f>IFERROR(P161/T161,"-")</f>
        <v>2.14</v>
      </c>
      <c r="R161" s="211">
        <v>1</v>
      </c>
      <c r="S161" s="194" t="str">
        <f>IF(R161=1,"Single canister",CONCATENATE(R161,"-Pack"))</f>
        <v>Single canister</v>
      </c>
      <c r="T161" s="190">
        <v>3.5</v>
      </c>
      <c r="U161" s="193"/>
      <c r="V161" s="211"/>
      <c r="Y161" s="190">
        <v>1</v>
      </c>
      <c r="Z161" s="190"/>
      <c r="AA161" s="188" t="s">
        <v>472</v>
      </c>
      <c r="AB161" s="189"/>
      <c r="AC161" s="189"/>
    </row>
    <row r="162" spans="2:29">
      <c r="B162" s="190">
        <v>43</v>
      </c>
      <c r="C162" s="190"/>
      <c r="D162" s="216">
        <v>44987</v>
      </c>
      <c r="E162" s="216"/>
      <c r="F162" s="229" t="s">
        <v>9</v>
      </c>
      <c r="G162" s="228" t="s">
        <v>1519</v>
      </c>
      <c r="H162" s="208" t="s">
        <v>2322</v>
      </c>
      <c r="I162" s="208" t="s">
        <v>2322</v>
      </c>
      <c r="J162" s="188" t="s">
        <v>1525</v>
      </c>
      <c r="K162" s="188" t="s">
        <v>1526</v>
      </c>
      <c r="L162" s="190" t="s">
        <v>1425</v>
      </c>
      <c r="M162" s="231" t="s">
        <v>1527</v>
      </c>
      <c r="N162" s="228" t="s">
        <v>1519</v>
      </c>
      <c r="O162" s="228"/>
      <c r="P162" s="212"/>
      <c r="Q162" s="212"/>
      <c r="R162" s="212"/>
      <c r="S162" s="212"/>
      <c r="T162" s="190">
        <v>3.5</v>
      </c>
      <c r="U162" s="212"/>
      <c r="V162" s="212"/>
      <c r="W162" s="188" t="s">
        <v>1528</v>
      </c>
      <c r="X162" s="190">
        <v>1</v>
      </c>
      <c r="Y162" s="190">
        <v>1</v>
      </c>
      <c r="Z162" s="190"/>
      <c r="AA162" s="190"/>
      <c r="AB162" s="189" t="s">
        <v>2305</v>
      </c>
      <c r="AC162" s="189"/>
    </row>
    <row r="163" spans="2:29">
      <c r="B163" s="190">
        <v>44</v>
      </c>
      <c r="C163" s="190">
        <v>62</v>
      </c>
      <c r="D163" s="216">
        <v>45014</v>
      </c>
      <c r="E163" s="215" t="s">
        <v>85</v>
      </c>
      <c r="F163" s="215" t="s">
        <v>1328</v>
      </c>
      <c r="G163" s="188" t="s">
        <v>374</v>
      </c>
      <c r="H163" s="208" t="s">
        <v>374</v>
      </c>
      <c r="I163" s="208" t="s">
        <v>375</v>
      </c>
      <c r="J163" s="188" t="s">
        <v>1302</v>
      </c>
      <c r="K163" s="188" t="s">
        <v>1323</v>
      </c>
      <c r="L163" s="190" t="s">
        <v>19</v>
      </c>
      <c r="M163" s="195"/>
      <c r="N163" s="188" t="s">
        <v>376</v>
      </c>
      <c r="O163" s="213">
        <v>12.64</v>
      </c>
      <c r="P163" s="212">
        <f>IFERROR(O163/R163,"-")</f>
        <v>6.32</v>
      </c>
      <c r="Q163" s="212">
        <f>IFERROR(P163/T163,"-")</f>
        <v>0.63200000000000001</v>
      </c>
      <c r="R163" s="211">
        <v>2</v>
      </c>
      <c r="S163" s="194" t="str">
        <f>IF(R163=1,"Single canister",CONCATENATE(R163,"-Pack"))</f>
        <v>2-Pack</v>
      </c>
      <c r="T163" s="190">
        <v>10</v>
      </c>
      <c r="U163" s="208" t="s">
        <v>1183</v>
      </c>
      <c r="V163" s="211"/>
      <c r="Y163" s="190">
        <v>1</v>
      </c>
      <c r="Z163" s="190"/>
      <c r="AA163" s="188" t="s">
        <v>1304</v>
      </c>
      <c r="AB163" s="189" t="s">
        <v>350</v>
      </c>
      <c r="AC163" s="189"/>
    </row>
    <row r="164" spans="2:29">
      <c r="B164" s="190">
        <v>44</v>
      </c>
      <c r="C164" s="190">
        <v>1</v>
      </c>
      <c r="D164" s="216">
        <v>44988</v>
      </c>
      <c r="E164" s="224" t="s">
        <v>78</v>
      </c>
      <c r="F164" s="224" t="s">
        <v>82</v>
      </c>
      <c r="G164" s="208" t="s">
        <v>686</v>
      </c>
      <c r="H164" s="208" t="s">
        <v>686</v>
      </c>
      <c r="I164" s="208" t="s">
        <v>687</v>
      </c>
      <c r="J164" s="208" t="s">
        <v>688</v>
      </c>
      <c r="K164" s="208" t="s">
        <v>689</v>
      </c>
      <c r="L164" s="225" t="s">
        <v>350</v>
      </c>
      <c r="M164" s="225"/>
      <c r="N164" s="208" t="s">
        <v>691</v>
      </c>
      <c r="O164" s="213">
        <v>18.059999999999999</v>
      </c>
      <c r="P164" s="212">
        <f>IFERROR(O164/R164,"-")</f>
        <v>4.5149999999999997</v>
      </c>
      <c r="Q164" s="212">
        <f>IFERROR(P164/T164,"-")</f>
        <v>0.45149999999999996</v>
      </c>
      <c r="R164" s="211">
        <v>4</v>
      </c>
      <c r="S164" s="211" t="s">
        <v>404</v>
      </c>
      <c r="T164" s="211">
        <v>10</v>
      </c>
      <c r="U164" s="208" t="s">
        <v>692</v>
      </c>
      <c r="V164" s="211">
        <v>0</v>
      </c>
      <c r="W164" s="208"/>
      <c r="X164" s="211">
        <v>0</v>
      </c>
      <c r="Y164" s="211">
        <v>1</v>
      </c>
      <c r="Z164" s="211"/>
      <c r="AA164" s="208" t="s">
        <v>472</v>
      </c>
      <c r="AB164" s="189" t="s">
        <v>1425</v>
      </c>
      <c r="AC164" s="189"/>
    </row>
    <row r="165" spans="2:29">
      <c r="B165" s="190">
        <v>44</v>
      </c>
      <c r="C165" s="190"/>
      <c r="D165" s="216">
        <v>44987</v>
      </c>
      <c r="E165" s="216"/>
      <c r="F165" s="229" t="s">
        <v>9</v>
      </c>
      <c r="G165" s="228" t="s">
        <v>1519</v>
      </c>
      <c r="H165" s="208" t="s">
        <v>2322</v>
      </c>
      <c r="I165" s="208" t="s">
        <v>2322</v>
      </c>
      <c r="J165" s="188" t="s">
        <v>1525</v>
      </c>
      <c r="K165" s="188" t="s">
        <v>1526</v>
      </c>
      <c r="L165" s="190" t="s">
        <v>1425</v>
      </c>
      <c r="M165" s="231" t="s">
        <v>1527</v>
      </c>
      <c r="N165" s="228" t="s">
        <v>1519</v>
      </c>
      <c r="O165" s="228"/>
      <c r="P165" s="212"/>
      <c r="Q165" s="212"/>
      <c r="R165" s="212"/>
      <c r="S165" s="212"/>
      <c r="T165" s="190">
        <v>8</v>
      </c>
      <c r="U165" s="212"/>
      <c r="V165" s="212"/>
      <c r="W165" s="188" t="s">
        <v>1528</v>
      </c>
      <c r="X165" s="190">
        <v>1</v>
      </c>
      <c r="Y165" s="190">
        <v>1</v>
      </c>
      <c r="Z165" s="190"/>
      <c r="AA165" s="190"/>
      <c r="AB165" s="189" t="s">
        <v>2305</v>
      </c>
      <c r="AC165" s="189"/>
    </row>
    <row r="166" spans="2:29">
      <c r="B166" s="190">
        <v>45</v>
      </c>
      <c r="C166" s="190">
        <v>1</v>
      </c>
      <c r="D166" s="216">
        <v>44988</v>
      </c>
      <c r="E166" s="224" t="s">
        <v>78</v>
      </c>
      <c r="F166" s="224" t="s">
        <v>82</v>
      </c>
      <c r="G166" s="208" t="s">
        <v>414</v>
      </c>
      <c r="H166" s="208" t="s">
        <v>694</v>
      </c>
      <c r="I166" s="208" t="s">
        <v>694</v>
      </c>
      <c r="J166" s="208" t="s">
        <v>695</v>
      </c>
      <c r="K166" s="208" t="s">
        <v>696</v>
      </c>
      <c r="L166" s="225" t="s">
        <v>19</v>
      </c>
      <c r="M166" s="225"/>
      <c r="N166" s="208" t="s">
        <v>416</v>
      </c>
      <c r="O166" s="213">
        <v>12.82</v>
      </c>
      <c r="P166" s="212">
        <f>IFERROR(O166/R166,"-")</f>
        <v>12.82</v>
      </c>
      <c r="Q166" s="212">
        <f>IFERROR(P166/T166,"-")</f>
        <v>1.282</v>
      </c>
      <c r="R166" s="211">
        <v>1</v>
      </c>
      <c r="S166" s="211" t="s">
        <v>369</v>
      </c>
      <c r="T166" s="211">
        <v>10</v>
      </c>
      <c r="U166" s="208"/>
      <c r="V166" s="211">
        <v>1</v>
      </c>
      <c r="W166" s="208" t="s">
        <v>699</v>
      </c>
      <c r="X166" s="211">
        <v>1</v>
      </c>
      <c r="Y166" s="211">
        <v>1</v>
      </c>
      <c r="Z166" s="211"/>
      <c r="AA166" s="208" t="s">
        <v>472</v>
      </c>
      <c r="AB166" s="189" t="s">
        <v>1344</v>
      </c>
      <c r="AC166" s="189"/>
    </row>
    <row r="167" spans="2:29">
      <c r="B167" s="190">
        <v>45</v>
      </c>
      <c r="C167" s="190"/>
      <c r="D167" s="216">
        <v>44987</v>
      </c>
      <c r="E167" s="216"/>
      <c r="F167" s="229" t="s">
        <v>9</v>
      </c>
      <c r="G167" s="228" t="s">
        <v>1519</v>
      </c>
      <c r="H167" s="208" t="s">
        <v>2322</v>
      </c>
      <c r="I167" s="208" t="s">
        <v>2322</v>
      </c>
      <c r="J167" s="188" t="s">
        <v>1525</v>
      </c>
      <c r="K167" s="188" t="s">
        <v>1526</v>
      </c>
      <c r="L167" s="190" t="s">
        <v>1425</v>
      </c>
      <c r="M167" s="231" t="s">
        <v>1527</v>
      </c>
      <c r="N167" s="228" t="s">
        <v>1519</v>
      </c>
      <c r="O167" s="228"/>
      <c r="P167" s="212">
        <v>17.29</v>
      </c>
      <c r="Q167" s="212">
        <f>IFERROR(P167/T167,"-")</f>
        <v>1.7289999999999999</v>
      </c>
      <c r="R167" s="212"/>
      <c r="S167" s="212"/>
      <c r="T167" s="190">
        <v>10</v>
      </c>
      <c r="U167" s="212"/>
      <c r="V167" s="212"/>
      <c r="W167" s="188" t="s">
        <v>1528</v>
      </c>
      <c r="X167" s="190">
        <v>1</v>
      </c>
      <c r="Y167" s="190">
        <v>1</v>
      </c>
      <c r="Z167" s="190"/>
      <c r="AA167" s="190"/>
      <c r="AB167" s="189" t="s">
        <v>2305</v>
      </c>
      <c r="AC167" s="189"/>
    </row>
    <row r="168" spans="2:29">
      <c r="B168" s="190">
        <v>45</v>
      </c>
      <c r="C168" s="190">
        <v>62</v>
      </c>
      <c r="D168" s="216">
        <v>45014</v>
      </c>
      <c r="E168" s="215" t="s">
        <v>85</v>
      </c>
      <c r="F168" s="215" t="s">
        <v>1328</v>
      </c>
      <c r="G168" s="188" t="s">
        <v>85</v>
      </c>
      <c r="H168" s="208" t="s">
        <v>2303</v>
      </c>
      <c r="I168" s="208" t="s">
        <v>2303</v>
      </c>
      <c r="J168" s="188" t="s">
        <v>1251</v>
      </c>
      <c r="K168" s="188" t="s">
        <v>1324</v>
      </c>
      <c r="L168" s="195" t="s">
        <v>350</v>
      </c>
      <c r="M168" s="195"/>
      <c r="N168" s="208" t="s">
        <v>1254</v>
      </c>
      <c r="O168" s="213">
        <v>7.88</v>
      </c>
      <c r="P168" s="212">
        <f>IFERROR(O168/R168,"-")</f>
        <v>7.88</v>
      </c>
      <c r="Q168" s="212">
        <f>IFERROR(P168/T168,"-")</f>
        <v>0.78800000000000003</v>
      </c>
      <c r="R168" s="211">
        <v>1</v>
      </c>
      <c r="S168" s="194" t="str">
        <f>IF(R168=1,"Single canister",CONCATENATE(R168,"-Pack"))</f>
        <v>Single canister</v>
      </c>
      <c r="T168" s="190">
        <v>10</v>
      </c>
      <c r="U168" s="193"/>
      <c r="V168" s="211"/>
      <c r="Y168" s="190">
        <v>1</v>
      </c>
      <c r="Z168" s="190"/>
      <c r="AA168" s="188" t="s">
        <v>472</v>
      </c>
      <c r="AB168" s="189"/>
      <c r="AC168" s="189"/>
    </row>
    <row r="169" spans="2:29">
      <c r="B169" s="190">
        <v>46</v>
      </c>
      <c r="C169" s="190">
        <v>1</v>
      </c>
      <c r="D169" s="216">
        <v>44988</v>
      </c>
      <c r="E169" s="224" t="s">
        <v>78</v>
      </c>
      <c r="F169" s="224" t="s">
        <v>82</v>
      </c>
      <c r="G169" s="208" t="s">
        <v>414</v>
      </c>
      <c r="H169" s="208" t="s">
        <v>694</v>
      </c>
      <c r="I169" s="208" t="s">
        <v>694</v>
      </c>
      <c r="J169" s="208" t="s">
        <v>702</v>
      </c>
      <c r="K169" s="208" t="s">
        <v>703</v>
      </c>
      <c r="L169" s="225" t="s">
        <v>19</v>
      </c>
      <c r="M169" s="225"/>
      <c r="N169" s="208" t="s">
        <v>416</v>
      </c>
      <c r="O169" s="213">
        <v>17.47</v>
      </c>
      <c r="P169" s="212">
        <f>IFERROR(O169/R169,"-")</f>
        <v>8.7349999999999994</v>
      </c>
      <c r="Q169" s="212">
        <f>IFERROR(P169/T169,"-")</f>
        <v>0.87349999999999994</v>
      </c>
      <c r="R169" s="211">
        <v>2</v>
      </c>
      <c r="S169" s="211" t="s">
        <v>355</v>
      </c>
      <c r="T169" s="211">
        <v>10</v>
      </c>
      <c r="U169" s="208"/>
      <c r="V169" s="211">
        <v>1</v>
      </c>
      <c r="W169" s="208" t="s">
        <v>699</v>
      </c>
      <c r="X169" s="211">
        <v>1</v>
      </c>
      <c r="Y169" s="211">
        <v>1</v>
      </c>
      <c r="Z169" s="211"/>
      <c r="AA169" s="208" t="s">
        <v>472</v>
      </c>
      <c r="AB169" s="189" t="s">
        <v>1344</v>
      </c>
      <c r="AC169" s="189"/>
    </row>
    <row r="170" spans="2:29">
      <c r="B170" s="190">
        <v>46</v>
      </c>
      <c r="C170" s="190">
        <v>63</v>
      </c>
      <c r="D170" s="216">
        <v>45014</v>
      </c>
      <c r="E170" s="215" t="s">
        <v>116</v>
      </c>
      <c r="F170" s="215" t="s">
        <v>1328</v>
      </c>
      <c r="G170" s="188" t="s">
        <v>414</v>
      </c>
      <c r="H170" s="208" t="s">
        <v>694</v>
      </c>
      <c r="I170" s="188" t="s">
        <v>694</v>
      </c>
      <c r="J170" s="188" t="s">
        <v>1156</v>
      </c>
      <c r="K170" s="188" t="s">
        <v>1310</v>
      </c>
      <c r="L170" s="225" t="s">
        <v>19</v>
      </c>
      <c r="M170" s="195"/>
      <c r="N170" s="208" t="s">
        <v>416</v>
      </c>
      <c r="O170" s="213">
        <v>6.99</v>
      </c>
      <c r="P170" s="212">
        <f>IFERROR(O170/R170,"-")</f>
        <v>6.99</v>
      </c>
      <c r="Q170" s="212">
        <f>IFERROR(P170/T170,"-")</f>
        <v>0.69900000000000007</v>
      </c>
      <c r="R170" s="211">
        <v>1</v>
      </c>
      <c r="S170" s="194" t="str">
        <f>IF(R170=1,"Single canister",CONCATENATE(R170,"-Pack"))</f>
        <v>Single canister</v>
      </c>
      <c r="T170" s="190">
        <v>10</v>
      </c>
      <c r="U170" s="193"/>
      <c r="V170" s="211"/>
      <c r="Y170" s="190">
        <v>0</v>
      </c>
      <c r="Z170" s="190"/>
      <c r="AA170" s="188" t="s">
        <v>472</v>
      </c>
      <c r="AB170" s="189"/>
      <c r="AC170" s="189"/>
    </row>
    <row r="171" spans="2:29">
      <c r="B171" s="190">
        <v>46</v>
      </c>
      <c r="C171" s="190"/>
      <c r="D171" s="216">
        <v>44987</v>
      </c>
      <c r="E171" s="216"/>
      <c r="F171" s="229" t="s">
        <v>9</v>
      </c>
      <c r="G171" s="228" t="s">
        <v>1519</v>
      </c>
      <c r="H171" s="208" t="s">
        <v>2322</v>
      </c>
      <c r="I171" s="208" t="s">
        <v>2322</v>
      </c>
      <c r="J171" s="188" t="s">
        <v>1530</v>
      </c>
      <c r="K171" s="188" t="s">
        <v>1526</v>
      </c>
      <c r="L171" s="190" t="s">
        <v>1425</v>
      </c>
      <c r="M171" s="231" t="s">
        <v>1527</v>
      </c>
      <c r="N171" s="228" t="s">
        <v>1519</v>
      </c>
      <c r="O171" s="228"/>
      <c r="P171" s="212"/>
      <c r="Q171" s="212"/>
      <c r="R171" s="212"/>
      <c r="S171" s="212"/>
      <c r="T171" s="190">
        <v>10</v>
      </c>
      <c r="U171" s="212"/>
      <c r="V171" s="212"/>
      <c r="W171" s="188" t="s">
        <v>1528</v>
      </c>
      <c r="X171" s="190">
        <v>1</v>
      </c>
      <c r="Y171" s="190">
        <v>1</v>
      </c>
      <c r="Z171" s="190"/>
      <c r="AA171" s="190"/>
      <c r="AB171" s="189" t="s">
        <v>2305</v>
      </c>
      <c r="AC171" s="189"/>
    </row>
    <row r="172" spans="2:29">
      <c r="B172" s="190">
        <v>47</v>
      </c>
      <c r="C172" s="190">
        <v>1</v>
      </c>
      <c r="D172" s="216">
        <v>44988</v>
      </c>
      <c r="E172" s="224" t="s">
        <v>78</v>
      </c>
      <c r="F172" s="224" t="s">
        <v>82</v>
      </c>
      <c r="G172" s="208" t="s">
        <v>706</v>
      </c>
      <c r="H172" s="208" t="s">
        <v>706</v>
      </c>
      <c r="I172" s="208" t="s">
        <v>707</v>
      </c>
      <c r="J172" s="208" t="s">
        <v>708</v>
      </c>
      <c r="K172" s="208" t="s">
        <v>709</v>
      </c>
      <c r="L172" s="225" t="s">
        <v>350</v>
      </c>
      <c r="M172" s="225"/>
      <c r="N172" s="208" t="s">
        <v>2307</v>
      </c>
      <c r="O172" s="213">
        <v>48.41</v>
      </c>
      <c r="P172" s="212">
        <f>IFERROR(O172/R172,"-")</f>
        <v>4.0341666666666667</v>
      </c>
      <c r="Q172" s="212">
        <f>IFERROR(P172/T172,"-")</f>
        <v>0.40341666666666665</v>
      </c>
      <c r="R172" s="211">
        <v>12</v>
      </c>
      <c r="S172" s="211" t="s">
        <v>2251</v>
      </c>
      <c r="T172" s="211">
        <v>10</v>
      </c>
      <c r="U172" s="208"/>
      <c r="V172" s="211">
        <v>1</v>
      </c>
      <c r="W172" s="208"/>
      <c r="X172" s="211">
        <v>0</v>
      </c>
      <c r="Y172" s="211">
        <v>0</v>
      </c>
      <c r="Z172" s="211"/>
      <c r="AA172" s="208" t="s">
        <v>472</v>
      </c>
      <c r="AB172" s="189" t="s">
        <v>1425</v>
      </c>
      <c r="AC172" s="189"/>
    </row>
    <row r="173" spans="2:29">
      <c r="B173" s="190">
        <v>47</v>
      </c>
      <c r="C173" s="190">
        <v>64</v>
      </c>
      <c r="D173" s="216">
        <v>45014</v>
      </c>
      <c r="E173" s="215" t="s">
        <v>93</v>
      </c>
      <c r="F173" s="215" t="s">
        <v>1328</v>
      </c>
      <c r="G173" s="188" t="s">
        <v>706</v>
      </c>
      <c r="H173" s="208" t="s">
        <v>706</v>
      </c>
      <c r="I173" s="188" t="s">
        <v>707</v>
      </c>
      <c r="J173" s="188" t="s">
        <v>1314</v>
      </c>
      <c r="K173" s="188" t="s">
        <v>1076</v>
      </c>
      <c r="L173" s="225" t="s">
        <v>350</v>
      </c>
      <c r="M173" s="195"/>
      <c r="N173" s="208" t="s">
        <v>2307</v>
      </c>
      <c r="O173" s="213">
        <v>10.99</v>
      </c>
      <c r="P173" s="212">
        <f>IFERROR(O173/R173,"-")</f>
        <v>10.99</v>
      </c>
      <c r="Q173" s="212">
        <f>IFERROR(P173/T173,"-")</f>
        <v>1.099</v>
      </c>
      <c r="R173" s="211">
        <v>1</v>
      </c>
      <c r="S173" s="194" t="str">
        <f>IF(R173=1,"Single canister",CONCATENATE(R173,"-Pack"))</f>
        <v>Single canister</v>
      </c>
      <c r="T173" s="190">
        <v>10</v>
      </c>
      <c r="U173" s="193"/>
      <c r="V173" s="211"/>
      <c r="Y173" s="190">
        <v>1</v>
      </c>
      <c r="Z173" s="190"/>
      <c r="AA173" s="188" t="s">
        <v>472</v>
      </c>
      <c r="AB173" s="189"/>
      <c r="AC173" s="189"/>
    </row>
    <row r="174" spans="2:29">
      <c r="B174" s="190">
        <v>47</v>
      </c>
      <c r="C174" s="190"/>
      <c r="D174" s="216">
        <v>44987</v>
      </c>
      <c r="E174" s="216"/>
      <c r="F174" s="229" t="s">
        <v>9</v>
      </c>
      <c r="G174" s="228" t="s">
        <v>1519</v>
      </c>
      <c r="H174" s="208" t="s">
        <v>2322</v>
      </c>
      <c r="I174" s="208" t="s">
        <v>2322</v>
      </c>
      <c r="J174" s="188" t="s">
        <v>1525</v>
      </c>
      <c r="K174" s="188" t="s">
        <v>1526</v>
      </c>
      <c r="L174" s="190" t="s">
        <v>1425</v>
      </c>
      <c r="M174" s="231" t="s">
        <v>1527</v>
      </c>
      <c r="N174" s="228" t="s">
        <v>1519</v>
      </c>
      <c r="O174" s="228"/>
      <c r="P174" s="212"/>
      <c r="Q174" s="212"/>
      <c r="R174" s="212"/>
      <c r="S174" s="212"/>
      <c r="T174" s="190">
        <v>12</v>
      </c>
      <c r="U174" s="212"/>
      <c r="V174" s="212"/>
      <c r="W174" s="188" t="s">
        <v>1528</v>
      </c>
      <c r="X174" s="190">
        <v>1</v>
      </c>
      <c r="Y174" s="190">
        <v>1</v>
      </c>
      <c r="Z174" s="190"/>
      <c r="AA174" s="190"/>
      <c r="AB174" s="189" t="s">
        <v>2305</v>
      </c>
      <c r="AC174" s="189"/>
    </row>
    <row r="175" spans="2:29">
      <c r="B175" s="190">
        <v>48</v>
      </c>
      <c r="C175" s="190">
        <v>1</v>
      </c>
      <c r="D175" s="216">
        <v>44988</v>
      </c>
      <c r="E175" s="224" t="s">
        <v>78</v>
      </c>
      <c r="F175" s="224" t="s">
        <v>82</v>
      </c>
      <c r="G175" s="208" t="s">
        <v>706</v>
      </c>
      <c r="H175" s="208" t="s">
        <v>706</v>
      </c>
      <c r="I175" s="208" t="s">
        <v>707</v>
      </c>
      <c r="J175" s="208" t="s">
        <v>714</v>
      </c>
      <c r="K175" s="208" t="s">
        <v>715</v>
      </c>
      <c r="L175" s="225" t="s">
        <v>350</v>
      </c>
      <c r="M175" s="225"/>
      <c r="N175" s="208" t="s">
        <v>2307</v>
      </c>
      <c r="O175" s="213">
        <v>20.89</v>
      </c>
      <c r="P175" s="212">
        <f>IFERROR(O175/R175,"-")</f>
        <v>6.9633333333333338</v>
      </c>
      <c r="Q175" s="212">
        <f>IFERROR(P175/T175,"-")</f>
        <v>0.69633333333333336</v>
      </c>
      <c r="R175" s="211">
        <v>3</v>
      </c>
      <c r="S175" s="211" t="s">
        <v>373</v>
      </c>
      <c r="T175" s="211">
        <v>10</v>
      </c>
      <c r="U175" s="208"/>
      <c r="V175" s="211">
        <v>1</v>
      </c>
      <c r="W175" s="208" t="s">
        <v>717</v>
      </c>
      <c r="X175" s="211">
        <v>1</v>
      </c>
      <c r="Y175" s="211">
        <v>1</v>
      </c>
      <c r="Z175" s="211"/>
      <c r="AA175" s="208" t="s">
        <v>472</v>
      </c>
      <c r="AB175" s="189" t="s">
        <v>1425</v>
      </c>
      <c r="AC175" s="189"/>
    </row>
    <row r="176" spans="2:29">
      <c r="B176" s="190">
        <v>48</v>
      </c>
      <c r="C176" s="190">
        <v>64</v>
      </c>
      <c r="D176" s="216">
        <v>45014</v>
      </c>
      <c r="E176" s="215" t="s">
        <v>93</v>
      </c>
      <c r="F176" s="215" t="s">
        <v>1328</v>
      </c>
      <c r="G176" s="188" t="s">
        <v>706</v>
      </c>
      <c r="H176" s="208" t="s">
        <v>706</v>
      </c>
      <c r="I176" s="188" t="s">
        <v>707</v>
      </c>
      <c r="J176" s="188" t="s">
        <v>1315</v>
      </c>
      <c r="K176" s="188" t="s">
        <v>1078</v>
      </c>
      <c r="L176" s="225" t="s">
        <v>350</v>
      </c>
      <c r="M176" s="195"/>
      <c r="N176" s="208" t="s">
        <v>2307</v>
      </c>
      <c r="O176" s="213">
        <v>7.49</v>
      </c>
      <c r="P176" s="212">
        <f>IFERROR(O176/R176,"-")</f>
        <v>7.49</v>
      </c>
      <c r="Q176" s="212">
        <f>IFERROR(P176/T176,"-")</f>
        <v>2.14</v>
      </c>
      <c r="R176" s="211">
        <v>1</v>
      </c>
      <c r="S176" s="194" t="str">
        <f>IF(R176=1,"Single canister",CONCATENATE(R176,"-Pack"))</f>
        <v>Single canister</v>
      </c>
      <c r="T176" s="190">
        <v>3.5</v>
      </c>
      <c r="U176" s="193"/>
      <c r="V176" s="211"/>
      <c r="Y176" s="190">
        <v>1</v>
      </c>
      <c r="Z176" s="190"/>
      <c r="AA176" s="188" t="s">
        <v>472</v>
      </c>
      <c r="AB176" s="189"/>
      <c r="AC176" s="189"/>
    </row>
    <row r="177" spans="2:29">
      <c r="B177" s="190">
        <v>48</v>
      </c>
      <c r="C177" s="190"/>
      <c r="D177" s="216">
        <v>44987</v>
      </c>
      <c r="E177" s="216"/>
      <c r="F177" s="229" t="s">
        <v>9</v>
      </c>
      <c r="G177" s="228" t="s">
        <v>1519</v>
      </c>
      <c r="H177" s="208" t="s">
        <v>2322</v>
      </c>
      <c r="I177" s="208" t="s">
        <v>2322</v>
      </c>
      <c r="J177" s="188" t="s">
        <v>1531</v>
      </c>
      <c r="K177" s="188" t="s">
        <v>1526</v>
      </c>
      <c r="L177" s="190" t="s">
        <v>1425</v>
      </c>
      <c r="M177" s="231" t="s">
        <v>1527</v>
      </c>
      <c r="N177" s="228" t="s">
        <v>1519</v>
      </c>
      <c r="O177" s="228"/>
      <c r="P177" s="212"/>
      <c r="Q177" s="212"/>
      <c r="R177" s="212"/>
      <c r="S177" s="212"/>
      <c r="T177" s="190">
        <v>8</v>
      </c>
      <c r="U177" s="212"/>
      <c r="V177" s="212"/>
      <c r="W177" s="188" t="s">
        <v>1528</v>
      </c>
      <c r="X177" s="190">
        <v>1</v>
      </c>
      <c r="Y177" s="190">
        <v>1</v>
      </c>
      <c r="Z177" s="190"/>
      <c r="AA177" s="190"/>
      <c r="AB177" s="189" t="s">
        <v>2305</v>
      </c>
      <c r="AC177" s="189"/>
    </row>
    <row r="178" spans="2:29">
      <c r="B178" s="190">
        <v>49</v>
      </c>
      <c r="C178" s="190">
        <v>1</v>
      </c>
      <c r="D178" s="216">
        <v>44988</v>
      </c>
      <c r="E178" s="224" t="s">
        <v>78</v>
      </c>
      <c r="F178" s="224" t="s">
        <v>82</v>
      </c>
      <c r="G178" s="228" t="s">
        <v>1538</v>
      </c>
      <c r="H178" s="208" t="s">
        <v>720</v>
      </c>
      <c r="I178" s="228" t="s">
        <v>720</v>
      </c>
      <c r="J178" s="208" t="s">
        <v>722</v>
      </c>
      <c r="K178" s="208" t="s">
        <v>723</v>
      </c>
      <c r="L178" s="225" t="s">
        <v>350</v>
      </c>
      <c r="M178" s="225"/>
      <c r="N178" s="228" t="s">
        <v>1538</v>
      </c>
      <c r="O178" s="213">
        <v>53.92</v>
      </c>
      <c r="P178" s="212">
        <f>IFERROR(O178/R178,"-")</f>
        <v>8.9866666666666664</v>
      </c>
      <c r="Q178" s="212">
        <f>IFERROR(P178/T178,"-")</f>
        <v>0.89866666666666661</v>
      </c>
      <c r="R178" s="211">
        <v>6</v>
      </c>
      <c r="S178" s="211" t="s">
        <v>377</v>
      </c>
      <c r="T178" s="211">
        <v>10</v>
      </c>
      <c r="U178" s="208"/>
      <c r="V178" s="211">
        <v>1</v>
      </c>
      <c r="W178" s="208" t="s">
        <v>725</v>
      </c>
      <c r="X178" s="211">
        <v>1</v>
      </c>
      <c r="Y178" s="211">
        <v>0</v>
      </c>
      <c r="Z178" s="211"/>
      <c r="AA178" s="208" t="s">
        <v>472</v>
      </c>
      <c r="AB178" s="189" t="s">
        <v>1425</v>
      </c>
      <c r="AC178" s="189"/>
    </row>
    <row r="179" spans="2:29">
      <c r="B179" s="190">
        <v>49</v>
      </c>
      <c r="C179" s="190"/>
      <c r="D179" s="216">
        <v>44987</v>
      </c>
      <c r="E179" s="216"/>
      <c r="F179" s="229" t="s">
        <v>9</v>
      </c>
      <c r="G179" s="228" t="s">
        <v>1519</v>
      </c>
      <c r="H179" s="208" t="s">
        <v>2322</v>
      </c>
      <c r="I179" s="208" t="s">
        <v>2322</v>
      </c>
      <c r="J179" s="188" t="s">
        <v>1532</v>
      </c>
      <c r="K179" s="188" t="s">
        <v>1526</v>
      </c>
      <c r="L179" s="190" t="s">
        <v>1425</v>
      </c>
      <c r="M179" s="231" t="s">
        <v>1527</v>
      </c>
      <c r="N179" s="228" t="s">
        <v>1519</v>
      </c>
      <c r="O179" s="228"/>
      <c r="P179" s="212"/>
      <c r="Q179" s="212"/>
      <c r="R179" s="212"/>
      <c r="S179" s="212"/>
      <c r="T179" s="190">
        <v>8</v>
      </c>
      <c r="U179" s="212"/>
      <c r="V179" s="212"/>
      <c r="W179" s="188" t="s">
        <v>1528</v>
      </c>
      <c r="X179" s="190">
        <v>1</v>
      </c>
      <c r="Y179" s="190">
        <v>1</v>
      </c>
      <c r="Z179" s="190"/>
      <c r="AA179" s="190"/>
      <c r="AB179" s="189" t="s">
        <v>2305</v>
      </c>
      <c r="AC179" s="189"/>
    </row>
    <row r="180" spans="2:29">
      <c r="B180" s="190">
        <v>49</v>
      </c>
      <c r="C180" s="190">
        <v>65</v>
      </c>
      <c r="D180" s="216">
        <v>45014</v>
      </c>
      <c r="E180" s="215" t="s">
        <v>85</v>
      </c>
      <c r="F180" s="215" t="s">
        <v>1329</v>
      </c>
      <c r="G180" s="188" t="s">
        <v>85</v>
      </c>
      <c r="H180" s="208" t="s">
        <v>2303</v>
      </c>
      <c r="I180" s="208" t="s">
        <v>2303</v>
      </c>
      <c r="J180" s="188" t="s">
        <v>1251</v>
      </c>
      <c r="K180" s="188" t="s">
        <v>1318</v>
      </c>
      <c r="L180" s="195" t="s">
        <v>350</v>
      </c>
      <c r="M180" s="195"/>
      <c r="N180" s="208" t="s">
        <v>1254</v>
      </c>
      <c r="O180" s="213">
        <v>4.97</v>
      </c>
      <c r="P180" s="212">
        <f>IFERROR(O180/R180,"-")</f>
        <v>4.97</v>
      </c>
      <c r="Q180" s="212">
        <f>IFERROR(P180/T180,"-")</f>
        <v>0.497</v>
      </c>
      <c r="R180" s="211">
        <v>1</v>
      </c>
      <c r="S180" s="194" t="str">
        <f>IF(R180=1,"Single canister",CONCATENATE(R180,"-Pack"))</f>
        <v>Single canister</v>
      </c>
      <c r="T180" s="190">
        <v>10</v>
      </c>
      <c r="U180" s="193"/>
      <c r="V180" s="211"/>
      <c r="Y180" s="190">
        <v>1</v>
      </c>
      <c r="Z180" s="190"/>
      <c r="AA180" s="188" t="s">
        <v>472</v>
      </c>
      <c r="AB180" s="189"/>
      <c r="AC180" s="189"/>
    </row>
    <row r="181" spans="2:29">
      <c r="B181" s="190">
        <v>50</v>
      </c>
      <c r="C181" s="190"/>
      <c r="D181" s="216">
        <v>44987</v>
      </c>
      <c r="E181" s="216"/>
      <c r="F181" s="229" t="s">
        <v>9</v>
      </c>
      <c r="G181" s="228" t="s">
        <v>1519</v>
      </c>
      <c r="H181" s="208" t="s">
        <v>2322</v>
      </c>
      <c r="I181" s="208" t="s">
        <v>2322</v>
      </c>
      <c r="J181" s="188" t="s">
        <v>1533</v>
      </c>
      <c r="K181" s="188" t="s">
        <v>1526</v>
      </c>
      <c r="L181" s="190" t="s">
        <v>1425</v>
      </c>
      <c r="M181" s="231" t="s">
        <v>1527</v>
      </c>
      <c r="N181" s="228" t="s">
        <v>1519</v>
      </c>
      <c r="O181" s="228"/>
      <c r="P181" s="212"/>
      <c r="Q181" s="212"/>
      <c r="R181" s="212"/>
      <c r="S181" s="212"/>
      <c r="T181" s="190">
        <v>8</v>
      </c>
      <c r="U181" s="212"/>
      <c r="V181" s="212"/>
      <c r="W181" s="188" t="s">
        <v>1528</v>
      </c>
      <c r="X181" s="190">
        <v>1</v>
      </c>
      <c r="Y181" s="190">
        <v>1</v>
      </c>
      <c r="Z181" s="190"/>
      <c r="AA181" s="190"/>
      <c r="AB181" s="189" t="s">
        <v>2305</v>
      </c>
      <c r="AC181" s="189"/>
    </row>
    <row r="182" spans="2:29">
      <c r="B182" s="190">
        <v>50</v>
      </c>
      <c r="C182" s="190">
        <v>1</v>
      </c>
      <c r="D182" s="216">
        <v>44988</v>
      </c>
      <c r="E182" s="224" t="s">
        <v>78</v>
      </c>
      <c r="F182" s="224" t="s">
        <v>82</v>
      </c>
      <c r="G182" s="228" t="s">
        <v>726</v>
      </c>
      <c r="H182" s="208" t="s">
        <v>2323</v>
      </c>
      <c r="I182" s="228" t="s">
        <v>2323</v>
      </c>
      <c r="J182" s="208" t="s">
        <v>728</v>
      </c>
      <c r="K182" s="208" t="s">
        <v>729</v>
      </c>
      <c r="L182" s="225" t="s">
        <v>350</v>
      </c>
      <c r="M182" s="225"/>
      <c r="N182" s="228" t="s">
        <v>731</v>
      </c>
      <c r="O182" s="213">
        <v>17.5</v>
      </c>
      <c r="P182" s="212">
        <f>IFERROR(O182/R182,"-")</f>
        <v>17.5</v>
      </c>
      <c r="Q182" s="204">
        <f t="shared" ref="Q182:Q188" si="4">IFERROR(P182/T182,"-")</f>
        <v>1.4583333333333333</v>
      </c>
      <c r="R182" s="211">
        <v>1</v>
      </c>
      <c r="S182" s="211" t="s">
        <v>369</v>
      </c>
      <c r="T182" s="211">
        <v>12</v>
      </c>
      <c r="U182" s="208"/>
      <c r="V182" s="211">
        <v>0</v>
      </c>
      <c r="W182" s="208"/>
      <c r="X182" s="211">
        <v>0</v>
      </c>
      <c r="Y182" s="211">
        <v>1</v>
      </c>
      <c r="Z182" s="211"/>
      <c r="AA182" s="208" t="s">
        <v>472</v>
      </c>
      <c r="AB182" s="189" t="s">
        <v>1425</v>
      </c>
      <c r="AC182" s="189"/>
    </row>
    <row r="183" spans="2:29">
      <c r="B183" s="190">
        <v>50</v>
      </c>
      <c r="C183" s="190">
        <v>65</v>
      </c>
      <c r="D183" s="216">
        <v>45014</v>
      </c>
      <c r="E183" s="215" t="s">
        <v>85</v>
      </c>
      <c r="F183" s="215" t="s">
        <v>1329</v>
      </c>
      <c r="G183" s="188" t="s">
        <v>85</v>
      </c>
      <c r="H183" s="208" t="s">
        <v>2303</v>
      </c>
      <c r="I183" s="208" t="s">
        <v>2303</v>
      </c>
      <c r="J183" s="188" t="s">
        <v>1258</v>
      </c>
      <c r="K183" s="188" t="s">
        <v>1320</v>
      </c>
      <c r="L183" s="195" t="s">
        <v>350</v>
      </c>
      <c r="M183" s="195"/>
      <c r="N183" s="208" t="s">
        <v>1254</v>
      </c>
      <c r="O183" s="213">
        <v>9.6300000000000008</v>
      </c>
      <c r="P183" s="212">
        <f>IFERROR(O183/R183,"-")</f>
        <v>4.8150000000000004</v>
      </c>
      <c r="Q183" s="212">
        <f t="shared" si="4"/>
        <v>0.48150000000000004</v>
      </c>
      <c r="R183" s="211">
        <v>2</v>
      </c>
      <c r="S183" s="194" t="str">
        <f>IF(R183=1,"Single canister",CONCATENATE(R183,"-Pack"))</f>
        <v>2-Pack</v>
      </c>
      <c r="T183" s="190">
        <v>10</v>
      </c>
      <c r="U183" s="193"/>
      <c r="V183" s="211"/>
      <c r="Y183" s="190">
        <v>1</v>
      </c>
      <c r="Z183" s="190"/>
      <c r="AA183" s="188" t="s">
        <v>472</v>
      </c>
      <c r="AB183" s="189"/>
      <c r="AC183" s="189"/>
    </row>
    <row r="184" spans="2:29">
      <c r="B184" s="190">
        <v>51</v>
      </c>
      <c r="C184" s="190"/>
      <c r="D184" s="216">
        <v>44987</v>
      </c>
      <c r="E184" s="216"/>
      <c r="F184" s="229" t="s">
        <v>9</v>
      </c>
      <c r="G184" s="228" t="s">
        <v>1519</v>
      </c>
      <c r="H184" s="208" t="s">
        <v>2322</v>
      </c>
      <c r="I184" s="208" t="s">
        <v>2322</v>
      </c>
      <c r="J184" s="188" t="s">
        <v>1534</v>
      </c>
      <c r="K184" s="188" t="s">
        <v>1535</v>
      </c>
      <c r="L184" s="190" t="s">
        <v>1425</v>
      </c>
      <c r="M184" s="231" t="s">
        <v>1527</v>
      </c>
      <c r="N184" s="228" t="s">
        <v>1519</v>
      </c>
      <c r="O184" s="228"/>
      <c r="P184" s="212">
        <v>8.7899999999999991</v>
      </c>
      <c r="Q184" s="212">
        <f t="shared" si="4"/>
        <v>0.87899999999999989</v>
      </c>
      <c r="R184" s="212"/>
      <c r="S184" s="212"/>
      <c r="T184" s="190">
        <v>10</v>
      </c>
      <c r="U184" s="212"/>
      <c r="V184" s="212"/>
      <c r="W184" s="188" t="s">
        <v>1528</v>
      </c>
      <c r="X184" s="190">
        <v>1</v>
      </c>
      <c r="Y184" s="190">
        <v>1</v>
      </c>
      <c r="Z184" s="190"/>
      <c r="AA184" s="190"/>
      <c r="AB184" s="189" t="s">
        <v>2305</v>
      </c>
      <c r="AC184" s="189"/>
    </row>
    <row r="185" spans="2:29">
      <c r="B185" s="190">
        <v>51</v>
      </c>
      <c r="C185" s="190">
        <v>65</v>
      </c>
      <c r="D185" s="216">
        <v>45014</v>
      </c>
      <c r="E185" s="215" t="s">
        <v>85</v>
      </c>
      <c r="F185" s="215" t="s">
        <v>1329</v>
      </c>
      <c r="G185" s="188" t="s">
        <v>85</v>
      </c>
      <c r="H185" s="208" t="s">
        <v>2303</v>
      </c>
      <c r="I185" s="208" t="s">
        <v>2303</v>
      </c>
      <c r="J185" s="188" t="s">
        <v>1256</v>
      </c>
      <c r="K185" s="188" t="s">
        <v>1330</v>
      </c>
      <c r="L185" s="195" t="s">
        <v>350</v>
      </c>
      <c r="M185" s="195"/>
      <c r="N185" s="208" t="s">
        <v>1254</v>
      </c>
      <c r="O185" s="213">
        <v>13.97</v>
      </c>
      <c r="P185" s="212">
        <f>IFERROR(O185/R185,"-")</f>
        <v>3.4925000000000002</v>
      </c>
      <c r="Q185" s="212">
        <f t="shared" si="4"/>
        <v>0.34925</v>
      </c>
      <c r="R185" s="211">
        <v>4</v>
      </c>
      <c r="S185" s="194" t="str">
        <f>IF(R185=1,"Single canister",CONCATENATE(R185,"-Pack"))</f>
        <v>4-Pack</v>
      </c>
      <c r="T185" s="190">
        <v>10</v>
      </c>
      <c r="U185" s="193"/>
      <c r="V185" s="211"/>
      <c r="Y185" s="190">
        <v>1</v>
      </c>
      <c r="Z185" s="190"/>
      <c r="AA185" s="188" t="s">
        <v>472</v>
      </c>
      <c r="AB185" s="189"/>
      <c r="AC185" s="189"/>
    </row>
    <row r="186" spans="2:29">
      <c r="B186" s="190">
        <v>51</v>
      </c>
      <c r="C186" s="190">
        <v>42</v>
      </c>
      <c r="D186" s="216">
        <v>45001</v>
      </c>
      <c r="E186" s="224" t="s">
        <v>179</v>
      </c>
      <c r="F186" s="224" t="s">
        <v>87</v>
      </c>
      <c r="H186" s="208" t="s">
        <v>734</v>
      </c>
      <c r="I186" s="188" t="s">
        <v>734</v>
      </c>
      <c r="J186" s="188" t="s">
        <v>735</v>
      </c>
      <c r="L186" s="225" t="s">
        <v>350</v>
      </c>
      <c r="M186" s="225"/>
      <c r="N186" s="188"/>
      <c r="O186" s="213"/>
      <c r="P186" s="212" t="str">
        <f>IFERROR(O186/R186,"-")</f>
        <v>-</v>
      </c>
      <c r="Q186" s="212" t="str">
        <f t="shared" si="4"/>
        <v>-</v>
      </c>
      <c r="R186" s="211"/>
      <c r="S186" s="194" t="s">
        <v>387</v>
      </c>
      <c r="T186" s="190"/>
      <c r="U186" s="193"/>
      <c r="V186" s="211">
        <v>0</v>
      </c>
      <c r="W186" s="188" t="s">
        <v>486</v>
      </c>
      <c r="X186" s="211">
        <v>0</v>
      </c>
      <c r="Y186" s="211">
        <v>0</v>
      </c>
      <c r="Z186" s="211"/>
      <c r="AA186" s="188" t="s">
        <v>472</v>
      </c>
      <c r="AB186" s="189" t="s">
        <v>1425</v>
      </c>
      <c r="AC186" s="189"/>
    </row>
    <row r="187" spans="2:29">
      <c r="B187" s="190">
        <v>52</v>
      </c>
      <c r="C187" s="190">
        <v>23</v>
      </c>
      <c r="D187" s="216">
        <v>45023</v>
      </c>
      <c r="E187" s="215" t="s">
        <v>137</v>
      </c>
      <c r="F187" s="215" t="s">
        <v>87</v>
      </c>
      <c r="G187" s="188" t="s">
        <v>374</v>
      </c>
      <c r="H187" s="208" t="s">
        <v>374</v>
      </c>
      <c r="I187" s="208" t="s">
        <v>375</v>
      </c>
      <c r="J187" s="188" t="s">
        <v>738</v>
      </c>
      <c r="K187" s="188" t="s">
        <v>739</v>
      </c>
      <c r="L187" s="190" t="s">
        <v>19</v>
      </c>
      <c r="M187" s="195"/>
      <c r="N187" s="188" t="s">
        <v>376</v>
      </c>
      <c r="O187" s="213">
        <v>2.99</v>
      </c>
      <c r="P187" s="212">
        <f>IFERROR(O187/R187,"-")</f>
        <v>2.99</v>
      </c>
      <c r="Q187" s="204">
        <f t="shared" si="4"/>
        <v>0.29900000000000004</v>
      </c>
      <c r="R187" s="211">
        <v>1</v>
      </c>
      <c r="S187" s="194" t="str">
        <f>IF(R187=1,"Single canister",CONCATENATE(R187,"-Pack"))</f>
        <v>Single canister</v>
      </c>
      <c r="T187" s="190">
        <v>10</v>
      </c>
      <c r="U187" s="193" t="s">
        <v>741</v>
      </c>
      <c r="V187" s="211">
        <v>0</v>
      </c>
      <c r="X187" s="190">
        <v>0</v>
      </c>
      <c r="Y187" s="190">
        <v>0</v>
      </c>
      <c r="Z187" s="190"/>
      <c r="AA187" s="188" t="s">
        <v>472</v>
      </c>
      <c r="AB187" s="189"/>
      <c r="AC187" s="189"/>
    </row>
    <row r="188" spans="2:29">
      <c r="B188" s="190">
        <v>52</v>
      </c>
      <c r="C188" s="190">
        <v>66</v>
      </c>
      <c r="D188" s="216">
        <v>45014</v>
      </c>
      <c r="E188" s="215" t="s">
        <v>116</v>
      </c>
      <c r="F188" s="215" t="s">
        <v>1329</v>
      </c>
      <c r="G188" s="188" t="s">
        <v>414</v>
      </c>
      <c r="H188" s="208" t="s">
        <v>694</v>
      </c>
      <c r="I188" s="188" t="s">
        <v>694</v>
      </c>
      <c r="J188" s="188" t="s">
        <v>1151</v>
      </c>
      <c r="K188" s="188" t="s">
        <v>1309</v>
      </c>
      <c r="L188" s="225" t="s">
        <v>19</v>
      </c>
      <c r="M188" s="195"/>
      <c r="N188" s="208" t="s">
        <v>416</v>
      </c>
      <c r="O188" s="213">
        <v>12.99</v>
      </c>
      <c r="P188" s="212">
        <f>IFERROR(O188/R188,"-")</f>
        <v>6.4950000000000001</v>
      </c>
      <c r="Q188" s="212">
        <f t="shared" si="4"/>
        <v>0.64949999999999997</v>
      </c>
      <c r="R188" s="211">
        <v>2</v>
      </c>
      <c r="S188" s="194" t="str">
        <f>IF(R188=1,"Single canister",CONCATENATE(R188,"-Pack"))</f>
        <v>2-Pack</v>
      </c>
      <c r="T188" s="190">
        <v>10</v>
      </c>
      <c r="U188" s="193"/>
      <c r="V188" s="211"/>
      <c r="Y188" s="190">
        <v>0</v>
      </c>
      <c r="Z188" s="190"/>
      <c r="AA188" s="188" t="s">
        <v>472</v>
      </c>
      <c r="AB188" s="189"/>
      <c r="AC188" s="189"/>
    </row>
    <row r="189" spans="2:29">
      <c r="B189" s="190">
        <v>52</v>
      </c>
      <c r="C189" s="190"/>
      <c r="D189" s="216">
        <v>44987</v>
      </c>
      <c r="E189" s="216"/>
      <c r="F189" s="229" t="s">
        <v>9</v>
      </c>
      <c r="G189" s="228" t="s">
        <v>1519</v>
      </c>
      <c r="H189" s="208" t="s">
        <v>2322</v>
      </c>
      <c r="I189" s="208" t="s">
        <v>2322</v>
      </c>
      <c r="J189" s="188" t="s">
        <v>1536</v>
      </c>
      <c r="K189" s="188" t="s">
        <v>1535</v>
      </c>
      <c r="L189" s="190" t="s">
        <v>1425</v>
      </c>
      <c r="M189" s="231" t="s">
        <v>1527</v>
      </c>
      <c r="N189" s="228" t="s">
        <v>1519</v>
      </c>
      <c r="O189" s="228"/>
      <c r="P189" s="212"/>
      <c r="Q189" s="212"/>
      <c r="R189" s="212"/>
      <c r="S189" s="212"/>
      <c r="T189" s="190">
        <v>10</v>
      </c>
      <c r="U189" s="212"/>
      <c r="V189" s="212"/>
      <c r="W189" s="188" t="s">
        <v>1528</v>
      </c>
      <c r="X189" s="190">
        <v>1</v>
      </c>
      <c r="Y189" s="190">
        <v>1</v>
      </c>
      <c r="Z189" s="190"/>
      <c r="AA189" s="190"/>
      <c r="AB189" s="189" t="s">
        <v>2305</v>
      </c>
      <c r="AC189" s="189"/>
    </row>
    <row r="190" spans="2:29">
      <c r="B190" s="190">
        <v>53</v>
      </c>
      <c r="C190" s="190">
        <v>23</v>
      </c>
      <c r="D190" s="216">
        <v>44991</v>
      </c>
      <c r="E190" s="224" t="s">
        <v>137</v>
      </c>
      <c r="F190" s="224" t="s">
        <v>87</v>
      </c>
      <c r="G190" s="208" t="s">
        <v>137</v>
      </c>
      <c r="H190" s="208" t="s">
        <v>743</v>
      </c>
      <c r="I190" s="208" t="s">
        <v>744</v>
      </c>
      <c r="J190" s="208" t="s">
        <v>745</v>
      </c>
      <c r="K190" s="208" t="s">
        <v>746</v>
      </c>
      <c r="L190" s="225" t="s">
        <v>350</v>
      </c>
      <c r="M190" s="225"/>
      <c r="N190" s="206" t="s">
        <v>137</v>
      </c>
      <c r="O190" s="213">
        <v>14.99</v>
      </c>
      <c r="P190" s="212">
        <f>IFERROR(O190/R190,"-")</f>
        <v>7.4950000000000001</v>
      </c>
      <c r="Q190" s="212">
        <f>IFERROR(P190/T190,"-")</f>
        <v>0.93687500000000001</v>
      </c>
      <c r="R190" s="211">
        <v>2</v>
      </c>
      <c r="S190" s="211" t="s">
        <v>355</v>
      </c>
      <c r="T190" s="211">
        <v>8</v>
      </c>
      <c r="U190" s="208"/>
      <c r="V190" s="211">
        <v>1</v>
      </c>
      <c r="W190" s="208" t="s">
        <v>748</v>
      </c>
      <c r="X190" s="211">
        <v>1</v>
      </c>
      <c r="Y190" s="211">
        <v>0</v>
      </c>
      <c r="Z190" s="211"/>
      <c r="AA190" s="208" t="s">
        <v>472</v>
      </c>
      <c r="AB190" s="189" t="s">
        <v>1425</v>
      </c>
      <c r="AC190" s="189"/>
    </row>
    <row r="191" spans="2:29">
      <c r="B191" s="190">
        <v>53</v>
      </c>
      <c r="C191" s="190">
        <v>66</v>
      </c>
      <c r="D191" s="216">
        <v>45014</v>
      </c>
      <c r="E191" s="215" t="s">
        <v>116</v>
      </c>
      <c r="F191" s="215" t="s">
        <v>1329</v>
      </c>
      <c r="G191" s="188" t="s">
        <v>414</v>
      </c>
      <c r="H191" s="208" t="s">
        <v>694</v>
      </c>
      <c r="I191" s="188" t="s">
        <v>694</v>
      </c>
      <c r="J191" s="188" t="s">
        <v>1156</v>
      </c>
      <c r="K191" s="188" t="s">
        <v>1310</v>
      </c>
      <c r="L191" s="225" t="s">
        <v>19</v>
      </c>
      <c r="M191" s="195"/>
      <c r="N191" s="208" t="s">
        <v>416</v>
      </c>
      <c r="O191" s="213">
        <v>6.99</v>
      </c>
      <c r="P191" s="212">
        <f>IFERROR(O191/R191,"-")</f>
        <v>6.99</v>
      </c>
      <c r="Q191" s="212">
        <f>IFERROR(P191/T191,"-")</f>
        <v>0.69900000000000007</v>
      </c>
      <c r="R191" s="211">
        <v>1</v>
      </c>
      <c r="S191" s="194" t="str">
        <f>IF(R191=1,"Single canister",CONCATENATE(R191,"-Pack"))</f>
        <v>Single canister</v>
      </c>
      <c r="T191" s="190">
        <v>10</v>
      </c>
      <c r="U191" s="193"/>
      <c r="V191" s="211"/>
      <c r="Y191" s="190">
        <v>0</v>
      </c>
      <c r="Z191" s="190"/>
      <c r="AA191" s="188" t="s">
        <v>472</v>
      </c>
      <c r="AB191" s="189"/>
      <c r="AC191" s="189"/>
    </row>
    <row r="192" spans="2:29">
      <c r="B192" s="190">
        <v>53</v>
      </c>
      <c r="C192" s="190"/>
      <c r="D192" s="216">
        <v>44987</v>
      </c>
      <c r="E192" s="216"/>
      <c r="F192" s="229" t="s">
        <v>9</v>
      </c>
      <c r="G192" s="228" t="s">
        <v>1519</v>
      </c>
      <c r="H192" s="208" t="s">
        <v>2322</v>
      </c>
      <c r="I192" s="208" t="s">
        <v>2322</v>
      </c>
      <c r="J192" s="188" t="s">
        <v>1537</v>
      </c>
      <c r="K192" s="188" t="s">
        <v>1535</v>
      </c>
      <c r="L192" s="190" t="s">
        <v>1425</v>
      </c>
      <c r="M192" s="231" t="s">
        <v>1527</v>
      </c>
      <c r="N192" s="228" t="s">
        <v>1519</v>
      </c>
      <c r="O192" s="228"/>
      <c r="P192" s="212"/>
      <c r="Q192" s="212"/>
      <c r="R192" s="212"/>
      <c r="S192" s="212"/>
      <c r="T192" s="190">
        <v>10</v>
      </c>
      <c r="U192" s="212"/>
      <c r="V192" s="212"/>
      <c r="W192" s="188" t="s">
        <v>1528</v>
      </c>
      <c r="X192" s="190">
        <v>1</v>
      </c>
      <c r="Y192" s="190">
        <v>1</v>
      </c>
      <c r="Z192" s="190"/>
      <c r="AA192" s="190"/>
      <c r="AB192" s="189" t="s">
        <v>2305</v>
      </c>
      <c r="AC192" s="189"/>
    </row>
    <row r="193" spans="2:29">
      <c r="B193" s="190">
        <v>54</v>
      </c>
      <c r="C193" s="190"/>
      <c r="D193" s="216">
        <v>44987</v>
      </c>
      <c r="E193" s="216"/>
      <c r="F193" s="229" t="s">
        <v>9</v>
      </c>
      <c r="G193" s="228" t="s">
        <v>1538</v>
      </c>
      <c r="H193" s="208" t="s">
        <v>720</v>
      </c>
      <c r="I193" s="228" t="s">
        <v>720</v>
      </c>
      <c r="J193" s="188" t="s">
        <v>1545</v>
      </c>
      <c r="K193" s="188" t="s">
        <v>1425</v>
      </c>
      <c r="L193" s="190" t="s">
        <v>1425</v>
      </c>
      <c r="M193" s="231" t="s">
        <v>1527</v>
      </c>
      <c r="N193" s="228" t="s">
        <v>1538</v>
      </c>
      <c r="O193" s="228"/>
      <c r="P193" s="212"/>
      <c r="Q193" s="212"/>
      <c r="R193" s="212"/>
      <c r="S193" s="212"/>
      <c r="T193" s="190">
        <v>10</v>
      </c>
      <c r="U193" s="212"/>
      <c r="V193" s="212"/>
      <c r="W193" s="188" t="s">
        <v>350</v>
      </c>
      <c r="X193" s="190">
        <v>0</v>
      </c>
      <c r="Y193" s="190">
        <v>0</v>
      </c>
      <c r="Z193" s="190"/>
      <c r="AA193" s="190"/>
      <c r="AB193" s="189"/>
      <c r="AC193" s="189"/>
    </row>
    <row r="194" spans="2:29">
      <c r="B194" s="190">
        <v>54</v>
      </c>
      <c r="C194" s="190">
        <v>23</v>
      </c>
      <c r="D194" s="216">
        <v>44991</v>
      </c>
      <c r="E194" s="224" t="s">
        <v>137</v>
      </c>
      <c r="F194" s="224" t="s">
        <v>87</v>
      </c>
      <c r="G194" s="208" t="s">
        <v>414</v>
      </c>
      <c r="H194" s="208" t="s">
        <v>694</v>
      </c>
      <c r="I194" s="208" t="s">
        <v>694</v>
      </c>
      <c r="J194" s="208" t="s">
        <v>749</v>
      </c>
      <c r="K194" s="208" t="s">
        <v>750</v>
      </c>
      <c r="L194" s="225" t="s">
        <v>19</v>
      </c>
      <c r="M194" s="225"/>
      <c r="N194" s="208" t="s">
        <v>416</v>
      </c>
      <c r="O194" s="213">
        <v>17.989999999999998</v>
      </c>
      <c r="P194" s="212">
        <f>IFERROR(O194/R194,"-")</f>
        <v>8.9949999999999992</v>
      </c>
      <c r="Q194" s="212">
        <f>IFERROR(P194/T194,"-")</f>
        <v>0.89949999999999997</v>
      </c>
      <c r="R194" s="211">
        <v>2</v>
      </c>
      <c r="S194" s="211" t="s">
        <v>355</v>
      </c>
      <c r="T194" s="211">
        <v>10</v>
      </c>
      <c r="U194" s="208"/>
      <c r="V194" s="211">
        <v>1</v>
      </c>
      <c r="W194" s="208" t="s">
        <v>752</v>
      </c>
      <c r="X194" s="211">
        <v>1</v>
      </c>
      <c r="Y194" s="211">
        <v>0</v>
      </c>
      <c r="Z194" s="211"/>
      <c r="AA194" s="208" t="s">
        <v>472</v>
      </c>
      <c r="AB194" s="189" t="s">
        <v>1344</v>
      </c>
      <c r="AC194" s="189"/>
    </row>
    <row r="195" spans="2:29">
      <c r="B195" s="190">
        <v>54</v>
      </c>
      <c r="C195" s="190">
        <v>67</v>
      </c>
      <c r="D195" s="216">
        <v>45014</v>
      </c>
      <c r="E195" s="215" t="s">
        <v>93</v>
      </c>
      <c r="F195" s="215" t="s">
        <v>1329</v>
      </c>
      <c r="G195" s="188" t="s">
        <v>706</v>
      </c>
      <c r="H195" s="208" t="s">
        <v>706</v>
      </c>
      <c r="I195" s="188" t="s">
        <v>707</v>
      </c>
      <c r="J195" s="188" t="s">
        <v>1311</v>
      </c>
      <c r="K195" s="188" t="s">
        <v>1068</v>
      </c>
      <c r="L195" s="225" t="s">
        <v>350</v>
      </c>
      <c r="M195" s="195"/>
      <c r="N195" s="208" t="s">
        <v>2307</v>
      </c>
      <c r="O195" s="213">
        <v>20.89</v>
      </c>
      <c r="P195" s="212">
        <f>IFERROR(O195/R195,"-")</f>
        <v>6.9633333333333338</v>
      </c>
      <c r="Q195" s="212">
        <f>IFERROR(P195/T195,"-")</f>
        <v>0.69633333333333336</v>
      </c>
      <c r="R195" s="211">
        <v>3</v>
      </c>
      <c r="S195" s="194" t="str">
        <f>IF(R195=1,"Single canister",CONCATENATE(R195,"-Pack"))</f>
        <v>3-Pack</v>
      </c>
      <c r="T195" s="190">
        <v>10</v>
      </c>
      <c r="U195" s="193"/>
      <c r="V195" s="211"/>
      <c r="Y195" s="190">
        <v>1</v>
      </c>
      <c r="Z195" s="190"/>
      <c r="AA195" s="188" t="s">
        <v>472</v>
      </c>
      <c r="AB195" s="189"/>
      <c r="AC195" s="189"/>
    </row>
    <row r="196" spans="2:29">
      <c r="B196" s="190">
        <v>55</v>
      </c>
      <c r="C196" s="190">
        <v>16</v>
      </c>
      <c r="D196" s="216">
        <v>45001</v>
      </c>
      <c r="E196" s="224" t="s">
        <v>122</v>
      </c>
      <c r="F196" s="224" t="s">
        <v>87</v>
      </c>
      <c r="G196" s="188" t="s">
        <v>122</v>
      </c>
      <c r="H196" s="208" t="s">
        <v>2253</v>
      </c>
      <c r="I196" s="188" t="s">
        <v>753</v>
      </c>
      <c r="J196" s="188" t="s">
        <v>754</v>
      </c>
      <c r="K196" s="188" t="s">
        <v>755</v>
      </c>
      <c r="L196" s="225" t="s">
        <v>350</v>
      </c>
      <c r="M196" s="225"/>
      <c r="N196" s="188" t="s">
        <v>122</v>
      </c>
      <c r="O196" s="213">
        <v>14.99</v>
      </c>
      <c r="P196" s="212">
        <f>IFERROR(O196/R196,"-")</f>
        <v>4.996666666666667</v>
      </c>
      <c r="Q196" s="212">
        <f>IFERROR(P196/T196,"-")</f>
        <v>0.4996666666666667</v>
      </c>
      <c r="R196" s="211">
        <v>3</v>
      </c>
      <c r="S196" s="194" t="s">
        <v>373</v>
      </c>
      <c r="T196" s="190">
        <v>10</v>
      </c>
      <c r="U196" s="193"/>
      <c r="V196" s="211">
        <v>0</v>
      </c>
      <c r="W196" s="188" t="s">
        <v>486</v>
      </c>
      <c r="X196" s="211">
        <v>0</v>
      </c>
      <c r="Y196" s="211">
        <v>0</v>
      </c>
      <c r="Z196" s="211"/>
      <c r="AA196" s="188" t="s">
        <v>472</v>
      </c>
      <c r="AB196" s="189" t="s">
        <v>1425</v>
      </c>
      <c r="AC196" s="189"/>
    </row>
    <row r="197" spans="2:29">
      <c r="B197" s="190">
        <v>55</v>
      </c>
      <c r="C197" s="190"/>
      <c r="D197" s="216">
        <v>44987</v>
      </c>
      <c r="E197" s="216"/>
      <c r="F197" s="229" t="s">
        <v>9</v>
      </c>
      <c r="G197" s="208" t="s">
        <v>2313</v>
      </c>
      <c r="H197" s="208" t="s">
        <v>550</v>
      </c>
      <c r="I197" s="208" t="s">
        <v>551</v>
      </c>
      <c r="J197" s="188" t="s">
        <v>1557</v>
      </c>
      <c r="K197" s="188" t="s">
        <v>1425</v>
      </c>
      <c r="L197" s="190" t="s">
        <v>1425</v>
      </c>
      <c r="M197" s="231" t="s">
        <v>1527</v>
      </c>
      <c r="N197" s="228" t="s">
        <v>555</v>
      </c>
      <c r="O197" s="228"/>
      <c r="P197" s="212"/>
      <c r="Q197" s="212"/>
      <c r="R197" s="212"/>
      <c r="S197" s="212"/>
      <c r="T197" s="190">
        <v>3.5</v>
      </c>
      <c r="U197" s="212"/>
      <c r="V197" s="212"/>
      <c r="W197" s="188" t="s">
        <v>350</v>
      </c>
      <c r="X197" s="190">
        <v>0</v>
      </c>
      <c r="Y197" s="190">
        <v>0</v>
      </c>
      <c r="Z197" s="190"/>
      <c r="AA197" s="190"/>
      <c r="AB197" s="189"/>
      <c r="AC197" s="189"/>
    </row>
    <row r="198" spans="2:29">
      <c r="B198" s="190">
        <v>55</v>
      </c>
      <c r="C198" s="190">
        <v>67</v>
      </c>
      <c r="D198" s="216">
        <v>45014</v>
      </c>
      <c r="E198" s="215" t="s">
        <v>93</v>
      </c>
      <c r="F198" s="215" t="s">
        <v>1329</v>
      </c>
      <c r="G198" s="188" t="s">
        <v>706</v>
      </c>
      <c r="H198" s="208" t="s">
        <v>706</v>
      </c>
      <c r="I198" s="188" t="s">
        <v>707</v>
      </c>
      <c r="J198" s="188" t="s">
        <v>1314</v>
      </c>
      <c r="K198" s="188" t="s">
        <v>1076</v>
      </c>
      <c r="L198" s="225" t="s">
        <v>350</v>
      </c>
      <c r="M198" s="195"/>
      <c r="N198" s="208" t="s">
        <v>2307</v>
      </c>
      <c r="O198" s="213">
        <v>10.99</v>
      </c>
      <c r="P198" s="212">
        <f>IFERROR(O198/R198,"-")</f>
        <v>10.99</v>
      </c>
      <c r="Q198" s="212">
        <f>IFERROR(P198/T198,"-")</f>
        <v>1.099</v>
      </c>
      <c r="R198" s="211">
        <v>1</v>
      </c>
      <c r="S198" s="194" t="str">
        <f>IF(R198=1,"Single canister",CONCATENATE(R198,"-Pack"))</f>
        <v>Single canister</v>
      </c>
      <c r="T198" s="190">
        <v>10</v>
      </c>
      <c r="U198" s="193"/>
      <c r="V198" s="211"/>
      <c r="Y198" s="190">
        <v>1</v>
      </c>
      <c r="Z198" s="190"/>
      <c r="AA198" s="188" t="s">
        <v>472</v>
      </c>
      <c r="AB198" s="189"/>
      <c r="AC198" s="189"/>
    </row>
    <row r="199" spans="2:29">
      <c r="B199" s="190">
        <v>56</v>
      </c>
      <c r="C199" s="190">
        <v>16</v>
      </c>
      <c r="D199" s="216">
        <v>45001</v>
      </c>
      <c r="E199" s="224" t="s">
        <v>122</v>
      </c>
      <c r="F199" s="224" t="s">
        <v>87</v>
      </c>
      <c r="G199" s="188" t="s">
        <v>122</v>
      </c>
      <c r="H199" s="208" t="s">
        <v>2253</v>
      </c>
      <c r="I199" s="188" t="s">
        <v>753</v>
      </c>
      <c r="J199" s="188" t="s">
        <v>757</v>
      </c>
      <c r="K199" s="188" t="s">
        <v>758</v>
      </c>
      <c r="L199" s="225" t="s">
        <v>350</v>
      </c>
      <c r="M199" s="225"/>
      <c r="N199" s="188" t="s">
        <v>122</v>
      </c>
      <c r="O199" s="213">
        <v>5.99</v>
      </c>
      <c r="P199" s="212">
        <f>IFERROR(O199/R199,"-")</f>
        <v>5.99</v>
      </c>
      <c r="Q199" s="212">
        <f>IFERROR(P199/T199,"-")</f>
        <v>0.59899999999999998</v>
      </c>
      <c r="R199" s="211">
        <v>1</v>
      </c>
      <c r="S199" s="194" t="s">
        <v>369</v>
      </c>
      <c r="T199" s="190">
        <v>10</v>
      </c>
      <c r="U199" s="193"/>
      <c r="V199" s="211">
        <v>0</v>
      </c>
      <c r="W199" s="188" t="s">
        <v>486</v>
      </c>
      <c r="X199" s="211">
        <v>0</v>
      </c>
      <c r="Y199" s="211">
        <v>0</v>
      </c>
      <c r="Z199" s="211"/>
      <c r="AA199" s="188" t="s">
        <v>472</v>
      </c>
      <c r="AB199" s="189" t="s">
        <v>1425</v>
      </c>
      <c r="AC199" s="189"/>
    </row>
    <row r="200" spans="2:29">
      <c r="B200" s="190">
        <v>56</v>
      </c>
      <c r="C200" s="190"/>
      <c r="D200" s="216">
        <v>44987</v>
      </c>
      <c r="E200" s="216"/>
      <c r="F200" s="229" t="s">
        <v>9</v>
      </c>
      <c r="G200" s="208" t="s">
        <v>2313</v>
      </c>
      <c r="H200" s="208" t="s">
        <v>550</v>
      </c>
      <c r="I200" s="208" t="s">
        <v>551</v>
      </c>
      <c r="J200" s="188" t="s">
        <v>1559</v>
      </c>
      <c r="K200" s="188" t="s">
        <v>1425</v>
      </c>
      <c r="L200" s="190" t="s">
        <v>1425</v>
      </c>
      <c r="M200" s="231" t="s">
        <v>1527</v>
      </c>
      <c r="N200" s="228" t="s">
        <v>555</v>
      </c>
      <c r="O200" s="228"/>
      <c r="P200" s="212"/>
      <c r="Q200" s="212"/>
      <c r="R200" s="212"/>
      <c r="S200" s="212"/>
      <c r="T200" s="190">
        <v>10</v>
      </c>
      <c r="U200" s="212"/>
      <c r="V200" s="212"/>
      <c r="W200" s="188" t="s">
        <v>350</v>
      </c>
      <c r="X200" s="190">
        <v>0</v>
      </c>
      <c r="Y200" s="190">
        <v>0</v>
      </c>
      <c r="Z200" s="190"/>
      <c r="AA200" s="190"/>
      <c r="AB200" s="189"/>
      <c r="AC200" s="189"/>
    </row>
    <row r="201" spans="2:29">
      <c r="B201" s="190">
        <v>56</v>
      </c>
      <c r="C201" s="190">
        <v>67</v>
      </c>
      <c r="D201" s="216">
        <v>45014</v>
      </c>
      <c r="E201" s="215" t="s">
        <v>93</v>
      </c>
      <c r="F201" s="215" t="s">
        <v>1329</v>
      </c>
      <c r="G201" s="188" t="s">
        <v>706</v>
      </c>
      <c r="H201" s="208" t="s">
        <v>706</v>
      </c>
      <c r="I201" s="188" t="s">
        <v>707</v>
      </c>
      <c r="J201" s="188" t="s">
        <v>1315</v>
      </c>
      <c r="K201" s="188" t="s">
        <v>1078</v>
      </c>
      <c r="L201" s="225" t="s">
        <v>350</v>
      </c>
      <c r="M201" s="195"/>
      <c r="N201" s="208" t="s">
        <v>2307</v>
      </c>
      <c r="O201" s="213">
        <v>7.49</v>
      </c>
      <c r="P201" s="212">
        <f>IFERROR(O201/R201,"-")</f>
        <v>7.49</v>
      </c>
      <c r="Q201" s="212">
        <f>IFERROR(P201/T201,"-")</f>
        <v>2.14</v>
      </c>
      <c r="R201" s="211">
        <v>1</v>
      </c>
      <c r="S201" s="194" t="str">
        <f>IF(R201=1,"Single canister",CONCATENATE(R201,"-Pack"))</f>
        <v>Single canister</v>
      </c>
      <c r="T201" s="190">
        <v>3.5</v>
      </c>
      <c r="U201" s="193"/>
      <c r="V201" s="211"/>
      <c r="Y201" s="190">
        <v>1</v>
      </c>
      <c r="Z201" s="190"/>
      <c r="AA201" s="188" t="s">
        <v>472</v>
      </c>
      <c r="AB201" s="189"/>
      <c r="AC201" s="189"/>
    </row>
    <row r="202" spans="2:29">
      <c r="B202" s="190">
        <v>57</v>
      </c>
      <c r="C202" s="190">
        <v>25</v>
      </c>
      <c r="D202" s="216">
        <v>44994</v>
      </c>
      <c r="E202" s="224" t="s">
        <v>142</v>
      </c>
      <c r="F202" s="224" t="s">
        <v>87</v>
      </c>
      <c r="G202" s="188" t="s">
        <v>374</v>
      </c>
      <c r="H202" s="208" t="s">
        <v>374</v>
      </c>
      <c r="I202" s="208" t="s">
        <v>375</v>
      </c>
      <c r="J202" s="188" t="s">
        <v>760</v>
      </c>
      <c r="K202" s="188" t="s">
        <v>761</v>
      </c>
      <c r="L202" s="195" t="s">
        <v>19</v>
      </c>
      <c r="M202" s="195"/>
      <c r="N202" s="188" t="s">
        <v>376</v>
      </c>
      <c r="O202" s="213">
        <v>14.99</v>
      </c>
      <c r="P202" s="212">
        <f>IFERROR(O202/R202,"-")</f>
        <v>3.7475000000000001</v>
      </c>
      <c r="Q202" s="212">
        <f>IFERROR(P202/T202,"-")</f>
        <v>0.37475000000000003</v>
      </c>
      <c r="R202" s="211">
        <v>4</v>
      </c>
      <c r="S202" s="194" t="s">
        <v>404</v>
      </c>
      <c r="T202" s="190">
        <v>10</v>
      </c>
      <c r="U202" s="193"/>
      <c r="V202" s="211">
        <v>1</v>
      </c>
      <c r="W202" s="188" t="s">
        <v>356</v>
      </c>
      <c r="X202" s="211">
        <v>1</v>
      </c>
      <c r="Y202" s="211">
        <v>0</v>
      </c>
      <c r="Z202" s="211"/>
      <c r="AA202" s="188" t="s">
        <v>472</v>
      </c>
      <c r="AB202" s="189" t="s">
        <v>1344</v>
      </c>
      <c r="AC202" s="189"/>
    </row>
    <row r="203" spans="2:29">
      <c r="B203" s="190">
        <v>57</v>
      </c>
      <c r="C203" s="190"/>
      <c r="D203" s="216">
        <v>44987</v>
      </c>
      <c r="E203" s="216"/>
      <c r="F203" s="229" t="s">
        <v>9</v>
      </c>
      <c r="G203" s="228" t="s">
        <v>1560</v>
      </c>
      <c r="H203" s="208" t="s">
        <v>851</v>
      </c>
      <c r="I203" s="188" t="s">
        <v>851</v>
      </c>
      <c r="J203" s="188" t="s">
        <v>852</v>
      </c>
      <c r="K203" s="188" t="s">
        <v>1567</v>
      </c>
      <c r="L203" s="190" t="s">
        <v>19</v>
      </c>
      <c r="M203" s="231" t="s">
        <v>1475</v>
      </c>
      <c r="N203" s="228" t="s">
        <v>1560</v>
      </c>
      <c r="O203" s="228"/>
      <c r="P203" s="212"/>
      <c r="Q203" s="212"/>
      <c r="R203" s="212"/>
      <c r="S203" s="212"/>
      <c r="T203" s="190">
        <v>10</v>
      </c>
      <c r="U203" s="212"/>
      <c r="V203" s="212"/>
      <c r="W203" s="188" t="s">
        <v>1568</v>
      </c>
      <c r="X203" s="190">
        <v>1</v>
      </c>
      <c r="Y203" s="190">
        <v>0</v>
      </c>
      <c r="Z203" s="190"/>
      <c r="AA203" s="190"/>
      <c r="AB203" s="189" t="s">
        <v>2305</v>
      </c>
      <c r="AC203" s="189"/>
    </row>
    <row r="204" spans="2:29">
      <c r="B204" s="190">
        <v>57</v>
      </c>
      <c r="C204" s="190">
        <v>68</v>
      </c>
      <c r="D204" s="216">
        <v>45014</v>
      </c>
      <c r="E204" s="215" t="s">
        <v>85</v>
      </c>
      <c r="F204" s="215" t="s">
        <v>1331</v>
      </c>
      <c r="G204" s="188" t="s">
        <v>85</v>
      </c>
      <c r="H204" s="208" t="s">
        <v>2303</v>
      </c>
      <c r="I204" s="208" t="s">
        <v>2303</v>
      </c>
      <c r="J204" s="188" t="s">
        <v>1251</v>
      </c>
      <c r="K204" s="188" t="s">
        <v>1324</v>
      </c>
      <c r="L204" s="195" t="s">
        <v>350</v>
      </c>
      <c r="M204" s="195"/>
      <c r="N204" s="208" t="s">
        <v>1254</v>
      </c>
      <c r="O204" s="213">
        <v>7.88</v>
      </c>
      <c r="P204" s="212">
        <f>IFERROR(O204/R204,"-")</f>
        <v>7.88</v>
      </c>
      <c r="Q204" s="212">
        <f>IFERROR(P204/T204,"-")</f>
        <v>0.78800000000000003</v>
      </c>
      <c r="R204" s="211">
        <v>1</v>
      </c>
      <c r="S204" s="194" t="str">
        <f>IF(R204=1,"Single canister",CONCATENATE(R204,"-Pack"))</f>
        <v>Single canister</v>
      </c>
      <c r="T204" s="190">
        <v>10</v>
      </c>
      <c r="U204" s="193"/>
      <c r="V204" s="211"/>
      <c r="Y204" s="190">
        <v>1</v>
      </c>
      <c r="Z204" s="190"/>
      <c r="AA204" s="188" t="s">
        <v>472</v>
      </c>
      <c r="AB204" s="189"/>
      <c r="AC204" s="189"/>
    </row>
    <row r="205" spans="2:29">
      <c r="B205" s="190">
        <v>58</v>
      </c>
      <c r="C205" s="190"/>
      <c r="D205" s="216">
        <v>44987</v>
      </c>
      <c r="E205" s="216"/>
      <c r="F205" s="229" t="s">
        <v>9</v>
      </c>
      <c r="G205" s="228" t="s">
        <v>1571</v>
      </c>
      <c r="H205" s="208" t="s">
        <v>2324</v>
      </c>
      <c r="I205" s="228"/>
      <c r="J205" s="188" t="s">
        <v>1577</v>
      </c>
      <c r="K205" s="188" t="s">
        <v>1578</v>
      </c>
      <c r="L205" s="190" t="s">
        <v>1425</v>
      </c>
      <c r="M205" s="231" t="s">
        <v>1527</v>
      </c>
      <c r="N205" s="228" t="s">
        <v>1571</v>
      </c>
      <c r="O205" s="228"/>
      <c r="P205" s="212"/>
      <c r="Q205" s="212"/>
      <c r="R205" s="212"/>
      <c r="S205" s="212"/>
      <c r="T205" s="190">
        <v>10</v>
      </c>
      <c r="U205" s="212"/>
      <c r="V205" s="212"/>
      <c r="W205" s="188" t="s">
        <v>350</v>
      </c>
      <c r="X205" s="190">
        <v>0</v>
      </c>
      <c r="Y205" s="190">
        <v>1</v>
      </c>
      <c r="Z205" s="190"/>
      <c r="AA205" s="190"/>
      <c r="AB205" s="189" t="s">
        <v>2305</v>
      </c>
      <c r="AC205" s="189"/>
    </row>
    <row r="206" spans="2:29">
      <c r="B206" s="190">
        <v>58</v>
      </c>
      <c r="C206" s="190">
        <v>25</v>
      </c>
      <c r="D206" s="216">
        <v>44994</v>
      </c>
      <c r="E206" s="224" t="s">
        <v>142</v>
      </c>
      <c r="F206" s="224" t="s">
        <v>87</v>
      </c>
      <c r="G206" s="188" t="s">
        <v>374</v>
      </c>
      <c r="H206" s="208" t="s">
        <v>374</v>
      </c>
      <c r="I206" s="208" t="s">
        <v>375</v>
      </c>
      <c r="J206" s="188" t="s">
        <v>763</v>
      </c>
      <c r="K206" s="188" t="s">
        <v>764</v>
      </c>
      <c r="L206" s="195" t="s">
        <v>19</v>
      </c>
      <c r="M206" s="195"/>
      <c r="N206" s="188" t="s">
        <v>376</v>
      </c>
      <c r="O206" s="213">
        <v>19.98</v>
      </c>
      <c r="P206" s="212">
        <f>IFERROR(O206/R206,"-")</f>
        <v>1.665</v>
      </c>
      <c r="Q206" s="212">
        <f>IFERROR(P206/T206,"-")</f>
        <v>0.16650000000000001</v>
      </c>
      <c r="R206" s="211">
        <v>12</v>
      </c>
      <c r="S206" s="194" t="s">
        <v>2251</v>
      </c>
      <c r="T206" s="190">
        <v>10</v>
      </c>
      <c r="U206" s="193" t="s">
        <v>766</v>
      </c>
      <c r="V206" s="211">
        <v>1</v>
      </c>
      <c r="W206" s="188" t="s">
        <v>767</v>
      </c>
      <c r="X206" s="211">
        <v>1</v>
      </c>
      <c r="Y206" s="211">
        <v>0</v>
      </c>
      <c r="Z206" s="211"/>
      <c r="AA206" s="188" t="s">
        <v>472</v>
      </c>
      <c r="AB206" s="189" t="s">
        <v>1344</v>
      </c>
      <c r="AC206" s="189"/>
    </row>
    <row r="207" spans="2:29">
      <c r="B207" s="190">
        <v>58</v>
      </c>
      <c r="C207" s="190">
        <v>68</v>
      </c>
      <c r="D207" s="216">
        <v>45014</v>
      </c>
      <c r="E207" s="215" t="s">
        <v>85</v>
      </c>
      <c r="F207" s="215" t="s">
        <v>1331</v>
      </c>
      <c r="G207" s="188" t="s">
        <v>85</v>
      </c>
      <c r="H207" s="208" t="s">
        <v>2303</v>
      </c>
      <c r="I207" s="208" t="s">
        <v>2303</v>
      </c>
      <c r="J207" s="188" t="s">
        <v>1258</v>
      </c>
      <c r="K207" s="188" t="s">
        <v>1307</v>
      </c>
      <c r="L207" s="195" t="s">
        <v>350</v>
      </c>
      <c r="M207" s="195"/>
      <c r="N207" s="208" t="s">
        <v>1254</v>
      </c>
      <c r="O207" s="213">
        <v>14.88</v>
      </c>
      <c r="P207" s="212">
        <f>IFERROR(O207/R207,"-")</f>
        <v>7.44</v>
      </c>
      <c r="Q207" s="212">
        <f>IFERROR(P207/T207,"-")</f>
        <v>0.74399999999999999</v>
      </c>
      <c r="R207" s="211">
        <v>2</v>
      </c>
      <c r="S207" s="194" t="str">
        <f>IF(R207=1,"Single canister",CONCATENATE(R207,"-Pack"))</f>
        <v>2-Pack</v>
      </c>
      <c r="T207" s="190">
        <v>10</v>
      </c>
      <c r="U207" s="193"/>
      <c r="V207" s="211"/>
      <c r="Y207" s="190">
        <v>1</v>
      </c>
      <c r="Z207" s="190"/>
      <c r="AA207" s="188" t="s">
        <v>472</v>
      </c>
      <c r="AB207" s="189"/>
      <c r="AC207" s="189"/>
    </row>
    <row r="208" spans="2:29">
      <c r="B208" s="190">
        <v>59</v>
      </c>
      <c r="C208" s="190"/>
      <c r="D208" s="216">
        <v>44987</v>
      </c>
      <c r="E208" s="216"/>
      <c r="F208" s="229" t="s">
        <v>9</v>
      </c>
      <c r="G208" s="228" t="s">
        <v>1579</v>
      </c>
      <c r="H208" s="208" t="s">
        <v>2325</v>
      </c>
      <c r="I208" s="228" t="s">
        <v>2325</v>
      </c>
      <c r="J208" s="188" t="s">
        <v>1586</v>
      </c>
      <c r="K208" s="188" t="s">
        <v>1587</v>
      </c>
      <c r="L208" s="190" t="s">
        <v>2326</v>
      </c>
      <c r="M208" s="231" t="s">
        <v>1527</v>
      </c>
      <c r="N208" s="228" t="s">
        <v>1579</v>
      </c>
      <c r="O208" s="228"/>
      <c r="P208" s="212"/>
      <c r="Q208" s="212"/>
      <c r="R208" s="212"/>
      <c r="S208" s="212"/>
      <c r="T208" s="190">
        <v>10</v>
      </c>
      <c r="U208" s="212"/>
      <c r="V208" s="212"/>
      <c r="W208" s="188" t="s">
        <v>350</v>
      </c>
      <c r="X208" s="190">
        <v>0</v>
      </c>
      <c r="Y208" s="190">
        <v>1</v>
      </c>
      <c r="Z208" s="190"/>
      <c r="AA208" s="190"/>
      <c r="AB208" s="189" t="s">
        <v>2305</v>
      </c>
      <c r="AC208" s="189"/>
    </row>
    <row r="209" spans="1:39">
      <c r="B209" s="190">
        <v>59</v>
      </c>
      <c r="C209" s="190">
        <v>68</v>
      </c>
      <c r="D209" s="216">
        <v>45014</v>
      </c>
      <c r="E209" s="215" t="s">
        <v>85</v>
      </c>
      <c r="F209" s="215" t="s">
        <v>1331</v>
      </c>
      <c r="G209" s="188" t="s">
        <v>85</v>
      </c>
      <c r="H209" s="208" t="s">
        <v>2303</v>
      </c>
      <c r="I209" s="208" t="s">
        <v>2303</v>
      </c>
      <c r="J209" s="188" t="s">
        <v>1256</v>
      </c>
      <c r="K209" s="188" t="s">
        <v>1308</v>
      </c>
      <c r="L209" s="195" t="s">
        <v>350</v>
      </c>
      <c r="M209" s="195"/>
      <c r="N209" s="208" t="s">
        <v>1254</v>
      </c>
      <c r="O209" s="213">
        <v>21.88</v>
      </c>
      <c r="P209" s="212">
        <f>IFERROR(O209/R209,"-")</f>
        <v>5.47</v>
      </c>
      <c r="Q209" s="212">
        <f>IFERROR(P209/T209,"-")</f>
        <v>0.54699999999999993</v>
      </c>
      <c r="R209" s="211">
        <v>4</v>
      </c>
      <c r="S209" s="194" t="str">
        <f>IF(R209=1,"Single canister",CONCATENATE(R209,"-Pack"))</f>
        <v>4-Pack</v>
      </c>
      <c r="T209" s="190">
        <v>10</v>
      </c>
      <c r="U209" s="193"/>
      <c r="V209" s="211"/>
      <c r="Y209" s="190">
        <v>1</v>
      </c>
      <c r="Z209" s="190"/>
      <c r="AA209" s="188" t="s">
        <v>472</v>
      </c>
      <c r="AB209" s="189"/>
      <c r="AC209" s="189"/>
    </row>
    <row r="210" spans="1:39">
      <c r="B210" s="190">
        <v>59</v>
      </c>
      <c r="C210" s="190">
        <v>45</v>
      </c>
      <c r="D210" s="216">
        <v>44992</v>
      </c>
      <c r="E210" s="224" t="s">
        <v>188</v>
      </c>
      <c r="F210" s="224" t="s">
        <v>87</v>
      </c>
      <c r="H210" s="208" t="s">
        <v>734</v>
      </c>
      <c r="I210" s="188" t="s">
        <v>734</v>
      </c>
      <c r="J210" s="188" t="s">
        <v>735</v>
      </c>
      <c r="L210" s="225" t="s">
        <v>350</v>
      </c>
      <c r="M210" s="225"/>
      <c r="N210" s="188"/>
      <c r="O210" s="213"/>
      <c r="P210" s="212" t="str">
        <f>IFERROR(O210/R210,"-")</f>
        <v>-</v>
      </c>
      <c r="Q210" s="212" t="str">
        <f>IFERROR(P210/T210,"-")</f>
        <v>-</v>
      </c>
      <c r="R210" s="211"/>
      <c r="S210" s="211"/>
      <c r="T210" s="190"/>
      <c r="U210" s="193"/>
      <c r="V210" s="211"/>
      <c r="W210" s="188" t="s">
        <v>486</v>
      </c>
      <c r="X210" s="211">
        <v>0</v>
      </c>
      <c r="Y210" s="211"/>
      <c r="Z210" s="211"/>
      <c r="AA210" s="188"/>
      <c r="AB210" s="189" t="s">
        <v>1425</v>
      </c>
      <c r="AC210" s="189"/>
    </row>
    <row r="211" spans="1:39">
      <c r="B211" s="190">
        <v>60</v>
      </c>
      <c r="C211" s="190"/>
      <c r="D211" s="216">
        <v>44987</v>
      </c>
      <c r="E211" s="216"/>
      <c r="F211" s="229" t="s">
        <v>9</v>
      </c>
      <c r="G211" s="228" t="s">
        <v>1579</v>
      </c>
      <c r="H211" s="208" t="s">
        <v>2325</v>
      </c>
      <c r="I211" s="228" t="s">
        <v>2325</v>
      </c>
      <c r="J211" s="188" t="s">
        <v>1586</v>
      </c>
      <c r="K211" s="188" t="s">
        <v>1587</v>
      </c>
      <c r="L211" s="190" t="s">
        <v>2326</v>
      </c>
      <c r="M211" s="231" t="s">
        <v>1527</v>
      </c>
      <c r="N211" s="228" t="s">
        <v>1579</v>
      </c>
      <c r="O211" s="228"/>
      <c r="P211" s="212"/>
      <c r="Q211" s="212"/>
      <c r="R211" s="212"/>
      <c r="S211" s="212"/>
      <c r="T211" s="190">
        <v>14</v>
      </c>
      <c r="U211" s="212"/>
      <c r="V211" s="212"/>
      <c r="W211" s="188" t="s">
        <v>350</v>
      </c>
      <c r="X211" s="190">
        <v>0</v>
      </c>
      <c r="Y211" s="190">
        <v>1</v>
      </c>
      <c r="Z211" s="190"/>
      <c r="AA211" s="190"/>
      <c r="AB211" s="189" t="s">
        <v>2305</v>
      </c>
      <c r="AC211" s="189"/>
    </row>
    <row r="212" spans="1:39">
      <c r="B212" s="190">
        <v>60</v>
      </c>
      <c r="C212" s="190">
        <v>69</v>
      </c>
      <c r="D212" s="216">
        <v>45014</v>
      </c>
      <c r="E212" s="215" t="s">
        <v>116</v>
      </c>
      <c r="F212" s="215" t="s">
        <v>1331</v>
      </c>
      <c r="G212" s="188" t="s">
        <v>414</v>
      </c>
      <c r="H212" s="208" t="s">
        <v>694</v>
      </c>
      <c r="I212" s="188" t="s">
        <v>694</v>
      </c>
      <c r="J212" s="188" t="s">
        <v>1151</v>
      </c>
      <c r="K212" s="188" t="s">
        <v>1309</v>
      </c>
      <c r="L212" s="225" t="s">
        <v>19</v>
      </c>
      <c r="M212" s="195"/>
      <c r="N212" s="208" t="s">
        <v>416</v>
      </c>
      <c r="O212" s="213">
        <v>12.99</v>
      </c>
      <c r="P212" s="212">
        <f>IFERROR(O212/R212,"-")</f>
        <v>6.4950000000000001</v>
      </c>
      <c r="Q212" s="212">
        <f>IFERROR(P212/T212,"-")</f>
        <v>0.64949999999999997</v>
      </c>
      <c r="R212" s="211">
        <v>2</v>
      </c>
      <c r="S212" s="194" t="str">
        <f>IF(R212=1,"Single canister",CONCATENATE(R212,"-Pack"))</f>
        <v>2-Pack</v>
      </c>
      <c r="T212" s="190">
        <v>10</v>
      </c>
      <c r="U212" s="193"/>
      <c r="V212" s="211"/>
      <c r="Y212" s="190">
        <v>0</v>
      </c>
      <c r="Z212" s="190"/>
      <c r="AA212" s="188" t="s">
        <v>472</v>
      </c>
      <c r="AB212" s="189"/>
      <c r="AC212" s="189"/>
    </row>
    <row r="213" spans="1:39">
      <c r="B213" s="190">
        <v>60</v>
      </c>
      <c r="C213" s="190">
        <v>35</v>
      </c>
      <c r="D213" s="216">
        <v>45001</v>
      </c>
      <c r="E213" s="224" t="s">
        <v>163</v>
      </c>
      <c r="F213" s="224" t="s">
        <v>87</v>
      </c>
      <c r="H213" s="208" t="s">
        <v>734</v>
      </c>
      <c r="I213" s="188" t="s">
        <v>734</v>
      </c>
      <c r="J213" s="188" t="s">
        <v>735</v>
      </c>
      <c r="L213" s="225" t="s">
        <v>350</v>
      </c>
      <c r="M213" s="225"/>
      <c r="N213" s="188"/>
      <c r="O213" s="213"/>
      <c r="P213" s="212" t="str">
        <f>IFERROR(O213/R213,"-")</f>
        <v>-</v>
      </c>
      <c r="Q213" s="212" t="str">
        <f>IFERROR(P213/T213,"-")</f>
        <v>-</v>
      </c>
      <c r="R213" s="211"/>
      <c r="S213" s="194" t="s">
        <v>387</v>
      </c>
      <c r="T213" s="190"/>
      <c r="U213" s="193"/>
      <c r="V213" s="211">
        <v>0</v>
      </c>
      <c r="W213" s="188" t="s">
        <v>486</v>
      </c>
      <c r="X213" s="211">
        <v>0</v>
      </c>
      <c r="Y213" s="211">
        <v>0</v>
      </c>
      <c r="Z213" s="211"/>
      <c r="AA213" s="188" t="s">
        <v>472</v>
      </c>
      <c r="AB213" s="189" t="s">
        <v>1425</v>
      </c>
      <c r="AC213" s="189"/>
    </row>
    <row r="214" spans="1:39">
      <c r="B214" s="190">
        <v>61</v>
      </c>
      <c r="C214" s="190">
        <v>31</v>
      </c>
      <c r="D214" s="216">
        <v>45001</v>
      </c>
      <c r="E214" s="224" t="s">
        <v>157</v>
      </c>
      <c r="F214" s="224" t="s">
        <v>87</v>
      </c>
      <c r="G214" s="188" t="s">
        <v>374</v>
      </c>
      <c r="H214" s="208" t="s">
        <v>374</v>
      </c>
      <c r="I214" s="188" t="s">
        <v>375</v>
      </c>
      <c r="J214" s="188" t="s">
        <v>769</v>
      </c>
      <c r="K214" s="188" t="s">
        <v>770</v>
      </c>
      <c r="L214" s="195" t="s">
        <v>19</v>
      </c>
      <c r="M214" s="195"/>
      <c r="N214" s="188" t="s">
        <v>376</v>
      </c>
      <c r="O214" s="213">
        <v>9.7899999999999991</v>
      </c>
      <c r="P214" s="212">
        <f>IFERROR(O214/R214,"-")</f>
        <v>9.7899999999999991</v>
      </c>
      <c r="Q214" s="212">
        <f>IFERROR(P214/T214,"-")</f>
        <v>1.3985714285714284</v>
      </c>
      <c r="R214" s="211">
        <v>1</v>
      </c>
      <c r="S214" s="194" t="s">
        <v>369</v>
      </c>
      <c r="T214" s="190">
        <v>7</v>
      </c>
      <c r="U214" s="193"/>
      <c r="V214" s="211">
        <v>1</v>
      </c>
      <c r="W214" s="188" t="s">
        <v>378</v>
      </c>
      <c r="X214" s="211">
        <v>1</v>
      </c>
      <c r="Y214" s="211">
        <v>1</v>
      </c>
      <c r="Z214" s="211"/>
      <c r="AA214" s="188" t="s">
        <v>773</v>
      </c>
      <c r="AB214" s="189" t="s">
        <v>1344</v>
      </c>
      <c r="AC214" s="189"/>
    </row>
    <row r="215" spans="1:39">
      <c r="B215" s="190">
        <v>61</v>
      </c>
      <c r="C215" s="190"/>
      <c r="D215" s="216">
        <v>44987</v>
      </c>
      <c r="E215" s="216"/>
      <c r="F215" s="229" t="s">
        <v>9</v>
      </c>
      <c r="G215" s="228" t="s">
        <v>1579</v>
      </c>
      <c r="H215" s="208" t="s">
        <v>2325</v>
      </c>
      <c r="I215" s="228" t="s">
        <v>2325</v>
      </c>
      <c r="J215" s="188" t="s">
        <v>1589</v>
      </c>
      <c r="K215" s="188" t="s">
        <v>1587</v>
      </c>
      <c r="L215" s="190" t="s">
        <v>2326</v>
      </c>
      <c r="M215" s="231" t="s">
        <v>1527</v>
      </c>
      <c r="N215" s="228" t="s">
        <v>1579</v>
      </c>
      <c r="O215" s="228"/>
      <c r="P215" s="212"/>
      <c r="Q215" s="212"/>
      <c r="R215" s="212"/>
      <c r="S215" s="212"/>
      <c r="T215" s="190">
        <v>10</v>
      </c>
      <c r="U215" s="212"/>
      <c r="V215" s="212"/>
      <c r="W215" s="188" t="s">
        <v>350</v>
      </c>
      <c r="X215" s="190">
        <v>0</v>
      </c>
      <c r="Y215" s="190">
        <v>1</v>
      </c>
      <c r="Z215" s="190"/>
      <c r="AA215" s="190"/>
      <c r="AB215" s="189" t="s">
        <v>2305</v>
      </c>
      <c r="AC215" s="189"/>
    </row>
    <row r="216" spans="1:39" s="190" customFormat="1">
      <c r="A216" s="198"/>
      <c r="B216" s="190">
        <v>61</v>
      </c>
      <c r="C216" s="190">
        <v>69</v>
      </c>
      <c r="D216" s="216">
        <v>45014</v>
      </c>
      <c r="E216" s="215" t="s">
        <v>116</v>
      </c>
      <c r="F216" s="215" t="s">
        <v>1331</v>
      </c>
      <c r="G216" s="188" t="s">
        <v>414</v>
      </c>
      <c r="H216" s="208" t="s">
        <v>694</v>
      </c>
      <c r="I216" s="188" t="s">
        <v>694</v>
      </c>
      <c r="J216" s="188" t="s">
        <v>1156</v>
      </c>
      <c r="K216" s="188" t="s">
        <v>1310</v>
      </c>
      <c r="L216" s="225" t="s">
        <v>19</v>
      </c>
      <c r="M216" s="195"/>
      <c r="N216" s="208" t="s">
        <v>416</v>
      </c>
      <c r="O216" s="213">
        <v>6.99</v>
      </c>
      <c r="P216" s="212">
        <f>IFERROR(O216/R216,"-")</f>
        <v>6.99</v>
      </c>
      <c r="Q216" s="212">
        <f>IFERROR(P216/T216,"-")</f>
        <v>0.69900000000000007</v>
      </c>
      <c r="R216" s="211">
        <v>1</v>
      </c>
      <c r="S216" s="194" t="str">
        <f>IF(R216=1,"Single canister",CONCATENATE(R216,"-Pack"))</f>
        <v>Single canister</v>
      </c>
      <c r="T216" s="190">
        <v>10</v>
      </c>
      <c r="U216" s="193"/>
      <c r="V216" s="211"/>
      <c r="W216" s="188"/>
      <c r="Y216" s="190">
        <v>0</v>
      </c>
      <c r="AA216" s="188" t="s">
        <v>472</v>
      </c>
      <c r="AB216" s="189"/>
      <c r="AC216" s="189"/>
      <c r="AD216" s="187"/>
      <c r="AE216" s="187"/>
      <c r="AF216" s="187"/>
      <c r="AG216" s="187"/>
      <c r="AH216" s="187"/>
      <c r="AI216" s="187"/>
      <c r="AJ216" s="187"/>
      <c r="AK216" s="187"/>
      <c r="AL216" s="187"/>
      <c r="AM216" s="187"/>
    </row>
    <row r="217" spans="1:39" s="190" customFormat="1">
      <c r="A217" s="198"/>
      <c r="B217" s="190">
        <v>62</v>
      </c>
      <c r="D217" s="216">
        <v>44987</v>
      </c>
      <c r="E217" s="216"/>
      <c r="F217" s="229" t="s">
        <v>9</v>
      </c>
      <c r="G217" s="228" t="s">
        <v>1579</v>
      </c>
      <c r="H217" s="208" t="s">
        <v>2325</v>
      </c>
      <c r="I217" s="228" t="s">
        <v>2325</v>
      </c>
      <c r="J217" s="188" t="s">
        <v>1589</v>
      </c>
      <c r="K217" s="188" t="s">
        <v>1587</v>
      </c>
      <c r="L217" s="190" t="s">
        <v>2326</v>
      </c>
      <c r="M217" s="231" t="s">
        <v>1527</v>
      </c>
      <c r="N217" s="228" t="s">
        <v>1579</v>
      </c>
      <c r="O217" s="228"/>
      <c r="P217" s="212"/>
      <c r="Q217" s="212"/>
      <c r="R217" s="212"/>
      <c r="S217" s="212"/>
      <c r="T217" s="190">
        <v>14</v>
      </c>
      <c r="U217" s="212"/>
      <c r="V217" s="212"/>
      <c r="W217" s="188" t="s">
        <v>350</v>
      </c>
      <c r="X217" s="190">
        <v>0</v>
      </c>
      <c r="Y217" s="190">
        <v>1</v>
      </c>
      <c r="AB217" s="189" t="s">
        <v>2305</v>
      </c>
      <c r="AC217" s="189"/>
      <c r="AD217" s="187"/>
      <c r="AE217" s="187"/>
      <c r="AF217" s="187"/>
      <c r="AG217" s="187"/>
      <c r="AH217" s="187"/>
      <c r="AI217" s="187"/>
      <c r="AJ217" s="187"/>
      <c r="AK217" s="187"/>
      <c r="AL217" s="187"/>
      <c r="AM217" s="187"/>
    </row>
    <row r="218" spans="1:39" s="190" customFormat="1">
      <c r="A218" s="198"/>
      <c r="B218" s="190">
        <v>62</v>
      </c>
      <c r="C218" s="190">
        <v>70</v>
      </c>
      <c r="D218" s="216">
        <v>45014</v>
      </c>
      <c r="E218" s="215" t="s">
        <v>93</v>
      </c>
      <c r="F218" s="215" t="s">
        <v>1331</v>
      </c>
      <c r="G218" s="188" t="s">
        <v>706</v>
      </c>
      <c r="H218" s="208" t="s">
        <v>706</v>
      </c>
      <c r="I218" s="188" t="s">
        <v>707</v>
      </c>
      <c r="J218" s="188" t="s">
        <v>1311</v>
      </c>
      <c r="K218" s="188" t="s">
        <v>1068</v>
      </c>
      <c r="L218" s="225" t="s">
        <v>350</v>
      </c>
      <c r="M218" s="195"/>
      <c r="N218" s="208" t="s">
        <v>2307</v>
      </c>
      <c r="O218" s="213">
        <v>20.89</v>
      </c>
      <c r="P218" s="212">
        <f>IFERROR(O218/R218,"-")</f>
        <v>6.9633333333333338</v>
      </c>
      <c r="Q218" s="212">
        <f>IFERROR(P218/T218,"-")</f>
        <v>0.69633333333333336</v>
      </c>
      <c r="R218" s="211">
        <v>3</v>
      </c>
      <c r="S218" s="194" t="str">
        <f>IF(R218=1,"Single canister",CONCATENATE(R218,"-Pack"))</f>
        <v>3-Pack</v>
      </c>
      <c r="T218" s="190">
        <v>10</v>
      </c>
      <c r="U218" s="193"/>
      <c r="V218" s="211"/>
      <c r="W218" s="188"/>
      <c r="Y218" s="190">
        <v>1</v>
      </c>
      <c r="AA218" s="188" t="s">
        <v>472</v>
      </c>
      <c r="AB218" s="189"/>
      <c r="AC218" s="189"/>
      <c r="AD218" s="187"/>
      <c r="AE218" s="187"/>
      <c r="AF218" s="187"/>
      <c r="AG218" s="187"/>
      <c r="AH218" s="187"/>
      <c r="AI218" s="187"/>
      <c r="AJ218" s="187"/>
      <c r="AK218" s="187"/>
      <c r="AL218" s="187"/>
      <c r="AM218" s="187"/>
    </row>
    <row r="219" spans="1:39" s="190" customFormat="1">
      <c r="A219" s="198"/>
      <c r="B219" s="190">
        <v>62</v>
      </c>
      <c r="C219" s="190">
        <v>46</v>
      </c>
      <c r="D219" s="216">
        <v>44993</v>
      </c>
      <c r="E219" s="224" t="s">
        <v>191</v>
      </c>
      <c r="F219" s="224" t="s">
        <v>87</v>
      </c>
      <c r="G219" s="188"/>
      <c r="H219" s="208" t="s">
        <v>734</v>
      </c>
      <c r="I219" s="188" t="s">
        <v>734</v>
      </c>
      <c r="J219" s="188" t="s">
        <v>735</v>
      </c>
      <c r="K219" s="188"/>
      <c r="L219" s="225" t="s">
        <v>350</v>
      </c>
      <c r="M219" s="225"/>
      <c r="N219" s="188"/>
      <c r="O219" s="213"/>
      <c r="P219" s="212" t="str">
        <f>IFERROR(O219/R219,"-")</f>
        <v>-</v>
      </c>
      <c r="Q219" s="212" t="str">
        <f>IFERROR(P219/T219,"-")</f>
        <v>-</v>
      </c>
      <c r="R219" s="211"/>
      <c r="S219" s="211"/>
      <c r="U219" s="193"/>
      <c r="V219" s="211"/>
      <c r="W219" s="188" t="s">
        <v>486</v>
      </c>
      <c r="X219" s="211">
        <v>0</v>
      </c>
      <c r="Y219" s="211"/>
      <c r="Z219" s="211"/>
      <c r="AA219" s="188"/>
      <c r="AB219" s="189" t="s">
        <v>1425</v>
      </c>
      <c r="AC219" s="189"/>
      <c r="AD219" s="187"/>
      <c r="AE219" s="187"/>
      <c r="AF219" s="187"/>
      <c r="AG219" s="187"/>
      <c r="AH219" s="187"/>
      <c r="AI219" s="187"/>
      <c r="AJ219" s="187"/>
      <c r="AK219" s="187"/>
      <c r="AL219" s="187"/>
      <c r="AM219" s="187"/>
    </row>
    <row r="220" spans="1:39" s="190" customFormat="1">
      <c r="A220" s="198"/>
      <c r="B220" s="190">
        <v>63</v>
      </c>
      <c r="D220" s="216">
        <v>44987</v>
      </c>
      <c r="E220" s="216"/>
      <c r="F220" s="229" t="s">
        <v>9</v>
      </c>
      <c r="G220" s="228" t="s">
        <v>1579</v>
      </c>
      <c r="H220" s="208" t="s">
        <v>2325</v>
      </c>
      <c r="I220" s="228" t="s">
        <v>2325</v>
      </c>
      <c r="J220" s="188" t="s">
        <v>1590</v>
      </c>
      <c r="K220" s="188" t="s">
        <v>1587</v>
      </c>
      <c r="L220" s="190" t="s">
        <v>2326</v>
      </c>
      <c r="M220" s="231" t="s">
        <v>1527</v>
      </c>
      <c r="N220" s="228" t="s">
        <v>1579</v>
      </c>
      <c r="O220" s="228"/>
      <c r="P220" s="212"/>
      <c r="Q220" s="212"/>
      <c r="R220" s="212"/>
      <c r="S220" s="212"/>
      <c r="T220" s="190">
        <v>8</v>
      </c>
      <c r="U220" s="212"/>
      <c r="V220" s="212"/>
      <c r="W220" s="188" t="s">
        <v>350</v>
      </c>
      <c r="X220" s="190">
        <v>0</v>
      </c>
      <c r="Y220" s="190">
        <v>1</v>
      </c>
      <c r="AB220" s="189" t="s">
        <v>2305</v>
      </c>
      <c r="AC220" s="189"/>
      <c r="AD220" s="187"/>
      <c r="AE220" s="187"/>
      <c r="AF220" s="187"/>
      <c r="AG220" s="187"/>
      <c r="AH220" s="187"/>
      <c r="AI220" s="187"/>
      <c r="AJ220" s="187"/>
      <c r="AK220" s="187"/>
      <c r="AL220" s="187"/>
      <c r="AM220" s="187"/>
    </row>
    <row r="221" spans="1:39" s="190" customFormat="1">
      <c r="A221" s="198"/>
      <c r="B221" s="190">
        <v>63</v>
      </c>
      <c r="C221" s="190">
        <v>70</v>
      </c>
      <c r="D221" s="216">
        <v>45014</v>
      </c>
      <c r="E221" s="215" t="s">
        <v>93</v>
      </c>
      <c r="F221" s="215" t="s">
        <v>1331</v>
      </c>
      <c r="G221" s="188" t="s">
        <v>706</v>
      </c>
      <c r="H221" s="208" t="s">
        <v>706</v>
      </c>
      <c r="I221" s="188" t="s">
        <v>707</v>
      </c>
      <c r="J221" s="188" t="s">
        <v>1314</v>
      </c>
      <c r="K221" s="188" t="s">
        <v>1076</v>
      </c>
      <c r="L221" s="225" t="s">
        <v>350</v>
      </c>
      <c r="M221" s="195"/>
      <c r="N221" s="208" t="s">
        <v>2307</v>
      </c>
      <c r="O221" s="213">
        <v>10.99</v>
      </c>
      <c r="P221" s="212">
        <f>IFERROR(O221/R221,"-")</f>
        <v>10.99</v>
      </c>
      <c r="Q221" s="212">
        <f>IFERROR(P221/T221,"-")</f>
        <v>1.099</v>
      </c>
      <c r="R221" s="211">
        <v>1</v>
      </c>
      <c r="S221" s="194" t="str">
        <f>IF(R221=1,"Single canister",CONCATENATE(R221,"-Pack"))</f>
        <v>Single canister</v>
      </c>
      <c r="T221" s="190">
        <v>10</v>
      </c>
      <c r="U221" s="193"/>
      <c r="V221" s="211"/>
      <c r="W221" s="188"/>
      <c r="Y221" s="190">
        <v>1</v>
      </c>
      <c r="AA221" s="188" t="s">
        <v>472</v>
      </c>
      <c r="AB221" s="189"/>
      <c r="AC221" s="189"/>
      <c r="AD221" s="187"/>
      <c r="AE221" s="187"/>
      <c r="AF221" s="187"/>
      <c r="AG221" s="187"/>
      <c r="AH221" s="187"/>
      <c r="AI221" s="187"/>
      <c r="AJ221" s="187"/>
      <c r="AK221" s="187"/>
      <c r="AL221" s="187"/>
      <c r="AM221" s="187"/>
    </row>
    <row r="222" spans="1:39" s="190" customFormat="1">
      <c r="A222" s="198"/>
      <c r="B222" s="190">
        <v>63</v>
      </c>
      <c r="C222" s="190">
        <v>40</v>
      </c>
      <c r="D222" s="216">
        <v>45001</v>
      </c>
      <c r="E222" s="224" t="s">
        <v>174</v>
      </c>
      <c r="F222" s="224" t="s">
        <v>87</v>
      </c>
      <c r="G222" s="188"/>
      <c r="H222" s="208" t="s">
        <v>734</v>
      </c>
      <c r="I222" s="188" t="s">
        <v>734</v>
      </c>
      <c r="J222" s="188" t="s">
        <v>735</v>
      </c>
      <c r="K222" s="188"/>
      <c r="L222" s="225" t="s">
        <v>350</v>
      </c>
      <c r="M222" s="225"/>
      <c r="N222" s="188"/>
      <c r="O222" s="213"/>
      <c r="P222" s="212" t="str">
        <f>IFERROR(O222/R222,"-")</f>
        <v>-</v>
      </c>
      <c r="Q222" s="212" t="str">
        <f>IFERROR(P222/T222,"-")</f>
        <v>-</v>
      </c>
      <c r="R222" s="211"/>
      <c r="S222" s="194" t="s">
        <v>387</v>
      </c>
      <c r="U222" s="193"/>
      <c r="V222" s="211">
        <v>0</v>
      </c>
      <c r="W222" s="188" t="s">
        <v>486</v>
      </c>
      <c r="X222" s="211">
        <v>0</v>
      </c>
      <c r="Y222" s="211">
        <v>0</v>
      </c>
      <c r="Z222" s="211"/>
      <c r="AA222" s="188" t="s">
        <v>472</v>
      </c>
      <c r="AB222" s="189" t="s">
        <v>1425</v>
      </c>
      <c r="AC222" s="189"/>
      <c r="AD222" s="187"/>
      <c r="AE222" s="187"/>
      <c r="AF222" s="187"/>
      <c r="AG222" s="187"/>
      <c r="AH222" s="187"/>
      <c r="AI222" s="187"/>
      <c r="AJ222" s="187"/>
      <c r="AK222" s="187"/>
      <c r="AL222" s="187"/>
      <c r="AM222" s="187"/>
    </row>
    <row r="223" spans="1:39" s="190" customFormat="1">
      <c r="A223" s="198"/>
      <c r="B223" s="190">
        <v>64</v>
      </c>
      <c r="D223" s="216">
        <v>44987</v>
      </c>
      <c r="E223" s="216"/>
      <c r="F223" s="229" t="s">
        <v>9</v>
      </c>
      <c r="G223" s="228" t="s">
        <v>439</v>
      </c>
      <c r="H223" s="208" t="s">
        <v>2327</v>
      </c>
      <c r="I223" s="228" t="s">
        <v>2327</v>
      </c>
      <c r="J223" s="188" t="s">
        <v>1596</v>
      </c>
      <c r="K223" s="188" t="s">
        <v>1597</v>
      </c>
      <c r="L223" s="190" t="s">
        <v>1425</v>
      </c>
      <c r="M223" s="231" t="s">
        <v>1527</v>
      </c>
      <c r="N223" s="228" t="s">
        <v>439</v>
      </c>
      <c r="O223" s="228"/>
      <c r="P223" s="212"/>
      <c r="Q223" s="212"/>
      <c r="R223" s="212"/>
      <c r="S223" s="212"/>
      <c r="T223" s="190">
        <v>10</v>
      </c>
      <c r="U223" s="212"/>
      <c r="V223" s="212"/>
      <c r="W223" s="188" t="s">
        <v>350</v>
      </c>
      <c r="X223" s="190">
        <v>0</v>
      </c>
      <c r="Y223" s="190">
        <v>0</v>
      </c>
      <c r="AB223" s="189"/>
      <c r="AC223" s="189"/>
      <c r="AD223" s="187"/>
      <c r="AE223" s="187"/>
      <c r="AF223" s="187"/>
      <c r="AG223" s="187"/>
      <c r="AH223" s="187"/>
      <c r="AI223" s="187"/>
      <c r="AJ223" s="187"/>
      <c r="AK223" s="187"/>
      <c r="AL223" s="187"/>
      <c r="AM223" s="187"/>
    </row>
    <row r="224" spans="1:39" s="190" customFormat="1">
      <c r="A224" s="198"/>
      <c r="B224" s="190">
        <v>64</v>
      </c>
      <c r="C224" s="190">
        <v>70</v>
      </c>
      <c r="D224" s="216">
        <v>45014</v>
      </c>
      <c r="E224" s="215" t="s">
        <v>93</v>
      </c>
      <c r="F224" s="215" t="s">
        <v>1331</v>
      </c>
      <c r="G224" s="188" t="s">
        <v>706</v>
      </c>
      <c r="H224" s="208" t="s">
        <v>706</v>
      </c>
      <c r="I224" s="188" t="s">
        <v>707</v>
      </c>
      <c r="J224" s="188" t="s">
        <v>1315</v>
      </c>
      <c r="K224" s="188" t="s">
        <v>1078</v>
      </c>
      <c r="L224" s="225" t="s">
        <v>350</v>
      </c>
      <c r="M224" s="195"/>
      <c r="N224" s="208" t="s">
        <v>2307</v>
      </c>
      <c r="O224" s="213">
        <v>7.49</v>
      </c>
      <c r="P224" s="212">
        <f>IFERROR(O224/R224,"-")</f>
        <v>7.49</v>
      </c>
      <c r="Q224" s="212">
        <f>IFERROR(P224/T224,"-")</f>
        <v>2.14</v>
      </c>
      <c r="R224" s="211">
        <v>1</v>
      </c>
      <c r="S224" s="194" t="str">
        <f>IF(R224=1,"Single canister",CONCATENATE(R224,"-Pack"))</f>
        <v>Single canister</v>
      </c>
      <c r="T224" s="190">
        <v>3.5</v>
      </c>
      <c r="U224" s="193"/>
      <c r="V224" s="211"/>
      <c r="W224" s="188"/>
      <c r="Y224" s="190">
        <v>1</v>
      </c>
      <c r="AA224" s="188" t="s">
        <v>472</v>
      </c>
      <c r="AB224" s="189"/>
      <c r="AC224" s="189"/>
      <c r="AD224" s="187"/>
      <c r="AE224" s="187"/>
      <c r="AF224" s="187"/>
      <c r="AG224" s="187"/>
      <c r="AH224" s="187"/>
      <c r="AI224" s="187"/>
      <c r="AJ224" s="187"/>
      <c r="AK224" s="187"/>
      <c r="AL224" s="187"/>
      <c r="AM224" s="187"/>
    </row>
    <row r="225" spans="1:39" s="190" customFormat="1">
      <c r="A225" s="198"/>
      <c r="B225" s="190">
        <v>64</v>
      </c>
      <c r="C225" s="190">
        <v>44</v>
      </c>
      <c r="D225" s="216">
        <v>45001</v>
      </c>
      <c r="E225" s="224" t="s">
        <v>184</v>
      </c>
      <c r="F225" s="224" t="s">
        <v>87</v>
      </c>
      <c r="G225" s="188"/>
      <c r="H225" s="208" t="s">
        <v>734</v>
      </c>
      <c r="I225" s="188" t="s">
        <v>734</v>
      </c>
      <c r="J225" s="188" t="s">
        <v>735</v>
      </c>
      <c r="K225" s="188"/>
      <c r="L225" s="225" t="s">
        <v>350</v>
      </c>
      <c r="M225" s="225"/>
      <c r="N225" s="188"/>
      <c r="O225" s="213"/>
      <c r="P225" s="212" t="str">
        <f>IFERROR(O225/R225,"-")</f>
        <v>-</v>
      </c>
      <c r="Q225" s="212" t="str">
        <f>IFERROR(P225/T225,"-")</f>
        <v>-</v>
      </c>
      <c r="R225" s="211"/>
      <c r="S225" s="194" t="s">
        <v>387</v>
      </c>
      <c r="U225" s="193"/>
      <c r="V225" s="211">
        <v>0</v>
      </c>
      <c r="W225" s="188" t="s">
        <v>486</v>
      </c>
      <c r="X225" s="211">
        <v>0</v>
      </c>
      <c r="Y225" s="211">
        <v>0</v>
      </c>
      <c r="Z225" s="211"/>
      <c r="AA225" s="188" t="s">
        <v>472</v>
      </c>
      <c r="AB225" s="189" t="s">
        <v>1425</v>
      </c>
      <c r="AC225" s="189"/>
      <c r="AD225" s="187"/>
      <c r="AE225" s="187"/>
      <c r="AF225" s="187"/>
      <c r="AG225" s="187"/>
      <c r="AH225" s="187"/>
      <c r="AI225" s="187"/>
      <c r="AJ225" s="187"/>
      <c r="AK225" s="187"/>
      <c r="AL225" s="187"/>
      <c r="AM225" s="187"/>
    </row>
    <row r="226" spans="1:39" s="190" customFormat="1">
      <c r="A226" s="198"/>
      <c r="B226" s="190">
        <v>65</v>
      </c>
      <c r="C226" s="190">
        <v>36</v>
      </c>
      <c r="D226" s="216">
        <v>44993</v>
      </c>
      <c r="E226" s="224" t="s">
        <v>167</v>
      </c>
      <c r="F226" s="224" t="s">
        <v>87</v>
      </c>
      <c r="G226" s="188" t="s">
        <v>774</v>
      </c>
      <c r="H226" s="208" t="str">
        <f>G226</f>
        <v>Digital Innovations</v>
      </c>
      <c r="I226" s="188" t="s">
        <v>775</v>
      </c>
      <c r="J226" s="188" t="s">
        <v>776</v>
      </c>
      <c r="K226" s="188" t="s">
        <v>777</v>
      </c>
      <c r="L226" s="225" t="s">
        <v>350</v>
      </c>
      <c r="M226" s="225"/>
      <c r="N226" s="188"/>
      <c r="O226" s="213">
        <v>16.989999999999998</v>
      </c>
      <c r="P226" s="212">
        <f>IFERROR(O226/R226,"-")</f>
        <v>8.4949999999999992</v>
      </c>
      <c r="Q226" s="212">
        <f>IFERROR(P226/T226,"-")</f>
        <v>0.84949999999999992</v>
      </c>
      <c r="R226" s="211">
        <v>2</v>
      </c>
      <c r="S226" s="211" t="s">
        <v>355</v>
      </c>
      <c r="T226" s="190">
        <v>10</v>
      </c>
      <c r="U226" s="193"/>
      <c r="V226" s="211">
        <v>0</v>
      </c>
      <c r="W226" s="188" t="s">
        <v>486</v>
      </c>
      <c r="X226" s="211">
        <v>0</v>
      </c>
      <c r="Y226" s="211">
        <v>1</v>
      </c>
      <c r="Z226" s="211"/>
      <c r="AA226" s="188" t="s">
        <v>472</v>
      </c>
      <c r="AB226" s="189" t="s">
        <v>1425</v>
      </c>
      <c r="AC226" s="189"/>
      <c r="AD226" s="187"/>
      <c r="AE226" s="187"/>
      <c r="AF226" s="187"/>
      <c r="AG226" s="187"/>
      <c r="AH226" s="187"/>
      <c r="AI226" s="187"/>
      <c r="AJ226" s="187"/>
      <c r="AK226" s="187"/>
      <c r="AL226" s="187"/>
      <c r="AM226" s="187"/>
    </row>
    <row r="227" spans="1:39" s="190" customFormat="1">
      <c r="A227" s="198"/>
      <c r="B227" s="190">
        <v>65</v>
      </c>
      <c r="D227" s="216">
        <v>44987</v>
      </c>
      <c r="E227" s="216"/>
      <c r="F227" s="229" t="s">
        <v>9</v>
      </c>
      <c r="G227" s="228" t="s">
        <v>1598</v>
      </c>
      <c r="H227" s="208" t="s">
        <v>1467</v>
      </c>
      <c r="I227" s="228" t="s">
        <v>2328</v>
      </c>
      <c r="J227" s="188" t="s">
        <v>1605</v>
      </c>
      <c r="K227" s="188" t="s">
        <v>1606</v>
      </c>
      <c r="L227" s="190" t="s">
        <v>19</v>
      </c>
      <c r="M227" s="231" t="s">
        <v>1475</v>
      </c>
      <c r="N227" s="228" t="s">
        <v>635</v>
      </c>
      <c r="O227" s="228"/>
      <c r="P227" s="212"/>
      <c r="Q227" s="212"/>
      <c r="R227" s="212"/>
      <c r="S227" s="212"/>
      <c r="U227" s="212"/>
      <c r="V227" s="212"/>
      <c r="W227" s="188" t="s">
        <v>350</v>
      </c>
      <c r="X227" s="190">
        <v>0</v>
      </c>
      <c r="Y227" s="190">
        <v>0</v>
      </c>
      <c r="AB227" s="189"/>
      <c r="AC227" s="189"/>
      <c r="AD227" s="187"/>
      <c r="AE227" s="187"/>
      <c r="AF227" s="187"/>
      <c r="AG227" s="187"/>
      <c r="AH227" s="187"/>
      <c r="AI227" s="187"/>
      <c r="AJ227" s="187"/>
      <c r="AK227" s="187"/>
      <c r="AL227" s="187"/>
      <c r="AM227" s="187"/>
    </row>
    <row r="228" spans="1:39" s="190" customFormat="1">
      <c r="A228" s="198"/>
      <c r="B228" s="190">
        <v>65</v>
      </c>
      <c r="C228" s="190">
        <v>71</v>
      </c>
      <c r="D228" s="216">
        <v>45014</v>
      </c>
      <c r="E228" s="215" t="s">
        <v>85</v>
      </c>
      <c r="F228" s="215" t="s">
        <v>1332</v>
      </c>
      <c r="G228" s="188" t="s">
        <v>85</v>
      </c>
      <c r="H228" s="208" t="s">
        <v>2303</v>
      </c>
      <c r="I228" s="208" t="s">
        <v>2303</v>
      </c>
      <c r="J228" s="188" t="s">
        <v>1251</v>
      </c>
      <c r="K228" s="188" t="s">
        <v>1318</v>
      </c>
      <c r="L228" s="195" t="s">
        <v>350</v>
      </c>
      <c r="M228" s="195"/>
      <c r="N228" s="208" t="s">
        <v>1254</v>
      </c>
      <c r="O228" s="213">
        <v>4.97</v>
      </c>
      <c r="P228" s="212">
        <f>IFERROR(O228/R228,"-")</f>
        <v>4.97</v>
      </c>
      <c r="Q228" s="212">
        <f>IFERROR(P228/T228,"-")</f>
        <v>0.497</v>
      </c>
      <c r="R228" s="211">
        <v>1</v>
      </c>
      <c r="S228" s="194" t="str">
        <f>IF(R228=1,"Single canister",CONCATENATE(R228,"-Pack"))</f>
        <v>Single canister</v>
      </c>
      <c r="T228" s="190">
        <v>10</v>
      </c>
      <c r="U228" s="193"/>
      <c r="V228" s="211"/>
      <c r="W228" s="188"/>
      <c r="Y228" s="190">
        <v>1</v>
      </c>
      <c r="AA228" s="188" t="s">
        <v>472</v>
      </c>
      <c r="AB228" s="189"/>
      <c r="AC228" s="189"/>
      <c r="AD228" s="187"/>
      <c r="AE228" s="187"/>
      <c r="AF228" s="187"/>
      <c r="AG228" s="187"/>
      <c r="AH228" s="187"/>
      <c r="AI228" s="187"/>
      <c r="AJ228" s="187"/>
      <c r="AK228" s="187"/>
      <c r="AL228" s="187"/>
      <c r="AM228" s="187"/>
    </row>
    <row r="229" spans="1:39" s="190" customFormat="1">
      <c r="A229" s="198"/>
      <c r="B229" s="190">
        <v>66</v>
      </c>
      <c r="C229" s="190">
        <v>5</v>
      </c>
      <c r="D229" s="216">
        <v>44993</v>
      </c>
      <c r="E229" s="224" t="s">
        <v>96</v>
      </c>
      <c r="F229" s="224" t="s">
        <v>82</v>
      </c>
      <c r="G229" s="188" t="s">
        <v>388</v>
      </c>
      <c r="H229" s="208" t="s">
        <v>2309</v>
      </c>
      <c r="I229" s="188" t="s">
        <v>389</v>
      </c>
      <c r="J229" s="188" t="s">
        <v>780</v>
      </c>
      <c r="K229" s="188" t="s">
        <v>781</v>
      </c>
      <c r="L229" s="225" t="s">
        <v>19</v>
      </c>
      <c r="M229" s="225"/>
      <c r="N229" s="228" t="s">
        <v>391</v>
      </c>
      <c r="O229" s="213">
        <v>244.2</v>
      </c>
      <c r="P229" s="212">
        <f>IFERROR(O229/R229,"-")</f>
        <v>20.349999999999998</v>
      </c>
      <c r="Q229" s="212">
        <f>IFERROR(P229/T229,"-")</f>
        <v>2.5437499999999997</v>
      </c>
      <c r="R229" s="211">
        <v>12</v>
      </c>
      <c r="S229" s="211" t="s">
        <v>2251</v>
      </c>
      <c r="T229" s="190">
        <v>8</v>
      </c>
      <c r="U229" s="193"/>
      <c r="V229" s="211">
        <v>0</v>
      </c>
      <c r="W229" s="188" t="s">
        <v>486</v>
      </c>
      <c r="X229" s="211">
        <v>0</v>
      </c>
      <c r="Y229" s="211">
        <v>0</v>
      </c>
      <c r="Z229" s="211"/>
      <c r="AA229" s="188" t="s">
        <v>472</v>
      </c>
      <c r="AB229" s="189" t="s">
        <v>1425</v>
      </c>
      <c r="AC229" s="189"/>
      <c r="AD229" s="187"/>
      <c r="AE229" s="187"/>
      <c r="AF229" s="187"/>
      <c r="AG229" s="187"/>
      <c r="AH229" s="187"/>
      <c r="AI229" s="187"/>
      <c r="AJ229" s="187"/>
      <c r="AK229" s="187"/>
      <c r="AL229" s="187"/>
      <c r="AM229" s="187"/>
    </row>
    <row r="230" spans="1:39" s="190" customFormat="1">
      <c r="A230" s="198"/>
      <c r="B230" s="190">
        <v>66</v>
      </c>
      <c r="D230" s="216">
        <v>44987</v>
      </c>
      <c r="E230" s="216"/>
      <c r="F230" s="229" t="s">
        <v>9</v>
      </c>
      <c r="G230" s="207" t="s">
        <v>394</v>
      </c>
      <c r="H230" s="208" t="s">
        <v>394</v>
      </c>
      <c r="I230" s="188" t="s">
        <v>906</v>
      </c>
      <c r="J230" s="188" t="s">
        <v>906</v>
      </c>
      <c r="K230" s="188" t="s">
        <v>1614</v>
      </c>
      <c r="L230" s="195" t="s">
        <v>19</v>
      </c>
      <c r="M230" s="231" t="s">
        <v>1527</v>
      </c>
      <c r="N230" s="188" t="s">
        <v>396</v>
      </c>
      <c r="O230" s="228"/>
      <c r="P230" s="212">
        <v>9.99</v>
      </c>
      <c r="Q230" s="212"/>
      <c r="R230" s="212"/>
      <c r="S230" s="212"/>
      <c r="T230" s="190">
        <v>10</v>
      </c>
      <c r="U230" s="212"/>
      <c r="V230" s="212"/>
      <c r="W230" s="188" t="s">
        <v>350</v>
      </c>
      <c r="X230" s="190">
        <v>0</v>
      </c>
      <c r="Y230" s="190">
        <v>1</v>
      </c>
      <c r="AB230" s="189"/>
      <c r="AC230" s="189"/>
      <c r="AD230" s="187"/>
      <c r="AE230" s="187"/>
      <c r="AF230" s="187"/>
      <c r="AG230" s="187"/>
      <c r="AH230" s="187"/>
      <c r="AI230" s="187"/>
      <c r="AJ230" s="187"/>
      <c r="AK230" s="187"/>
      <c r="AL230" s="187"/>
      <c r="AM230" s="187"/>
    </row>
    <row r="231" spans="1:39" s="190" customFormat="1">
      <c r="A231" s="198"/>
      <c r="B231" s="190">
        <v>66</v>
      </c>
      <c r="C231" s="190">
        <v>71</v>
      </c>
      <c r="D231" s="216">
        <v>45014</v>
      </c>
      <c r="E231" s="215" t="s">
        <v>85</v>
      </c>
      <c r="F231" s="215" t="s">
        <v>1332</v>
      </c>
      <c r="G231" s="188" t="s">
        <v>85</v>
      </c>
      <c r="H231" s="208" t="s">
        <v>2303</v>
      </c>
      <c r="I231" s="208" t="s">
        <v>2303</v>
      </c>
      <c r="J231" s="188" t="s">
        <v>1258</v>
      </c>
      <c r="K231" s="188" t="s">
        <v>1320</v>
      </c>
      <c r="L231" s="195" t="s">
        <v>350</v>
      </c>
      <c r="M231" s="195"/>
      <c r="N231" s="208" t="s">
        <v>1254</v>
      </c>
      <c r="O231" s="213">
        <v>9.6300000000000008</v>
      </c>
      <c r="P231" s="212">
        <f>IFERROR(O231/R231,"-")</f>
        <v>4.8150000000000004</v>
      </c>
      <c r="Q231" s="212">
        <f>IFERROR(P231/T231,"-")</f>
        <v>0.48150000000000004</v>
      </c>
      <c r="R231" s="211">
        <v>2</v>
      </c>
      <c r="S231" s="194" t="str">
        <f>IF(R231=1,"Single canister",CONCATENATE(R231,"-Pack"))</f>
        <v>2-Pack</v>
      </c>
      <c r="T231" s="190">
        <v>10</v>
      </c>
      <c r="U231" s="193"/>
      <c r="V231" s="211"/>
      <c r="W231" s="188"/>
      <c r="Y231" s="190">
        <v>1</v>
      </c>
      <c r="AA231" s="188" t="s">
        <v>472</v>
      </c>
      <c r="AB231" s="189"/>
      <c r="AC231" s="189"/>
      <c r="AD231" s="187"/>
      <c r="AE231" s="187"/>
      <c r="AF231" s="187"/>
      <c r="AG231" s="187"/>
      <c r="AH231" s="187"/>
      <c r="AI231" s="187"/>
      <c r="AJ231" s="187"/>
      <c r="AK231" s="187"/>
      <c r="AL231" s="187"/>
      <c r="AM231" s="187"/>
    </row>
    <row r="232" spans="1:39" s="190" customFormat="1">
      <c r="A232" s="198"/>
      <c r="B232" s="190">
        <v>67</v>
      </c>
      <c r="D232" s="216">
        <v>44987</v>
      </c>
      <c r="E232" s="216"/>
      <c r="F232" s="229" t="s">
        <v>9</v>
      </c>
      <c r="G232" s="208" t="s">
        <v>2311</v>
      </c>
      <c r="H232" s="208" t="s">
        <v>524</v>
      </c>
      <c r="I232" s="188" t="s">
        <v>524</v>
      </c>
      <c r="J232" s="188" t="s">
        <v>1620</v>
      </c>
      <c r="K232" s="188" t="s">
        <v>1621</v>
      </c>
      <c r="L232" s="190" t="s">
        <v>528</v>
      </c>
      <c r="M232" s="231" t="s">
        <v>1622</v>
      </c>
      <c r="N232" s="228" t="s">
        <v>529</v>
      </c>
      <c r="O232" s="228"/>
      <c r="P232" s="212"/>
      <c r="Q232" s="212"/>
      <c r="R232" s="212"/>
      <c r="S232" s="212"/>
      <c r="T232" s="190">
        <v>3.5</v>
      </c>
      <c r="U232" s="212"/>
      <c r="V232" s="212"/>
      <c r="W232" s="188" t="s">
        <v>350</v>
      </c>
      <c r="X232" s="190">
        <v>0</v>
      </c>
      <c r="Y232" s="190">
        <v>0</v>
      </c>
      <c r="AB232" s="189" t="s">
        <v>1344</v>
      </c>
      <c r="AC232" s="189"/>
      <c r="AD232" s="187"/>
      <c r="AE232" s="187"/>
      <c r="AF232" s="187"/>
      <c r="AG232" s="187"/>
      <c r="AH232" s="187"/>
      <c r="AI232" s="187"/>
      <c r="AJ232" s="187"/>
      <c r="AK232" s="187"/>
      <c r="AL232" s="187"/>
      <c r="AM232" s="187"/>
    </row>
    <row r="233" spans="1:39" s="190" customFormat="1">
      <c r="A233" s="198"/>
      <c r="B233" s="190">
        <v>67</v>
      </c>
      <c r="C233" s="190">
        <v>5</v>
      </c>
      <c r="D233" s="216">
        <v>44993</v>
      </c>
      <c r="E233" s="224" t="s">
        <v>96</v>
      </c>
      <c r="F233" s="224" t="s">
        <v>82</v>
      </c>
      <c r="G233" s="188" t="s">
        <v>374</v>
      </c>
      <c r="H233" s="208" t="s">
        <v>374</v>
      </c>
      <c r="I233" s="208" t="s">
        <v>375</v>
      </c>
      <c r="J233" s="188" t="s">
        <v>784</v>
      </c>
      <c r="K233" s="188" t="s">
        <v>785</v>
      </c>
      <c r="L233" s="195" t="s">
        <v>19</v>
      </c>
      <c r="M233" s="195"/>
      <c r="N233" s="188" t="s">
        <v>376</v>
      </c>
      <c r="O233" s="213">
        <v>17.27</v>
      </c>
      <c r="P233" s="212">
        <f>IFERROR(O233/R233,"-")</f>
        <v>8.6349999999999998</v>
      </c>
      <c r="Q233" s="212">
        <f>IFERROR(P233/T233,"-")</f>
        <v>0.86349999999999993</v>
      </c>
      <c r="R233" s="211">
        <v>2</v>
      </c>
      <c r="S233" s="211" t="s">
        <v>355</v>
      </c>
      <c r="T233" s="190">
        <v>10</v>
      </c>
      <c r="U233" s="193"/>
      <c r="V233" s="211">
        <v>0</v>
      </c>
      <c r="W233" s="188" t="s">
        <v>486</v>
      </c>
      <c r="X233" s="211">
        <v>0</v>
      </c>
      <c r="Y233" s="211">
        <v>0</v>
      </c>
      <c r="Z233" s="211"/>
      <c r="AA233" s="188" t="s">
        <v>472</v>
      </c>
      <c r="AB233" s="189" t="s">
        <v>1344</v>
      </c>
      <c r="AC233" s="189"/>
      <c r="AD233" s="187"/>
      <c r="AE233" s="187"/>
      <c r="AF233" s="187"/>
      <c r="AG233" s="187"/>
      <c r="AH233" s="187"/>
      <c r="AI233" s="187"/>
      <c r="AJ233" s="187"/>
      <c r="AK233" s="187"/>
      <c r="AL233" s="187"/>
      <c r="AM233" s="187"/>
    </row>
    <row r="234" spans="1:39" s="190" customFormat="1">
      <c r="A234" s="198"/>
      <c r="B234" s="190">
        <v>67</v>
      </c>
      <c r="C234" s="190">
        <v>71</v>
      </c>
      <c r="D234" s="216">
        <v>45014</v>
      </c>
      <c r="E234" s="215" t="s">
        <v>85</v>
      </c>
      <c r="F234" s="215" t="s">
        <v>1332</v>
      </c>
      <c r="G234" s="188" t="s">
        <v>85</v>
      </c>
      <c r="H234" s="208" t="s">
        <v>2303</v>
      </c>
      <c r="I234" s="208" t="s">
        <v>2303</v>
      </c>
      <c r="J234" s="188" t="s">
        <v>1256</v>
      </c>
      <c r="K234" s="188" t="s">
        <v>1330</v>
      </c>
      <c r="L234" s="195" t="s">
        <v>350</v>
      </c>
      <c r="M234" s="195"/>
      <c r="N234" s="208" t="s">
        <v>1254</v>
      </c>
      <c r="O234" s="213">
        <v>13.97</v>
      </c>
      <c r="P234" s="212">
        <f>IFERROR(O234/R234,"-")</f>
        <v>3.4925000000000002</v>
      </c>
      <c r="Q234" s="212">
        <f>IFERROR(P234/T234,"-")</f>
        <v>0.34925</v>
      </c>
      <c r="R234" s="211">
        <v>4</v>
      </c>
      <c r="S234" s="194" t="str">
        <f>IF(R234=1,"Single canister",CONCATENATE(R234,"-Pack"))</f>
        <v>4-Pack</v>
      </c>
      <c r="T234" s="190">
        <v>10</v>
      </c>
      <c r="U234" s="193"/>
      <c r="V234" s="211"/>
      <c r="W234" s="188"/>
      <c r="Y234" s="190">
        <v>1</v>
      </c>
      <c r="AA234" s="188" t="s">
        <v>472</v>
      </c>
      <c r="AB234" s="189"/>
      <c r="AC234" s="189"/>
      <c r="AD234" s="187"/>
      <c r="AE234" s="187"/>
      <c r="AF234" s="187"/>
      <c r="AG234" s="187"/>
      <c r="AH234" s="187"/>
      <c r="AI234" s="187"/>
      <c r="AJ234" s="187"/>
      <c r="AK234" s="187"/>
      <c r="AL234" s="187"/>
      <c r="AM234" s="187"/>
    </row>
    <row r="235" spans="1:39" s="190" customFormat="1">
      <c r="A235" s="198"/>
      <c r="B235" s="190">
        <v>68</v>
      </c>
      <c r="D235" s="216">
        <v>44987</v>
      </c>
      <c r="E235" s="216"/>
      <c r="F235" s="229" t="s">
        <v>9</v>
      </c>
      <c r="G235" s="208" t="s">
        <v>2311</v>
      </c>
      <c r="H235" s="208" t="s">
        <v>524</v>
      </c>
      <c r="I235" s="188" t="s">
        <v>524</v>
      </c>
      <c r="J235" s="188" t="s">
        <v>1620</v>
      </c>
      <c r="K235" s="188" t="s">
        <v>1621</v>
      </c>
      <c r="L235" s="190" t="s">
        <v>528</v>
      </c>
      <c r="M235" s="231" t="s">
        <v>1622</v>
      </c>
      <c r="N235" s="228" t="s">
        <v>529</v>
      </c>
      <c r="O235" s="228"/>
      <c r="P235" s="212"/>
      <c r="Q235" s="212"/>
      <c r="R235" s="212"/>
      <c r="S235" s="212"/>
      <c r="T235" s="190">
        <v>8</v>
      </c>
      <c r="U235" s="212"/>
      <c r="V235" s="212"/>
      <c r="W235" s="188" t="s">
        <v>350</v>
      </c>
      <c r="X235" s="190">
        <v>0</v>
      </c>
      <c r="Y235" s="190">
        <v>0</v>
      </c>
      <c r="AB235" s="189" t="s">
        <v>1344</v>
      </c>
      <c r="AC235" s="189"/>
      <c r="AD235" s="187"/>
      <c r="AE235" s="187"/>
      <c r="AF235" s="187"/>
      <c r="AG235" s="187"/>
      <c r="AH235" s="187"/>
      <c r="AI235" s="187"/>
      <c r="AJ235" s="187"/>
      <c r="AK235" s="187"/>
      <c r="AL235" s="187"/>
      <c r="AM235" s="187"/>
    </row>
    <row r="236" spans="1:39" s="190" customFormat="1">
      <c r="A236" s="198"/>
      <c r="B236" s="190">
        <v>68</v>
      </c>
      <c r="C236" s="190">
        <v>5</v>
      </c>
      <c r="D236" s="216">
        <v>44993</v>
      </c>
      <c r="E236" s="224" t="s">
        <v>96</v>
      </c>
      <c r="F236" s="224" t="s">
        <v>82</v>
      </c>
      <c r="G236" s="188" t="s">
        <v>374</v>
      </c>
      <c r="H236" s="208" t="s">
        <v>374</v>
      </c>
      <c r="I236" s="208" t="s">
        <v>375</v>
      </c>
      <c r="J236" s="188" t="s">
        <v>788</v>
      </c>
      <c r="K236" s="188" t="s">
        <v>789</v>
      </c>
      <c r="L236" s="195" t="s">
        <v>19</v>
      </c>
      <c r="M236" s="195"/>
      <c r="N236" s="188" t="s">
        <v>376</v>
      </c>
      <c r="O236" s="213">
        <v>33.43</v>
      </c>
      <c r="P236" s="212">
        <f>IFERROR(O236/R236,"-")</f>
        <v>16.715</v>
      </c>
      <c r="Q236" s="212">
        <f>IFERROR(P236/T236,"-")</f>
        <v>0.9832352941176471</v>
      </c>
      <c r="R236" s="211">
        <v>2</v>
      </c>
      <c r="S236" s="211" t="s">
        <v>355</v>
      </c>
      <c r="T236" s="190">
        <v>17</v>
      </c>
      <c r="U236" s="193"/>
      <c r="V236" s="211">
        <v>0</v>
      </c>
      <c r="W236" s="188" t="s">
        <v>486</v>
      </c>
      <c r="X236" s="211">
        <v>0</v>
      </c>
      <c r="Y236" s="211">
        <v>0</v>
      </c>
      <c r="Z236" s="211"/>
      <c r="AA236" s="188" t="s">
        <v>472</v>
      </c>
      <c r="AB236" s="189" t="s">
        <v>1344</v>
      </c>
      <c r="AC236" s="189"/>
      <c r="AD236" s="187"/>
      <c r="AE236" s="187"/>
      <c r="AF236" s="187"/>
      <c r="AG236" s="187"/>
      <c r="AH236" s="187"/>
      <c r="AI236" s="187"/>
      <c r="AJ236" s="187"/>
      <c r="AK236" s="187"/>
      <c r="AL236" s="187"/>
      <c r="AM236" s="187"/>
    </row>
    <row r="237" spans="1:39" s="190" customFormat="1">
      <c r="A237" s="198"/>
      <c r="B237" s="190">
        <v>68</v>
      </c>
      <c r="C237" s="190">
        <v>72</v>
      </c>
      <c r="D237" s="216">
        <v>45014</v>
      </c>
      <c r="E237" s="215" t="s">
        <v>116</v>
      </c>
      <c r="F237" s="215" t="s">
        <v>1332</v>
      </c>
      <c r="G237" s="188" t="s">
        <v>414</v>
      </c>
      <c r="H237" s="208" t="s">
        <v>694</v>
      </c>
      <c r="I237" s="188" t="s">
        <v>694</v>
      </c>
      <c r="J237" s="188" t="s">
        <v>1151</v>
      </c>
      <c r="K237" s="188" t="s">
        <v>1309</v>
      </c>
      <c r="L237" s="225" t="s">
        <v>19</v>
      </c>
      <c r="M237" s="195"/>
      <c r="N237" s="208" t="s">
        <v>416</v>
      </c>
      <c r="O237" s="213">
        <v>12.99</v>
      </c>
      <c r="P237" s="212">
        <f>IFERROR(O237/R237,"-")</f>
        <v>6.4950000000000001</v>
      </c>
      <c r="Q237" s="212">
        <f>IFERROR(P237/T237,"-")</f>
        <v>0.64949999999999997</v>
      </c>
      <c r="R237" s="211">
        <v>2</v>
      </c>
      <c r="S237" s="194" t="str">
        <f>IF(R237=1,"Single canister",CONCATENATE(R237,"-Pack"))</f>
        <v>2-Pack</v>
      </c>
      <c r="T237" s="190">
        <v>10</v>
      </c>
      <c r="U237" s="193"/>
      <c r="V237" s="211"/>
      <c r="W237" s="188"/>
      <c r="Y237" s="190">
        <v>0</v>
      </c>
      <c r="AA237" s="188" t="s">
        <v>472</v>
      </c>
      <c r="AB237" s="189"/>
      <c r="AC237" s="189"/>
      <c r="AD237" s="187"/>
      <c r="AE237" s="187"/>
      <c r="AF237" s="187"/>
      <c r="AG237" s="187"/>
      <c r="AH237" s="187"/>
      <c r="AI237" s="187"/>
      <c r="AJ237" s="187"/>
      <c r="AK237" s="187"/>
      <c r="AL237" s="187"/>
      <c r="AM237" s="187"/>
    </row>
    <row r="238" spans="1:39" s="190" customFormat="1">
      <c r="A238" s="198"/>
      <c r="B238" s="190">
        <v>69</v>
      </c>
      <c r="D238" s="216">
        <v>44987</v>
      </c>
      <c r="E238" s="216"/>
      <c r="F238" s="229" t="s">
        <v>9</v>
      </c>
      <c r="G238" s="208" t="s">
        <v>2311</v>
      </c>
      <c r="H238" s="208" t="s">
        <v>524</v>
      </c>
      <c r="I238" s="188" t="s">
        <v>524</v>
      </c>
      <c r="J238" s="188" t="s">
        <v>1620</v>
      </c>
      <c r="K238" s="188" t="s">
        <v>1621</v>
      </c>
      <c r="L238" s="190" t="s">
        <v>528</v>
      </c>
      <c r="M238" s="231" t="s">
        <v>1622</v>
      </c>
      <c r="N238" s="228" t="s">
        <v>529</v>
      </c>
      <c r="O238" s="228"/>
      <c r="P238" s="212"/>
      <c r="Q238" s="212"/>
      <c r="R238" s="212"/>
      <c r="S238" s="212"/>
      <c r="T238" s="190">
        <v>10</v>
      </c>
      <c r="U238" s="212"/>
      <c r="V238" s="212"/>
      <c r="W238" s="188" t="s">
        <v>350</v>
      </c>
      <c r="X238" s="190">
        <v>0</v>
      </c>
      <c r="Y238" s="190">
        <v>0</v>
      </c>
      <c r="AB238" s="189" t="s">
        <v>1344</v>
      </c>
      <c r="AC238" s="189"/>
      <c r="AD238" s="187"/>
      <c r="AE238" s="187"/>
      <c r="AF238" s="187"/>
      <c r="AG238" s="187"/>
      <c r="AH238" s="187"/>
      <c r="AI238" s="187"/>
      <c r="AJ238" s="187"/>
      <c r="AK238" s="187"/>
      <c r="AL238" s="187"/>
      <c r="AM238" s="187"/>
    </row>
    <row r="239" spans="1:39" s="190" customFormat="1">
      <c r="A239" s="198"/>
      <c r="B239" s="190">
        <v>69</v>
      </c>
      <c r="C239" s="190">
        <v>5</v>
      </c>
      <c r="D239" s="216">
        <v>44993</v>
      </c>
      <c r="E239" s="224" t="s">
        <v>96</v>
      </c>
      <c r="F239" s="224" t="s">
        <v>82</v>
      </c>
      <c r="G239" s="188" t="s">
        <v>374</v>
      </c>
      <c r="H239" s="208" t="s">
        <v>374</v>
      </c>
      <c r="I239" s="208" t="s">
        <v>375</v>
      </c>
      <c r="J239" s="188" t="s">
        <v>791</v>
      </c>
      <c r="K239" s="188" t="s">
        <v>792</v>
      </c>
      <c r="L239" s="195" t="s">
        <v>19</v>
      </c>
      <c r="M239" s="195"/>
      <c r="N239" s="188" t="s">
        <v>376</v>
      </c>
      <c r="O239" s="213">
        <v>11.44</v>
      </c>
      <c r="P239" s="212">
        <f>IFERROR(O239/R239,"-")</f>
        <v>11.44</v>
      </c>
      <c r="Q239" s="212">
        <f>IFERROR(P239/T239,"-")</f>
        <v>1.1439999999999999</v>
      </c>
      <c r="R239" s="211">
        <v>1</v>
      </c>
      <c r="S239" s="211" t="s">
        <v>369</v>
      </c>
      <c r="T239" s="190">
        <v>10</v>
      </c>
      <c r="U239" s="193"/>
      <c r="V239" s="211">
        <v>0</v>
      </c>
      <c r="W239" s="188" t="s">
        <v>486</v>
      </c>
      <c r="X239" s="211">
        <v>0</v>
      </c>
      <c r="Y239" s="211">
        <v>0</v>
      </c>
      <c r="Z239" s="211"/>
      <c r="AA239" s="188" t="s">
        <v>472</v>
      </c>
      <c r="AB239" s="189" t="s">
        <v>1344</v>
      </c>
      <c r="AC239" s="189"/>
      <c r="AD239" s="187"/>
      <c r="AE239" s="187"/>
      <c r="AF239" s="187"/>
      <c r="AG239" s="187"/>
      <c r="AH239" s="187"/>
      <c r="AI239" s="187"/>
      <c r="AJ239" s="187"/>
      <c r="AK239" s="187"/>
      <c r="AL239" s="187"/>
      <c r="AM239" s="187"/>
    </row>
    <row r="240" spans="1:39" s="190" customFormat="1">
      <c r="A240" s="198"/>
      <c r="B240" s="190">
        <v>69</v>
      </c>
      <c r="C240" s="190">
        <v>72</v>
      </c>
      <c r="D240" s="216">
        <v>45014</v>
      </c>
      <c r="E240" s="215" t="s">
        <v>116</v>
      </c>
      <c r="F240" s="215" t="s">
        <v>1332</v>
      </c>
      <c r="G240" s="188" t="s">
        <v>414</v>
      </c>
      <c r="H240" s="208" t="s">
        <v>694</v>
      </c>
      <c r="I240" s="188" t="s">
        <v>694</v>
      </c>
      <c r="J240" s="188" t="s">
        <v>1156</v>
      </c>
      <c r="K240" s="188" t="s">
        <v>1310</v>
      </c>
      <c r="L240" s="225" t="s">
        <v>19</v>
      </c>
      <c r="M240" s="195"/>
      <c r="N240" s="208" t="s">
        <v>416</v>
      </c>
      <c r="O240" s="213">
        <v>6.99</v>
      </c>
      <c r="P240" s="212">
        <f>IFERROR(O240/R240,"-")</f>
        <v>6.99</v>
      </c>
      <c r="Q240" s="212">
        <f>IFERROR(P240/T240,"-")</f>
        <v>0.69900000000000007</v>
      </c>
      <c r="R240" s="211">
        <v>1</v>
      </c>
      <c r="S240" s="194" t="str">
        <f>IF(R240=1,"Single canister",CONCATENATE(R240,"-Pack"))</f>
        <v>Single canister</v>
      </c>
      <c r="T240" s="190">
        <v>10</v>
      </c>
      <c r="U240" s="193"/>
      <c r="V240" s="211"/>
      <c r="W240" s="188"/>
      <c r="Y240" s="190">
        <v>0</v>
      </c>
      <c r="AA240" s="188" t="s">
        <v>472</v>
      </c>
      <c r="AB240" s="189"/>
      <c r="AC240" s="189"/>
      <c r="AD240" s="187"/>
      <c r="AE240" s="187"/>
      <c r="AF240" s="187"/>
      <c r="AG240" s="187"/>
      <c r="AH240" s="187"/>
      <c r="AI240" s="187"/>
      <c r="AJ240" s="187"/>
      <c r="AK240" s="187"/>
      <c r="AL240" s="187"/>
      <c r="AM240" s="187"/>
    </row>
    <row r="241" spans="1:39" s="190" customFormat="1">
      <c r="A241" s="198"/>
      <c r="B241" s="190">
        <v>70</v>
      </c>
      <c r="D241" s="216">
        <v>44987</v>
      </c>
      <c r="E241" s="216"/>
      <c r="F241" s="229" t="s">
        <v>9</v>
      </c>
      <c r="G241" s="208" t="s">
        <v>2311</v>
      </c>
      <c r="H241" s="208" t="s">
        <v>524</v>
      </c>
      <c r="I241" s="188" t="s">
        <v>524</v>
      </c>
      <c r="J241" s="188" t="s">
        <v>1620</v>
      </c>
      <c r="K241" s="188" t="s">
        <v>1621</v>
      </c>
      <c r="L241" s="190" t="s">
        <v>528</v>
      </c>
      <c r="M241" s="231" t="s">
        <v>1622</v>
      </c>
      <c r="N241" s="228" t="s">
        <v>529</v>
      </c>
      <c r="O241" s="228"/>
      <c r="P241" s="212"/>
      <c r="Q241" s="212"/>
      <c r="R241" s="212"/>
      <c r="S241" s="212"/>
      <c r="T241" s="190">
        <v>12</v>
      </c>
      <c r="U241" s="212"/>
      <c r="V241" s="212"/>
      <c r="W241" s="188" t="s">
        <v>350</v>
      </c>
      <c r="X241" s="190">
        <v>0</v>
      </c>
      <c r="Y241" s="190">
        <v>0</v>
      </c>
      <c r="AB241" s="189" t="s">
        <v>1344</v>
      </c>
      <c r="AC241" s="189"/>
      <c r="AD241" s="187"/>
      <c r="AE241" s="187"/>
      <c r="AF241" s="187"/>
      <c r="AG241" s="187"/>
      <c r="AH241" s="187"/>
      <c r="AI241" s="187"/>
      <c r="AJ241" s="187"/>
      <c r="AK241" s="187"/>
      <c r="AL241" s="187"/>
      <c r="AM241" s="187"/>
    </row>
    <row r="242" spans="1:39" s="190" customFormat="1">
      <c r="A242" s="198"/>
      <c r="B242" s="190">
        <v>70</v>
      </c>
      <c r="C242" s="190">
        <v>5</v>
      </c>
      <c r="D242" s="216">
        <v>44993</v>
      </c>
      <c r="E242" s="224" t="s">
        <v>96</v>
      </c>
      <c r="F242" s="224" t="s">
        <v>82</v>
      </c>
      <c r="G242" s="188" t="s">
        <v>374</v>
      </c>
      <c r="H242" s="208" t="s">
        <v>374</v>
      </c>
      <c r="I242" s="208" t="s">
        <v>375</v>
      </c>
      <c r="J242" s="188" t="s">
        <v>794</v>
      </c>
      <c r="K242" s="188" t="s">
        <v>795</v>
      </c>
      <c r="L242" s="195" t="s">
        <v>19</v>
      </c>
      <c r="M242" s="195"/>
      <c r="N242" s="188" t="s">
        <v>376</v>
      </c>
      <c r="O242" s="213">
        <v>16.78</v>
      </c>
      <c r="P242" s="212">
        <f>IFERROR(O242/R242,"-")</f>
        <v>16.78</v>
      </c>
      <c r="Q242" s="212">
        <f>IFERROR(P242/T242,"-")</f>
        <v>0.98705882352941188</v>
      </c>
      <c r="R242" s="211">
        <v>1</v>
      </c>
      <c r="S242" s="211" t="s">
        <v>369</v>
      </c>
      <c r="T242" s="190">
        <v>17</v>
      </c>
      <c r="U242" s="193"/>
      <c r="V242" s="211">
        <v>0</v>
      </c>
      <c r="W242" s="188" t="s">
        <v>486</v>
      </c>
      <c r="X242" s="211">
        <v>0</v>
      </c>
      <c r="Y242" s="211">
        <v>0</v>
      </c>
      <c r="Z242" s="211"/>
      <c r="AA242" s="188" t="s">
        <v>472</v>
      </c>
      <c r="AB242" s="189" t="s">
        <v>1344</v>
      </c>
      <c r="AC242" s="189"/>
      <c r="AD242" s="187"/>
      <c r="AE242" s="187"/>
      <c r="AF242" s="187"/>
      <c r="AG242" s="187"/>
      <c r="AH242" s="187"/>
      <c r="AI242" s="187"/>
      <c r="AJ242" s="187"/>
      <c r="AK242" s="187"/>
      <c r="AL242" s="187"/>
      <c r="AM242" s="187"/>
    </row>
    <row r="243" spans="1:39" s="190" customFormat="1">
      <c r="A243" s="198"/>
      <c r="B243" s="190">
        <v>70</v>
      </c>
      <c r="C243" s="190">
        <v>73</v>
      </c>
      <c r="D243" s="216">
        <v>45014</v>
      </c>
      <c r="E243" s="215" t="s">
        <v>93</v>
      </c>
      <c r="F243" s="215" t="s">
        <v>1332</v>
      </c>
      <c r="G243" s="188" t="s">
        <v>706</v>
      </c>
      <c r="H243" s="208" t="s">
        <v>706</v>
      </c>
      <c r="I243" s="188" t="s">
        <v>707</v>
      </c>
      <c r="J243" s="188" t="s">
        <v>1311</v>
      </c>
      <c r="K243" s="188" t="s">
        <v>1068</v>
      </c>
      <c r="L243" s="225" t="s">
        <v>350</v>
      </c>
      <c r="M243" s="195"/>
      <c r="N243" s="208" t="s">
        <v>2307</v>
      </c>
      <c r="O243" s="213">
        <v>20.89</v>
      </c>
      <c r="P243" s="212">
        <f>IFERROR(O243/R243,"-")</f>
        <v>6.9633333333333338</v>
      </c>
      <c r="Q243" s="212">
        <f>IFERROR(P243/T243,"-")</f>
        <v>0.69633333333333336</v>
      </c>
      <c r="R243" s="211">
        <v>3</v>
      </c>
      <c r="S243" s="194" t="str">
        <f>IF(R243=1,"Single canister",CONCATENATE(R243,"-Pack"))</f>
        <v>3-Pack</v>
      </c>
      <c r="T243" s="190">
        <v>10</v>
      </c>
      <c r="U243" s="193"/>
      <c r="V243" s="211"/>
      <c r="W243" s="188"/>
      <c r="Y243" s="190">
        <v>1</v>
      </c>
      <c r="AA243" s="188" t="s">
        <v>472</v>
      </c>
      <c r="AB243" s="189"/>
      <c r="AC243" s="189"/>
      <c r="AD243" s="187"/>
      <c r="AE243" s="187"/>
      <c r="AF243" s="187"/>
      <c r="AG243" s="187"/>
      <c r="AH243" s="187"/>
      <c r="AI243" s="187"/>
      <c r="AJ243" s="187"/>
      <c r="AK243" s="187"/>
      <c r="AL243" s="187"/>
      <c r="AM243" s="187"/>
    </row>
    <row r="244" spans="1:39" s="190" customFormat="1">
      <c r="A244" s="198"/>
      <c r="B244" s="190">
        <v>71</v>
      </c>
      <c r="D244" s="216">
        <v>44987</v>
      </c>
      <c r="E244" s="216"/>
      <c r="F244" s="229" t="s">
        <v>9</v>
      </c>
      <c r="G244" s="208" t="s">
        <v>2311</v>
      </c>
      <c r="H244" s="208" t="s">
        <v>524</v>
      </c>
      <c r="I244" s="188" t="s">
        <v>524</v>
      </c>
      <c r="J244" s="188" t="s">
        <v>1624</v>
      </c>
      <c r="K244" s="188" t="s">
        <v>1621</v>
      </c>
      <c r="L244" s="190" t="s">
        <v>528</v>
      </c>
      <c r="M244" s="231" t="s">
        <v>1622</v>
      </c>
      <c r="N244" s="228" t="s">
        <v>529</v>
      </c>
      <c r="O244" s="228"/>
      <c r="P244" s="212"/>
      <c r="Q244" s="212"/>
      <c r="R244" s="212"/>
      <c r="S244" s="212"/>
      <c r="T244" s="190">
        <v>3.5</v>
      </c>
      <c r="U244" s="212"/>
      <c r="V244" s="212"/>
      <c r="W244" s="188" t="s">
        <v>350</v>
      </c>
      <c r="X244" s="190">
        <v>0</v>
      </c>
      <c r="Y244" s="190">
        <v>0</v>
      </c>
      <c r="AB244" s="189" t="s">
        <v>1344</v>
      </c>
      <c r="AC244" s="189"/>
      <c r="AD244" s="187"/>
      <c r="AE244" s="187"/>
      <c r="AF244" s="187"/>
      <c r="AG244" s="187"/>
      <c r="AH244" s="187"/>
      <c r="AI244" s="187"/>
      <c r="AJ244" s="187"/>
      <c r="AK244" s="187"/>
      <c r="AL244" s="187"/>
      <c r="AM244" s="187"/>
    </row>
    <row r="245" spans="1:39" s="190" customFormat="1">
      <c r="A245" s="198"/>
      <c r="B245" s="190">
        <v>71</v>
      </c>
      <c r="C245" s="190">
        <v>5</v>
      </c>
      <c r="D245" s="216">
        <v>44993</v>
      </c>
      <c r="E245" s="224" t="s">
        <v>96</v>
      </c>
      <c r="F245" s="224" t="s">
        <v>82</v>
      </c>
      <c r="G245" s="188" t="s">
        <v>797</v>
      </c>
      <c r="H245" s="208" t="s">
        <v>797</v>
      </c>
      <c r="I245" s="188" t="s">
        <v>798</v>
      </c>
      <c r="J245" s="188" t="s">
        <v>799</v>
      </c>
      <c r="K245" s="188" t="s">
        <v>800</v>
      </c>
      <c r="L245" s="225" t="s">
        <v>19</v>
      </c>
      <c r="M245" s="225"/>
      <c r="N245" s="188" t="s">
        <v>802</v>
      </c>
      <c r="O245" s="213">
        <v>66.3</v>
      </c>
      <c r="P245" s="212">
        <f>IFERROR(O245/R245,"-")</f>
        <v>11.049999999999999</v>
      </c>
      <c r="Q245" s="212">
        <f>IFERROR(P245/T245,"-")</f>
        <v>1.105</v>
      </c>
      <c r="R245" s="211">
        <v>6</v>
      </c>
      <c r="S245" s="211" t="s">
        <v>377</v>
      </c>
      <c r="T245" s="190">
        <v>10</v>
      </c>
      <c r="U245" s="193"/>
      <c r="V245" s="211">
        <v>0</v>
      </c>
      <c r="W245" s="188" t="s">
        <v>486</v>
      </c>
      <c r="X245" s="211">
        <v>0</v>
      </c>
      <c r="Y245" s="211">
        <v>0</v>
      </c>
      <c r="Z245" s="211"/>
      <c r="AA245" s="188" t="s">
        <v>472</v>
      </c>
      <c r="AB245" s="189" t="s">
        <v>1344</v>
      </c>
      <c r="AC245" s="189"/>
      <c r="AD245" s="187"/>
      <c r="AE245" s="187"/>
      <c r="AF245" s="187"/>
      <c r="AG245" s="187"/>
      <c r="AH245" s="187"/>
      <c r="AI245" s="187"/>
      <c r="AJ245" s="187"/>
      <c r="AK245" s="187"/>
      <c r="AL245" s="187"/>
      <c r="AM245" s="187"/>
    </row>
    <row r="246" spans="1:39" s="190" customFormat="1">
      <c r="A246" s="198"/>
      <c r="B246" s="190">
        <v>71</v>
      </c>
      <c r="C246" s="190">
        <v>73</v>
      </c>
      <c r="D246" s="216">
        <v>45014</v>
      </c>
      <c r="E246" s="215" t="s">
        <v>93</v>
      </c>
      <c r="F246" s="215" t="s">
        <v>1332</v>
      </c>
      <c r="G246" s="188" t="s">
        <v>706</v>
      </c>
      <c r="H246" s="208" t="s">
        <v>706</v>
      </c>
      <c r="I246" s="188" t="s">
        <v>707</v>
      </c>
      <c r="J246" s="188" t="s">
        <v>1314</v>
      </c>
      <c r="K246" s="188" t="s">
        <v>1076</v>
      </c>
      <c r="L246" s="225" t="s">
        <v>350</v>
      </c>
      <c r="M246" s="195"/>
      <c r="N246" s="208" t="s">
        <v>2307</v>
      </c>
      <c r="O246" s="213">
        <v>10.99</v>
      </c>
      <c r="P246" s="212">
        <f>IFERROR(O246/R246,"-")</f>
        <v>10.99</v>
      </c>
      <c r="Q246" s="212">
        <f>IFERROR(P246/T246,"-")</f>
        <v>1.099</v>
      </c>
      <c r="R246" s="211">
        <v>1</v>
      </c>
      <c r="S246" s="194" t="str">
        <f>IF(R246=1,"Single canister",CONCATENATE(R246,"-Pack"))</f>
        <v>Single canister</v>
      </c>
      <c r="T246" s="190">
        <v>10</v>
      </c>
      <c r="U246" s="193"/>
      <c r="V246" s="211"/>
      <c r="W246" s="188"/>
      <c r="Y246" s="190">
        <v>1</v>
      </c>
      <c r="AA246" s="188" t="s">
        <v>472</v>
      </c>
      <c r="AB246" s="189"/>
      <c r="AC246" s="189"/>
      <c r="AD246" s="187"/>
      <c r="AE246" s="187"/>
      <c r="AF246" s="187"/>
      <c r="AG246" s="187"/>
      <c r="AH246" s="187"/>
      <c r="AI246" s="187"/>
      <c r="AJ246" s="187"/>
      <c r="AK246" s="187"/>
      <c r="AL246" s="187"/>
      <c r="AM246" s="187"/>
    </row>
    <row r="247" spans="1:39" s="190" customFormat="1">
      <c r="A247" s="198"/>
      <c r="B247" s="190">
        <v>72</v>
      </c>
      <c r="D247" s="216">
        <v>44987</v>
      </c>
      <c r="E247" s="216"/>
      <c r="F247" s="229" t="s">
        <v>9</v>
      </c>
      <c r="G247" s="208" t="s">
        <v>2311</v>
      </c>
      <c r="H247" s="208" t="s">
        <v>524</v>
      </c>
      <c r="I247" s="188" t="s">
        <v>524</v>
      </c>
      <c r="J247" s="188" t="s">
        <v>1624</v>
      </c>
      <c r="K247" s="188" t="s">
        <v>1621</v>
      </c>
      <c r="L247" s="190" t="s">
        <v>528</v>
      </c>
      <c r="M247" s="231" t="s">
        <v>1622</v>
      </c>
      <c r="N247" s="228" t="s">
        <v>529</v>
      </c>
      <c r="O247" s="228"/>
      <c r="P247" s="212"/>
      <c r="Q247" s="212"/>
      <c r="R247" s="212"/>
      <c r="S247" s="212"/>
      <c r="T247" s="190">
        <v>8</v>
      </c>
      <c r="U247" s="212"/>
      <c r="V247" s="212"/>
      <c r="W247" s="188" t="s">
        <v>350</v>
      </c>
      <c r="X247" s="190">
        <v>0</v>
      </c>
      <c r="Y247" s="190">
        <v>0</v>
      </c>
      <c r="AB247" s="189" t="s">
        <v>1344</v>
      </c>
      <c r="AC247" s="189"/>
      <c r="AD247" s="187"/>
      <c r="AE247" s="187"/>
      <c r="AF247" s="187"/>
      <c r="AG247" s="187"/>
      <c r="AH247" s="187"/>
      <c r="AI247" s="187"/>
      <c r="AJ247" s="187"/>
      <c r="AK247" s="187"/>
      <c r="AL247" s="187"/>
      <c r="AM247" s="187"/>
    </row>
    <row r="248" spans="1:39" s="190" customFormat="1">
      <c r="A248" s="198"/>
      <c r="B248" s="190">
        <v>72</v>
      </c>
      <c r="C248" s="190">
        <v>5</v>
      </c>
      <c r="D248" s="216">
        <v>44993</v>
      </c>
      <c r="E248" s="224" t="s">
        <v>96</v>
      </c>
      <c r="F248" s="224" t="s">
        <v>82</v>
      </c>
      <c r="G248" s="208" t="s">
        <v>630</v>
      </c>
      <c r="H248" s="208" t="s">
        <v>1467</v>
      </c>
      <c r="I248" s="188" t="s">
        <v>804</v>
      </c>
      <c r="J248" s="188" t="s">
        <v>805</v>
      </c>
      <c r="K248" s="188" t="s">
        <v>806</v>
      </c>
      <c r="L248" s="225" t="s">
        <v>19</v>
      </c>
      <c r="M248" s="225"/>
      <c r="N248" s="208" t="s">
        <v>635</v>
      </c>
      <c r="O248" s="213">
        <v>40.19</v>
      </c>
      <c r="P248" s="212">
        <f>IFERROR(O248/R248,"-")</f>
        <v>40.19</v>
      </c>
      <c r="Q248" s="212">
        <f>IFERROR(P248/T248,"-")</f>
        <v>4.0190000000000001</v>
      </c>
      <c r="R248" s="211">
        <v>1</v>
      </c>
      <c r="S248" s="211" t="s">
        <v>369</v>
      </c>
      <c r="T248" s="190">
        <v>10</v>
      </c>
      <c r="U248" s="193"/>
      <c r="V248" s="211">
        <v>0</v>
      </c>
      <c r="W248" s="188" t="s">
        <v>486</v>
      </c>
      <c r="X248" s="211">
        <v>0</v>
      </c>
      <c r="Y248" s="211">
        <v>0</v>
      </c>
      <c r="Z248" s="211"/>
      <c r="AA248" s="188" t="s">
        <v>472</v>
      </c>
      <c r="AB248" s="189" t="s">
        <v>2306</v>
      </c>
      <c r="AC248" s="189"/>
      <c r="AD248" s="187"/>
      <c r="AE248" s="187"/>
      <c r="AF248" s="187"/>
      <c r="AG248" s="187"/>
      <c r="AH248" s="187"/>
      <c r="AI248" s="187"/>
      <c r="AJ248" s="187"/>
      <c r="AK248" s="187"/>
      <c r="AL248" s="187"/>
      <c r="AM248" s="187"/>
    </row>
    <row r="249" spans="1:39" s="190" customFormat="1">
      <c r="A249" s="198"/>
      <c r="B249" s="190">
        <v>72</v>
      </c>
      <c r="C249" s="190">
        <v>73</v>
      </c>
      <c r="D249" s="216">
        <v>45014</v>
      </c>
      <c r="E249" s="215" t="s">
        <v>93</v>
      </c>
      <c r="F249" s="215" t="s">
        <v>1332</v>
      </c>
      <c r="G249" s="188" t="s">
        <v>706</v>
      </c>
      <c r="H249" s="208" t="s">
        <v>706</v>
      </c>
      <c r="I249" s="188" t="s">
        <v>707</v>
      </c>
      <c r="J249" s="188" t="s">
        <v>1315</v>
      </c>
      <c r="K249" s="188" t="s">
        <v>1078</v>
      </c>
      <c r="L249" s="225" t="s">
        <v>350</v>
      </c>
      <c r="M249" s="195"/>
      <c r="N249" s="208" t="s">
        <v>2307</v>
      </c>
      <c r="O249" s="213">
        <v>7.49</v>
      </c>
      <c r="P249" s="212">
        <f>IFERROR(O249/R249,"-")</f>
        <v>7.49</v>
      </c>
      <c r="Q249" s="212">
        <f>IFERROR(P249/T249,"-")</f>
        <v>2.14</v>
      </c>
      <c r="R249" s="211">
        <v>1</v>
      </c>
      <c r="S249" s="194" t="str">
        <f>IF(R249=1,"Single canister",CONCATENATE(R249,"-Pack"))</f>
        <v>Single canister</v>
      </c>
      <c r="T249" s="190">
        <v>3.5</v>
      </c>
      <c r="U249" s="193"/>
      <c r="V249" s="211"/>
      <c r="W249" s="188"/>
      <c r="Y249" s="190">
        <v>1</v>
      </c>
      <c r="AA249" s="188" t="s">
        <v>472</v>
      </c>
      <c r="AB249" s="189"/>
      <c r="AC249" s="189"/>
      <c r="AD249" s="187"/>
      <c r="AE249" s="187"/>
      <c r="AF249" s="187"/>
      <c r="AG249" s="187"/>
      <c r="AH249" s="187"/>
      <c r="AI249" s="187"/>
      <c r="AJ249" s="187"/>
      <c r="AK249" s="187"/>
      <c r="AL249" s="187"/>
      <c r="AM249" s="187"/>
    </row>
    <row r="250" spans="1:39" s="190" customFormat="1">
      <c r="A250" s="198"/>
      <c r="B250" s="190">
        <v>73</v>
      </c>
      <c r="D250" s="216">
        <v>44987</v>
      </c>
      <c r="E250" s="216"/>
      <c r="F250" s="229" t="s">
        <v>9</v>
      </c>
      <c r="G250" s="208" t="s">
        <v>2311</v>
      </c>
      <c r="H250" s="208" t="s">
        <v>524</v>
      </c>
      <c r="I250" s="188" t="s">
        <v>524</v>
      </c>
      <c r="J250" s="188" t="s">
        <v>1624</v>
      </c>
      <c r="K250" s="188" t="s">
        <v>1621</v>
      </c>
      <c r="L250" s="190" t="s">
        <v>528</v>
      </c>
      <c r="M250" s="231" t="s">
        <v>1622</v>
      </c>
      <c r="N250" s="228" t="s">
        <v>529</v>
      </c>
      <c r="O250" s="228"/>
      <c r="P250" s="212"/>
      <c r="Q250" s="212"/>
      <c r="R250" s="212"/>
      <c r="S250" s="212"/>
      <c r="T250" s="190">
        <v>10</v>
      </c>
      <c r="U250" s="212"/>
      <c r="V250" s="212"/>
      <c r="W250" s="188" t="s">
        <v>350</v>
      </c>
      <c r="X250" s="190">
        <v>0</v>
      </c>
      <c r="Y250" s="190">
        <v>0</v>
      </c>
      <c r="AB250" s="189" t="s">
        <v>1344</v>
      </c>
      <c r="AC250" s="189"/>
      <c r="AD250" s="187"/>
      <c r="AE250" s="187"/>
      <c r="AF250" s="187"/>
      <c r="AG250" s="187"/>
      <c r="AH250" s="187"/>
      <c r="AI250" s="187"/>
      <c r="AJ250" s="187"/>
      <c r="AK250" s="187"/>
      <c r="AL250" s="187"/>
      <c r="AM250" s="187"/>
    </row>
    <row r="251" spans="1:39" s="190" customFormat="1">
      <c r="A251" s="198"/>
      <c r="B251" s="190">
        <v>73</v>
      </c>
      <c r="C251" s="190">
        <v>5</v>
      </c>
      <c r="D251" s="216">
        <v>44993</v>
      </c>
      <c r="E251" s="224" t="s">
        <v>96</v>
      </c>
      <c r="F251" s="224" t="s">
        <v>82</v>
      </c>
      <c r="G251" s="208" t="s">
        <v>630</v>
      </c>
      <c r="H251" s="208" t="s">
        <v>1467</v>
      </c>
      <c r="I251" s="188" t="s">
        <v>808</v>
      </c>
      <c r="J251" s="188" t="s">
        <v>809</v>
      </c>
      <c r="K251" s="188" t="s">
        <v>810</v>
      </c>
      <c r="L251" s="225" t="s">
        <v>19</v>
      </c>
      <c r="M251" s="225"/>
      <c r="N251" s="208" t="s">
        <v>635</v>
      </c>
      <c r="O251" s="213">
        <v>42.96</v>
      </c>
      <c r="P251" s="212">
        <f>IFERROR(O251/R251,"-")</f>
        <v>42.96</v>
      </c>
      <c r="Q251" s="212">
        <f>IFERROR(P251/T251,"-")</f>
        <v>4.2960000000000003</v>
      </c>
      <c r="R251" s="211">
        <v>1</v>
      </c>
      <c r="S251" s="211" t="s">
        <v>369</v>
      </c>
      <c r="T251" s="190">
        <v>10</v>
      </c>
      <c r="U251" s="193"/>
      <c r="V251" s="211">
        <v>0</v>
      </c>
      <c r="W251" s="188" t="s">
        <v>486</v>
      </c>
      <c r="X251" s="211">
        <v>0</v>
      </c>
      <c r="Y251" s="211">
        <v>0</v>
      </c>
      <c r="Z251" s="211"/>
      <c r="AA251" s="188" t="s">
        <v>472</v>
      </c>
      <c r="AB251" s="189" t="s">
        <v>2305</v>
      </c>
      <c r="AC251" s="189"/>
      <c r="AD251" s="187"/>
      <c r="AE251" s="187"/>
      <c r="AF251" s="187"/>
      <c r="AG251" s="187"/>
      <c r="AH251" s="187"/>
      <c r="AI251" s="187"/>
      <c r="AJ251" s="187"/>
      <c r="AK251" s="187"/>
      <c r="AL251" s="187"/>
      <c r="AM251" s="187"/>
    </row>
    <row r="252" spans="1:39" s="190" customFormat="1">
      <c r="A252" s="198"/>
      <c r="B252" s="190">
        <v>73</v>
      </c>
      <c r="C252" s="190">
        <v>74</v>
      </c>
      <c r="D252" s="216">
        <v>45014</v>
      </c>
      <c r="E252" s="215" t="s">
        <v>85</v>
      </c>
      <c r="F252" s="215" t="s">
        <v>1333</v>
      </c>
      <c r="G252" s="188" t="s">
        <v>85</v>
      </c>
      <c r="H252" s="208" t="s">
        <v>2303</v>
      </c>
      <c r="I252" s="208" t="s">
        <v>2303</v>
      </c>
      <c r="J252" s="188" t="s">
        <v>1251</v>
      </c>
      <c r="K252" s="188" t="s">
        <v>1324</v>
      </c>
      <c r="L252" s="195" t="s">
        <v>350</v>
      </c>
      <c r="M252" s="195"/>
      <c r="N252" s="208" t="s">
        <v>1254</v>
      </c>
      <c r="O252" s="213">
        <v>7.88</v>
      </c>
      <c r="P252" s="212">
        <f>IFERROR(O252/R252,"-")</f>
        <v>7.88</v>
      </c>
      <c r="Q252" s="212">
        <f>IFERROR(P252/T252,"-")</f>
        <v>0.78800000000000003</v>
      </c>
      <c r="R252" s="211">
        <v>1</v>
      </c>
      <c r="S252" s="194" t="str">
        <f>IF(R252=1,"Single canister",CONCATENATE(R252,"-Pack"))</f>
        <v>Single canister</v>
      </c>
      <c r="T252" s="190">
        <v>10</v>
      </c>
      <c r="U252" s="193"/>
      <c r="V252" s="211"/>
      <c r="W252" s="188"/>
      <c r="Y252" s="190">
        <v>1</v>
      </c>
      <c r="AA252" s="188" t="s">
        <v>472</v>
      </c>
      <c r="AB252" s="189"/>
      <c r="AC252" s="189"/>
      <c r="AD252" s="187"/>
      <c r="AE252" s="187"/>
      <c r="AF252" s="187"/>
      <c r="AG252" s="187"/>
      <c r="AH252" s="187"/>
      <c r="AI252" s="187"/>
      <c r="AJ252" s="187"/>
      <c r="AK252" s="187"/>
      <c r="AL252" s="187"/>
      <c r="AM252" s="187"/>
    </row>
    <row r="253" spans="1:39" s="190" customFormat="1">
      <c r="A253" s="198"/>
      <c r="B253" s="190">
        <v>74</v>
      </c>
      <c r="D253" s="216">
        <v>44987</v>
      </c>
      <c r="E253" s="216"/>
      <c r="F253" s="229" t="s">
        <v>9</v>
      </c>
      <c r="G253" s="208" t="s">
        <v>2311</v>
      </c>
      <c r="H253" s="208" t="s">
        <v>524</v>
      </c>
      <c r="I253" s="188" t="s">
        <v>524</v>
      </c>
      <c r="J253" s="188" t="s">
        <v>1624</v>
      </c>
      <c r="K253" s="188" t="s">
        <v>1621</v>
      </c>
      <c r="L253" s="190" t="s">
        <v>528</v>
      </c>
      <c r="M253" s="231" t="s">
        <v>1622</v>
      </c>
      <c r="N253" s="228" t="s">
        <v>529</v>
      </c>
      <c r="O253" s="228"/>
      <c r="P253" s="212"/>
      <c r="Q253" s="212"/>
      <c r="R253" s="212"/>
      <c r="S253" s="212"/>
      <c r="T253" s="190">
        <v>12</v>
      </c>
      <c r="U253" s="212"/>
      <c r="V253" s="212"/>
      <c r="W253" s="188" t="s">
        <v>350</v>
      </c>
      <c r="X253" s="190">
        <v>0</v>
      </c>
      <c r="Y253" s="190">
        <v>0</v>
      </c>
      <c r="AB253" s="189" t="s">
        <v>1344</v>
      </c>
      <c r="AC253" s="189"/>
      <c r="AD253" s="187"/>
      <c r="AE253" s="187"/>
      <c r="AF253" s="187"/>
      <c r="AG253" s="187"/>
      <c r="AH253" s="187"/>
      <c r="AI253" s="187"/>
      <c r="AJ253" s="187"/>
      <c r="AK253" s="187"/>
      <c r="AL253" s="187"/>
      <c r="AM253" s="187"/>
    </row>
    <row r="254" spans="1:39" s="190" customFormat="1">
      <c r="A254" s="198"/>
      <c r="B254" s="190">
        <v>74</v>
      </c>
      <c r="C254" s="190">
        <v>5</v>
      </c>
      <c r="D254" s="216">
        <v>44993</v>
      </c>
      <c r="E254" s="224" t="s">
        <v>96</v>
      </c>
      <c r="F254" s="224" t="s">
        <v>82</v>
      </c>
      <c r="G254" s="208" t="s">
        <v>630</v>
      </c>
      <c r="H254" s="208" t="s">
        <v>1467</v>
      </c>
      <c r="I254" s="188" t="s">
        <v>812</v>
      </c>
      <c r="J254" s="188" t="s">
        <v>813</v>
      </c>
      <c r="K254" s="188" t="s">
        <v>814</v>
      </c>
      <c r="L254" s="225" t="s">
        <v>19</v>
      </c>
      <c r="M254" s="225"/>
      <c r="N254" s="208" t="s">
        <v>635</v>
      </c>
      <c r="O254" s="213">
        <v>40.869999999999997</v>
      </c>
      <c r="P254" s="212">
        <f>IFERROR(O254/R254,"-")</f>
        <v>40.869999999999997</v>
      </c>
      <c r="Q254" s="212">
        <f t="shared" ref="Q254:Q259" si="5">IFERROR(P254/T254,"-")</f>
        <v>4.0869999999999997</v>
      </c>
      <c r="R254" s="211">
        <v>1</v>
      </c>
      <c r="S254" s="211" t="s">
        <v>369</v>
      </c>
      <c r="T254" s="190">
        <v>10</v>
      </c>
      <c r="U254" s="193"/>
      <c r="V254" s="211">
        <v>0</v>
      </c>
      <c r="W254" s="188" t="s">
        <v>486</v>
      </c>
      <c r="X254" s="211">
        <v>0</v>
      </c>
      <c r="Y254" s="211">
        <v>0</v>
      </c>
      <c r="Z254" s="211"/>
      <c r="AA254" s="188" t="s">
        <v>472</v>
      </c>
      <c r="AB254" s="189" t="s">
        <v>2305</v>
      </c>
      <c r="AC254" s="189"/>
      <c r="AD254" s="187"/>
      <c r="AE254" s="187"/>
      <c r="AF254" s="187"/>
      <c r="AG254" s="187"/>
      <c r="AH254" s="187"/>
      <c r="AI254" s="187"/>
      <c r="AJ254" s="187"/>
      <c r="AK254" s="187"/>
      <c r="AL254" s="187"/>
      <c r="AM254" s="187"/>
    </row>
    <row r="255" spans="1:39" s="190" customFormat="1">
      <c r="A255" s="198"/>
      <c r="B255" s="190">
        <v>74</v>
      </c>
      <c r="C255" s="190">
        <v>75</v>
      </c>
      <c r="D255" s="216">
        <v>45014</v>
      </c>
      <c r="E255" s="215" t="s">
        <v>116</v>
      </c>
      <c r="F255" s="215" t="s">
        <v>1333</v>
      </c>
      <c r="G255" s="188" t="s">
        <v>414</v>
      </c>
      <c r="H255" s="208" t="s">
        <v>694</v>
      </c>
      <c r="I255" s="188" t="s">
        <v>694</v>
      </c>
      <c r="J255" s="188" t="s">
        <v>1151</v>
      </c>
      <c r="K255" s="188" t="s">
        <v>1309</v>
      </c>
      <c r="L255" s="225" t="s">
        <v>19</v>
      </c>
      <c r="M255" s="195"/>
      <c r="N255" s="208" t="s">
        <v>416</v>
      </c>
      <c r="O255" s="213">
        <v>12.99</v>
      </c>
      <c r="P255" s="212">
        <f>IFERROR(O255/R255,"-")</f>
        <v>6.4950000000000001</v>
      </c>
      <c r="Q255" s="212">
        <f t="shared" si="5"/>
        <v>0.64949999999999997</v>
      </c>
      <c r="R255" s="211">
        <v>2</v>
      </c>
      <c r="S255" s="194" t="str">
        <f>IF(R255=1,"Single canister",CONCATENATE(R255,"-Pack"))</f>
        <v>2-Pack</v>
      </c>
      <c r="T255" s="190">
        <v>10</v>
      </c>
      <c r="U255" s="193"/>
      <c r="V255" s="211"/>
      <c r="W255" s="188"/>
      <c r="Y255" s="190">
        <v>0</v>
      </c>
      <c r="AA255" s="188" t="s">
        <v>472</v>
      </c>
      <c r="AB255" s="189"/>
      <c r="AC255" s="189"/>
      <c r="AD255" s="187"/>
      <c r="AE255" s="187"/>
      <c r="AF255" s="187"/>
      <c r="AG255" s="187"/>
      <c r="AH255" s="187"/>
      <c r="AI255" s="187"/>
      <c r="AJ255" s="187"/>
      <c r="AK255" s="187"/>
      <c r="AL255" s="187"/>
      <c r="AM255" s="187"/>
    </row>
    <row r="256" spans="1:39" s="190" customFormat="1">
      <c r="A256" s="198"/>
      <c r="B256" s="190">
        <v>75</v>
      </c>
      <c r="D256" s="216">
        <v>44987</v>
      </c>
      <c r="E256" s="216"/>
      <c r="F256" s="229" t="s">
        <v>9</v>
      </c>
      <c r="G256" s="188" t="s">
        <v>615</v>
      </c>
      <c r="H256" s="208" t="s">
        <v>2318</v>
      </c>
      <c r="I256" s="188" t="s">
        <v>616</v>
      </c>
      <c r="J256" s="188" t="s">
        <v>1629</v>
      </c>
      <c r="K256" s="188" t="s">
        <v>1425</v>
      </c>
      <c r="L256" s="225" t="s">
        <v>528</v>
      </c>
      <c r="M256" s="231" t="s">
        <v>1630</v>
      </c>
      <c r="N256" s="228" t="s">
        <v>615</v>
      </c>
      <c r="O256" s="228"/>
      <c r="P256" s="212"/>
      <c r="Q256" s="212" t="str">
        <f t="shared" si="5"/>
        <v>-</v>
      </c>
      <c r="R256" s="212"/>
      <c r="S256" s="212"/>
      <c r="U256" s="212"/>
      <c r="V256" s="212"/>
      <c r="W256" s="188" t="s">
        <v>350</v>
      </c>
      <c r="Y256" s="190">
        <v>0</v>
      </c>
      <c r="AB256" s="189" t="s">
        <v>1344</v>
      </c>
      <c r="AC256" s="189"/>
      <c r="AD256" s="187"/>
      <c r="AE256" s="187"/>
      <c r="AF256" s="187"/>
      <c r="AG256" s="187"/>
      <c r="AH256" s="187"/>
      <c r="AI256" s="187"/>
      <c r="AJ256" s="187"/>
      <c r="AK256" s="187"/>
      <c r="AL256" s="187"/>
      <c r="AM256" s="187"/>
    </row>
    <row r="257" spans="1:39" s="190" customFormat="1">
      <c r="A257" s="198"/>
      <c r="B257" s="190">
        <v>75</v>
      </c>
      <c r="C257" s="190">
        <v>5</v>
      </c>
      <c r="D257" s="216">
        <v>44993</v>
      </c>
      <c r="E257" s="224" t="s">
        <v>96</v>
      </c>
      <c r="F257" s="224" t="s">
        <v>82</v>
      </c>
      <c r="G257" s="208" t="s">
        <v>630</v>
      </c>
      <c r="H257" s="208" t="s">
        <v>1467</v>
      </c>
      <c r="I257" s="188" t="s">
        <v>817</v>
      </c>
      <c r="J257" s="188" t="s">
        <v>818</v>
      </c>
      <c r="K257" s="188" t="s">
        <v>819</v>
      </c>
      <c r="L257" s="225" t="s">
        <v>19</v>
      </c>
      <c r="M257" s="225"/>
      <c r="N257" s="208" t="s">
        <v>635</v>
      </c>
      <c r="O257" s="213">
        <v>96.27</v>
      </c>
      <c r="P257" s="212">
        <f>IFERROR(O257/R257,"-")</f>
        <v>96.27</v>
      </c>
      <c r="Q257" s="212">
        <f t="shared" si="5"/>
        <v>9.6269999999999989</v>
      </c>
      <c r="R257" s="211">
        <v>1</v>
      </c>
      <c r="S257" s="211" t="s">
        <v>369</v>
      </c>
      <c r="T257" s="190">
        <v>10</v>
      </c>
      <c r="U257" s="193"/>
      <c r="V257" s="211">
        <v>0</v>
      </c>
      <c r="W257" s="188" t="s">
        <v>486</v>
      </c>
      <c r="X257" s="211">
        <v>0</v>
      </c>
      <c r="Y257" s="211">
        <v>0</v>
      </c>
      <c r="Z257" s="211"/>
      <c r="AA257" s="188" t="s">
        <v>472</v>
      </c>
      <c r="AB257" s="189" t="s">
        <v>2305</v>
      </c>
      <c r="AC257" s="189"/>
      <c r="AD257" s="187"/>
      <c r="AE257" s="187"/>
      <c r="AF257" s="187"/>
      <c r="AG257" s="187"/>
      <c r="AH257" s="187"/>
      <c r="AI257" s="187"/>
      <c r="AJ257" s="187"/>
      <c r="AK257" s="187"/>
      <c r="AL257" s="187"/>
      <c r="AM257" s="187"/>
    </row>
    <row r="258" spans="1:39" s="190" customFormat="1">
      <c r="A258" s="198"/>
      <c r="B258" s="190">
        <v>75</v>
      </c>
      <c r="C258" s="190">
        <v>75</v>
      </c>
      <c r="D258" s="216">
        <v>45014</v>
      </c>
      <c r="E258" s="215" t="s">
        <v>116</v>
      </c>
      <c r="F258" s="215" t="s">
        <v>1333</v>
      </c>
      <c r="G258" s="188" t="s">
        <v>414</v>
      </c>
      <c r="H258" s="208" t="s">
        <v>694</v>
      </c>
      <c r="I258" s="188" t="s">
        <v>694</v>
      </c>
      <c r="J258" s="188" t="s">
        <v>1156</v>
      </c>
      <c r="K258" s="188" t="s">
        <v>1310</v>
      </c>
      <c r="L258" s="225" t="s">
        <v>19</v>
      </c>
      <c r="M258" s="195"/>
      <c r="N258" s="208" t="s">
        <v>416</v>
      </c>
      <c r="O258" s="213">
        <v>6.99</v>
      </c>
      <c r="P258" s="212">
        <f>IFERROR(O258/R258,"-")</f>
        <v>6.99</v>
      </c>
      <c r="Q258" s="212">
        <f t="shared" si="5"/>
        <v>0.69900000000000007</v>
      </c>
      <c r="R258" s="211">
        <v>1</v>
      </c>
      <c r="S258" s="194" t="str">
        <f>IF(R258=1,"Single canister",CONCATENATE(R258,"-Pack"))</f>
        <v>Single canister</v>
      </c>
      <c r="T258" s="190">
        <v>10</v>
      </c>
      <c r="U258" s="193"/>
      <c r="V258" s="211"/>
      <c r="W258" s="188"/>
      <c r="Y258" s="190">
        <v>0</v>
      </c>
      <c r="AA258" s="188" t="s">
        <v>472</v>
      </c>
      <c r="AB258" s="189"/>
      <c r="AC258" s="189"/>
      <c r="AD258" s="187"/>
      <c r="AE258" s="187"/>
      <c r="AF258" s="187"/>
      <c r="AG258" s="187"/>
      <c r="AH258" s="187"/>
      <c r="AI258" s="187"/>
      <c r="AJ258" s="187"/>
      <c r="AK258" s="187"/>
      <c r="AL258" s="187"/>
      <c r="AM258" s="187"/>
    </row>
    <row r="259" spans="1:39" s="190" customFormat="1">
      <c r="A259" s="198"/>
      <c r="B259" s="190">
        <v>76</v>
      </c>
      <c r="C259" s="190">
        <v>5</v>
      </c>
      <c r="D259" s="216">
        <v>44993</v>
      </c>
      <c r="E259" s="224" t="s">
        <v>96</v>
      </c>
      <c r="F259" s="224" t="s">
        <v>82</v>
      </c>
      <c r="G259" s="188" t="s">
        <v>630</v>
      </c>
      <c r="H259" s="208" t="s">
        <v>2319</v>
      </c>
      <c r="I259" s="188" t="s">
        <v>651</v>
      </c>
      <c r="J259" s="188" t="s">
        <v>822</v>
      </c>
      <c r="K259" s="188" t="s">
        <v>823</v>
      </c>
      <c r="L259" s="225" t="s">
        <v>19</v>
      </c>
      <c r="M259" s="225"/>
      <c r="N259" s="208" t="s">
        <v>635</v>
      </c>
      <c r="O259" s="213">
        <v>13.24</v>
      </c>
      <c r="P259" s="212">
        <f>IFERROR(O259/R259,"-")</f>
        <v>13.24</v>
      </c>
      <c r="Q259" s="212">
        <f t="shared" si="5"/>
        <v>1.3240000000000001</v>
      </c>
      <c r="R259" s="211">
        <v>1</v>
      </c>
      <c r="S259" s="211" t="s">
        <v>369</v>
      </c>
      <c r="T259" s="190">
        <v>10</v>
      </c>
      <c r="U259" s="193"/>
      <c r="V259" s="211">
        <v>0</v>
      </c>
      <c r="W259" s="188" t="s">
        <v>486</v>
      </c>
      <c r="X259" s="211">
        <v>0</v>
      </c>
      <c r="Y259" s="211">
        <v>0</v>
      </c>
      <c r="Z259" s="211"/>
      <c r="AA259" s="188" t="s">
        <v>472</v>
      </c>
      <c r="AB259" s="189" t="s">
        <v>1344</v>
      </c>
      <c r="AC259" s="189"/>
      <c r="AD259" s="187"/>
      <c r="AE259" s="187"/>
      <c r="AF259" s="187"/>
      <c r="AG259" s="187"/>
      <c r="AH259" s="187"/>
      <c r="AI259" s="187"/>
      <c r="AJ259" s="187"/>
      <c r="AK259" s="187"/>
      <c r="AL259" s="187"/>
      <c r="AM259" s="187"/>
    </row>
    <row r="260" spans="1:39" s="190" customFormat="1">
      <c r="A260" s="198"/>
      <c r="B260" s="190">
        <v>76</v>
      </c>
      <c r="D260" s="216">
        <v>44987</v>
      </c>
      <c r="E260" s="216"/>
      <c r="F260" s="229" t="s">
        <v>9</v>
      </c>
      <c r="G260" s="228" t="s">
        <v>674</v>
      </c>
      <c r="H260" s="208" t="s">
        <v>2320</v>
      </c>
      <c r="I260" s="208" t="s">
        <v>2320</v>
      </c>
      <c r="J260" s="188" t="s">
        <v>1636</v>
      </c>
      <c r="K260" s="188" t="s">
        <v>1637</v>
      </c>
      <c r="L260" s="190" t="s">
        <v>1425</v>
      </c>
      <c r="M260" s="231" t="s">
        <v>1638</v>
      </c>
      <c r="N260" s="228" t="s">
        <v>674</v>
      </c>
      <c r="O260" s="228"/>
      <c r="P260" s="212"/>
      <c r="Q260" s="212"/>
      <c r="R260" s="212"/>
      <c r="S260" s="212"/>
      <c r="T260" s="190">
        <v>10</v>
      </c>
      <c r="U260" s="212"/>
      <c r="V260" s="212"/>
      <c r="W260" s="188" t="s">
        <v>350</v>
      </c>
      <c r="X260" s="190">
        <v>0</v>
      </c>
      <c r="Y260" s="190">
        <v>1</v>
      </c>
      <c r="AB260" s="189" t="s">
        <v>2305</v>
      </c>
      <c r="AC260" s="189"/>
      <c r="AD260" s="187"/>
      <c r="AE260" s="187"/>
      <c r="AF260" s="187"/>
      <c r="AG260" s="187"/>
      <c r="AH260" s="187"/>
      <c r="AI260" s="187"/>
      <c r="AJ260" s="187"/>
      <c r="AK260" s="187"/>
      <c r="AL260" s="187"/>
      <c r="AM260" s="187"/>
    </row>
    <row r="261" spans="1:39" s="190" customFormat="1">
      <c r="A261" s="198"/>
      <c r="B261" s="190">
        <v>76</v>
      </c>
      <c r="C261" s="190">
        <v>76</v>
      </c>
      <c r="D261" s="216">
        <v>45014</v>
      </c>
      <c r="E261" s="215" t="s">
        <v>93</v>
      </c>
      <c r="F261" s="215" t="s">
        <v>1333</v>
      </c>
      <c r="G261" s="188" t="s">
        <v>706</v>
      </c>
      <c r="H261" s="208" t="s">
        <v>706</v>
      </c>
      <c r="I261" s="188" t="s">
        <v>707</v>
      </c>
      <c r="J261" s="188" t="s">
        <v>1311</v>
      </c>
      <c r="K261" s="188" t="s">
        <v>1068</v>
      </c>
      <c r="L261" s="225" t="s">
        <v>350</v>
      </c>
      <c r="M261" s="195"/>
      <c r="N261" s="208" t="s">
        <v>2307</v>
      </c>
      <c r="O261" s="213">
        <v>20.89</v>
      </c>
      <c r="P261" s="212">
        <f>IFERROR(O261/R261,"-")</f>
        <v>6.9633333333333338</v>
      </c>
      <c r="Q261" s="212">
        <f>IFERROR(P261/T261,"-")</f>
        <v>0.69633333333333336</v>
      </c>
      <c r="R261" s="211">
        <v>3</v>
      </c>
      <c r="S261" s="194" t="str">
        <f>IF(R261=1,"Single canister",CONCATENATE(R261,"-Pack"))</f>
        <v>3-Pack</v>
      </c>
      <c r="T261" s="190">
        <v>10</v>
      </c>
      <c r="U261" s="193"/>
      <c r="V261" s="211"/>
      <c r="W261" s="188"/>
      <c r="Y261" s="190">
        <v>1</v>
      </c>
      <c r="AA261" s="188" t="s">
        <v>472</v>
      </c>
      <c r="AB261" s="189"/>
      <c r="AC261" s="189"/>
      <c r="AD261" s="187"/>
      <c r="AE261" s="187"/>
      <c r="AF261" s="187"/>
      <c r="AG261" s="187"/>
      <c r="AH261" s="187"/>
      <c r="AI261" s="187"/>
      <c r="AJ261" s="187"/>
      <c r="AK261" s="187"/>
      <c r="AL261" s="187"/>
      <c r="AM261" s="187"/>
    </row>
    <row r="262" spans="1:39" s="190" customFormat="1">
      <c r="A262" s="198"/>
      <c r="B262" s="190">
        <v>77</v>
      </c>
      <c r="C262" s="190">
        <v>5</v>
      </c>
      <c r="D262" s="216">
        <v>44993</v>
      </c>
      <c r="E262" s="224" t="s">
        <v>96</v>
      </c>
      <c r="F262" s="224" t="s">
        <v>82</v>
      </c>
      <c r="G262" s="188" t="s">
        <v>630</v>
      </c>
      <c r="H262" s="208" t="s">
        <v>2319</v>
      </c>
      <c r="I262" s="188" t="s">
        <v>825</v>
      </c>
      <c r="J262" s="188" t="s">
        <v>826</v>
      </c>
      <c r="K262" s="188" t="s">
        <v>827</v>
      </c>
      <c r="L262" s="225" t="s">
        <v>19</v>
      </c>
      <c r="M262" s="225"/>
      <c r="N262" s="208" t="s">
        <v>635</v>
      </c>
      <c r="O262" s="213">
        <v>17.38</v>
      </c>
      <c r="P262" s="212">
        <f>IFERROR(O262/R262,"-")</f>
        <v>17.38</v>
      </c>
      <c r="Q262" s="212">
        <f>IFERROR(P262/T262,"-")</f>
        <v>2.1724999999999999</v>
      </c>
      <c r="R262" s="211">
        <v>1</v>
      </c>
      <c r="S262" s="211" t="s">
        <v>369</v>
      </c>
      <c r="T262" s="190">
        <v>8</v>
      </c>
      <c r="U262" s="193"/>
      <c r="V262" s="211">
        <v>0</v>
      </c>
      <c r="W262" s="188" t="s">
        <v>486</v>
      </c>
      <c r="X262" s="211">
        <v>0</v>
      </c>
      <c r="Y262" s="211">
        <v>0</v>
      </c>
      <c r="Z262" s="211"/>
      <c r="AA262" s="188" t="s">
        <v>472</v>
      </c>
      <c r="AB262" s="189" t="s">
        <v>2305</v>
      </c>
      <c r="AC262" s="189"/>
      <c r="AD262" s="187"/>
      <c r="AE262" s="187"/>
      <c r="AF262" s="187"/>
      <c r="AG262" s="187"/>
      <c r="AH262" s="187"/>
      <c r="AI262" s="187"/>
      <c r="AJ262" s="187"/>
      <c r="AK262" s="187"/>
      <c r="AL262" s="187"/>
      <c r="AM262" s="187"/>
    </row>
    <row r="263" spans="1:39" s="190" customFormat="1">
      <c r="A263" s="198"/>
      <c r="B263" s="190">
        <v>77</v>
      </c>
      <c r="D263" s="216">
        <v>44987</v>
      </c>
      <c r="E263" s="216"/>
      <c r="F263" s="229" t="s">
        <v>9</v>
      </c>
      <c r="G263" s="228" t="s">
        <v>674</v>
      </c>
      <c r="H263" s="208" t="s">
        <v>2320</v>
      </c>
      <c r="I263" s="208" t="s">
        <v>2320</v>
      </c>
      <c r="J263" s="188" t="s">
        <v>1636</v>
      </c>
      <c r="K263" s="188" t="s">
        <v>1637</v>
      </c>
      <c r="L263" s="190" t="s">
        <v>1425</v>
      </c>
      <c r="M263" s="231" t="s">
        <v>1638</v>
      </c>
      <c r="N263" s="228" t="s">
        <v>674</v>
      </c>
      <c r="O263" s="228"/>
      <c r="P263" s="212"/>
      <c r="Q263" s="212"/>
      <c r="R263" s="212"/>
      <c r="S263" s="212"/>
      <c r="T263" s="190">
        <v>16</v>
      </c>
      <c r="U263" s="212"/>
      <c r="V263" s="212"/>
      <c r="W263" s="188" t="s">
        <v>350</v>
      </c>
      <c r="X263" s="190">
        <v>0</v>
      </c>
      <c r="Y263" s="190">
        <v>1</v>
      </c>
      <c r="AB263" s="189" t="s">
        <v>2305</v>
      </c>
      <c r="AC263" s="189"/>
      <c r="AD263" s="187"/>
      <c r="AE263" s="187"/>
      <c r="AF263" s="187"/>
      <c r="AG263" s="187"/>
      <c r="AH263" s="187"/>
      <c r="AI263" s="187"/>
      <c r="AJ263" s="187"/>
      <c r="AK263" s="187"/>
      <c r="AL263" s="187"/>
      <c r="AM263" s="187"/>
    </row>
    <row r="264" spans="1:39" s="190" customFormat="1">
      <c r="A264" s="198"/>
      <c r="B264" s="190">
        <v>77</v>
      </c>
      <c r="C264" s="190">
        <v>76</v>
      </c>
      <c r="D264" s="216">
        <v>45014</v>
      </c>
      <c r="E264" s="215" t="s">
        <v>93</v>
      </c>
      <c r="F264" s="215" t="s">
        <v>1333</v>
      </c>
      <c r="G264" s="188" t="s">
        <v>706</v>
      </c>
      <c r="H264" s="208" t="s">
        <v>706</v>
      </c>
      <c r="I264" s="188" t="s">
        <v>707</v>
      </c>
      <c r="J264" s="188" t="s">
        <v>1314</v>
      </c>
      <c r="K264" s="188" t="s">
        <v>1076</v>
      </c>
      <c r="L264" s="225" t="s">
        <v>350</v>
      </c>
      <c r="M264" s="195"/>
      <c r="N264" s="208" t="s">
        <v>2307</v>
      </c>
      <c r="O264" s="213">
        <v>10.99</v>
      </c>
      <c r="P264" s="212">
        <f>IFERROR(O264/R264,"-")</f>
        <v>10.99</v>
      </c>
      <c r="Q264" s="212">
        <f>IFERROR(P264/T264,"-")</f>
        <v>1.099</v>
      </c>
      <c r="R264" s="211">
        <v>1</v>
      </c>
      <c r="S264" s="194" t="str">
        <f>IF(R264=1,"Single canister",CONCATENATE(R264,"-Pack"))</f>
        <v>Single canister</v>
      </c>
      <c r="T264" s="190">
        <v>10</v>
      </c>
      <c r="U264" s="193"/>
      <c r="V264" s="211"/>
      <c r="W264" s="188"/>
      <c r="Y264" s="190">
        <v>1</v>
      </c>
      <c r="AA264" s="188" t="s">
        <v>472</v>
      </c>
      <c r="AB264" s="189"/>
      <c r="AC264" s="189"/>
      <c r="AD264" s="187"/>
      <c r="AE264" s="187"/>
      <c r="AF264" s="187"/>
      <c r="AG264" s="187"/>
      <c r="AH264" s="187"/>
      <c r="AI264" s="187"/>
      <c r="AJ264" s="187"/>
      <c r="AK264" s="187"/>
      <c r="AL264" s="187"/>
      <c r="AM264" s="187"/>
    </row>
    <row r="265" spans="1:39" s="190" customFormat="1">
      <c r="A265" s="198"/>
      <c r="B265" s="190">
        <v>78</v>
      </c>
      <c r="C265" s="190">
        <v>5</v>
      </c>
      <c r="D265" s="216">
        <v>44993</v>
      </c>
      <c r="E265" s="224" t="s">
        <v>96</v>
      </c>
      <c r="F265" s="224" t="s">
        <v>82</v>
      </c>
      <c r="G265" s="188" t="s">
        <v>630</v>
      </c>
      <c r="H265" s="208" t="s">
        <v>2319</v>
      </c>
      <c r="I265" s="188" t="s">
        <v>829</v>
      </c>
      <c r="J265" s="188" t="s">
        <v>830</v>
      </c>
      <c r="K265" s="188" t="s">
        <v>831</v>
      </c>
      <c r="L265" s="225" t="s">
        <v>19</v>
      </c>
      <c r="M265" s="225"/>
      <c r="N265" s="208" t="s">
        <v>635</v>
      </c>
      <c r="O265" s="213">
        <v>21.65</v>
      </c>
      <c r="P265" s="212">
        <f>IFERROR(O265/R265,"-")</f>
        <v>21.65</v>
      </c>
      <c r="Q265" s="212">
        <f>IFERROR(P265/T265,"-")</f>
        <v>2.165</v>
      </c>
      <c r="R265" s="211">
        <v>1</v>
      </c>
      <c r="S265" s="211" t="s">
        <v>369</v>
      </c>
      <c r="T265" s="190">
        <v>10</v>
      </c>
      <c r="U265" s="193"/>
      <c r="V265" s="211">
        <v>0</v>
      </c>
      <c r="W265" s="188" t="s">
        <v>486</v>
      </c>
      <c r="X265" s="211">
        <v>0</v>
      </c>
      <c r="Y265" s="211">
        <v>0</v>
      </c>
      <c r="Z265" s="211"/>
      <c r="AA265" s="188" t="s">
        <v>472</v>
      </c>
      <c r="AB265" s="189" t="s">
        <v>2305</v>
      </c>
      <c r="AC265" s="189"/>
      <c r="AD265" s="187"/>
      <c r="AE265" s="187"/>
      <c r="AF265" s="187"/>
      <c r="AG265" s="187"/>
      <c r="AH265" s="187"/>
      <c r="AI265" s="187"/>
      <c r="AJ265" s="187"/>
      <c r="AK265" s="187"/>
      <c r="AL265" s="187"/>
      <c r="AM265" s="187"/>
    </row>
    <row r="266" spans="1:39" s="190" customFormat="1">
      <c r="A266" s="198"/>
      <c r="B266" s="190">
        <v>78</v>
      </c>
      <c r="D266" s="216">
        <v>44987</v>
      </c>
      <c r="E266" s="216"/>
      <c r="F266" s="229" t="s">
        <v>9</v>
      </c>
      <c r="G266" s="228" t="s">
        <v>674</v>
      </c>
      <c r="H266" s="208" t="s">
        <v>2320</v>
      </c>
      <c r="I266" s="208" t="s">
        <v>2320</v>
      </c>
      <c r="J266" s="188" t="s">
        <v>1639</v>
      </c>
      <c r="K266" s="188" t="s">
        <v>1640</v>
      </c>
      <c r="L266" s="190" t="s">
        <v>1425</v>
      </c>
      <c r="M266" s="231" t="s">
        <v>1638</v>
      </c>
      <c r="N266" s="228" t="s">
        <v>674</v>
      </c>
      <c r="O266" s="228"/>
      <c r="P266" s="212"/>
      <c r="Q266" s="212"/>
      <c r="R266" s="212"/>
      <c r="S266" s="212"/>
      <c r="T266" s="190">
        <v>10</v>
      </c>
      <c r="U266" s="212"/>
      <c r="V266" s="212"/>
      <c r="W266" s="188" t="s">
        <v>350</v>
      </c>
      <c r="X266" s="190">
        <v>0</v>
      </c>
      <c r="Y266" s="190">
        <v>1</v>
      </c>
      <c r="AB266" s="189" t="s">
        <v>1344</v>
      </c>
      <c r="AC266" s="189"/>
      <c r="AD266" s="187"/>
      <c r="AE266" s="187"/>
      <c r="AF266" s="187"/>
      <c r="AG266" s="187"/>
      <c r="AH266" s="187"/>
      <c r="AI266" s="187"/>
      <c r="AJ266" s="187"/>
      <c r="AK266" s="187"/>
      <c r="AL266" s="187"/>
      <c r="AM266" s="187"/>
    </row>
    <row r="267" spans="1:39" s="190" customFormat="1">
      <c r="A267" s="198"/>
      <c r="B267" s="190">
        <v>78</v>
      </c>
      <c r="C267" s="190">
        <v>76</v>
      </c>
      <c r="D267" s="216">
        <v>45014</v>
      </c>
      <c r="E267" s="215" t="s">
        <v>93</v>
      </c>
      <c r="F267" s="215" t="s">
        <v>1333</v>
      </c>
      <c r="G267" s="188" t="s">
        <v>706</v>
      </c>
      <c r="H267" s="208" t="s">
        <v>706</v>
      </c>
      <c r="I267" s="188" t="s">
        <v>707</v>
      </c>
      <c r="J267" s="188" t="s">
        <v>1315</v>
      </c>
      <c r="K267" s="188" t="s">
        <v>1078</v>
      </c>
      <c r="L267" s="225" t="s">
        <v>350</v>
      </c>
      <c r="M267" s="195"/>
      <c r="N267" s="208" t="s">
        <v>2307</v>
      </c>
      <c r="O267" s="213">
        <v>7.49</v>
      </c>
      <c r="P267" s="212">
        <f>IFERROR(O267/R267,"-")</f>
        <v>7.49</v>
      </c>
      <c r="Q267" s="212">
        <f>IFERROR(P267/T267,"-")</f>
        <v>2.14</v>
      </c>
      <c r="R267" s="211">
        <v>1</v>
      </c>
      <c r="S267" s="194" t="str">
        <f>IF(R267=1,"Single canister",CONCATENATE(R267,"-Pack"))</f>
        <v>Single canister</v>
      </c>
      <c r="T267" s="190">
        <v>3.5</v>
      </c>
      <c r="U267" s="193"/>
      <c r="V267" s="211"/>
      <c r="W267" s="188"/>
      <c r="Y267" s="190">
        <v>1</v>
      </c>
      <c r="AA267" s="188" t="s">
        <v>472</v>
      </c>
      <c r="AB267" s="189"/>
      <c r="AC267" s="189"/>
      <c r="AD267" s="187"/>
      <c r="AE267" s="187"/>
      <c r="AF267" s="187"/>
      <c r="AG267" s="187"/>
      <c r="AH267" s="187"/>
      <c r="AI267" s="187"/>
      <c r="AJ267" s="187"/>
      <c r="AK267" s="187"/>
      <c r="AL267" s="187"/>
      <c r="AM267" s="187"/>
    </row>
    <row r="268" spans="1:39" s="190" customFormat="1">
      <c r="A268" s="198"/>
      <c r="B268" s="190">
        <v>79</v>
      </c>
      <c r="C268" s="190">
        <v>5</v>
      </c>
      <c r="D268" s="216">
        <v>44993</v>
      </c>
      <c r="E268" s="224" t="s">
        <v>96</v>
      </c>
      <c r="F268" s="224" t="s">
        <v>82</v>
      </c>
      <c r="G268" s="228" t="s">
        <v>838</v>
      </c>
      <c r="H268" s="208" t="s">
        <v>833</v>
      </c>
      <c r="I268" s="188" t="s">
        <v>833</v>
      </c>
      <c r="J268" s="188" t="s">
        <v>835</v>
      </c>
      <c r="K268" s="188" t="s">
        <v>836</v>
      </c>
      <c r="L268" s="225" t="s">
        <v>19</v>
      </c>
      <c r="M268" s="225"/>
      <c r="N268" s="188" t="s">
        <v>838</v>
      </c>
      <c r="O268" s="213">
        <v>10.07</v>
      </c>
      <c r="P268" s="212">
        <f>IFERROR(O268/R268,"-")</f>
        <v>10.07</v>
      </c>
      <c r="Q268" s="212">
        <f>IFERROR(P268/T268,"-")</f>
        <v>0.62937500000000002</v>
      </c>
      <c r="R268" s="211">
        <v>1</v>
      </c>
      <c r="S268" s="211" t="s">
        <v>369</v>
      </c>
      <c r="T268" s="190">
        <v>16</v>
      </c>
      <c r="U268" s="193"/>
      <c r="V268" s="211">
        <v>0</v>
      </c>
      <c r="W268" s="188" t="s">
        <v>486</v>
      </c>
      <c r="X268" s="211">
        <v>0</v>
      </c>
      <c r="Y268" s="211">
        <v>0</v>
      </c>
      <c r="Z268" s="211"/>
      <c r="AA268" s="188" t="s">
        <v>472</v>
      </c>
      <c r="AB268" s="189" t="s">
        <v>1425</v>
      </c>
      <c r="AC268" s="189"/>
      <c r="AD268" s="187"/>
      <c r="AE268" s="187"/>
      <c r="AF268" s="187"/>
      <c r="AG268" s="187"/>
      <c r="AH268" s="187"/>
      <c r="AI268" s="187"/>
      <c r="AJ268" s="187"/>
      <c r="AK268" s="187"/>
      <c r="AL268" s="187"/>
      <c r="AM268" s="187"/>
    </row>
    <row r="269" spans="1:39" s="190" customFormat="1">
      <c r="A269" s="198"/>
      <c r="B269" s="190">
        <v>79</v>
      </c>
      <c r="D269" s="216">
        <v>44987</v>
      </c>
      <c r="E269" s="216"/>
      <c r="F269" s="229" t="s">
        <v>9</v>
      </c>
      <c r="G269" s="228" t="s">
        <v>674</v>
      </c>
      <c r="H269" s="208" t="s">
        <v>2320</v>
      </c>
      <c r="I269" s="208" t="s">
        <v>2320</v>
      </c>
      <c r="J269" s="188" t="s">
        <v>1639</v>
      </c>
      <c r="K269" s="188" t="s">
        <v>1640</v>
      </c>
      <c r="L269" s="190" t="s">
        <v>1425</v>
      </c>
      <c r="M269" s="231" t="s">
        <v>1638</v>
      </c>
      <c r="N269" s="228" t="s">
        <v>674</v>
      </c>
      <c r="O269" s="228"/>
      <c r="P269" s="212"/>
      <c r="Q269" s="212"/>
      <c r="R269" s="212"/>
      <c r="S269" s="212"/>
      <c r="T269" s="190">
        <v>14</v>
      </c>
      <c r="U269" s="212"/>
      <c r="V269" s="212"/>
      <c r="W269" s="188" t="s">
        <v>350</v>
      </c>
      <c r="X269" s="190">
        <v>0</v>
      </c>
      <c r="Y269" s="190">
        <v>1</v>
      </c>
      <c r="AB269" s="189" t="s">
        <v>1344</v>
      </c>
      <c r="AC269" s="189"/>
      <c r="AD269" s="187"/>
      <c r="AE269" s="187"/>
      <c r="AF269" s="187"/>
      <c r="AG269" s="187"/>
      <c r="AH269" s="187"/>
      <c r="AI269" s="187"/>
      <c r="AJ269" s="187"/>
      <c r="AK269" s="187"/>
      <c r="AL269" s="187"/>
      <c r="AM269" s="187"/>
    </row>
    <row r="270" spans="1:39" s="190" customFormat="1">
      <c r="A270" s="198"/>
      <c r="B270" s="190">
        <v>79</v>
      </c>
      <c r="C270" s="190">
        <v>80</v>
      </c>
      <c r="D270" s="216" t="e">
        <f>VLOOKUP($C270,#REF!,6,FALSE)</f>
        <v>#REF!</v>
      </c>
      <c r="E270" s="215" t="e">
        <f>VLOOKUP($C270,#REF!,2,FALSE)</f>
        <v>#REF!</v>
      </c>
      <c r="F270" s="215" t="s">
        <v>1334</v>
      </c>
      <c r="G270" s="188" t="s">
        <v>85</v>
      </c>
      <c r="H270" s="208" t="s">
        <v>2303</v>
      </c>
      <c r="I270" s="208" t="s">
        <v>2303</v>
      </c>
      <c r="J270" s="188" t="s">
        <v>1251</v>
      </c>
      <c r="K270" s="188" t="s">
        <v>1324</v>
      </c>
      <c r="L270" s="195" t="s">
        <v>350</v>
      </c>
      <c r="M270" s="195"/>
      <c r="N270" s="208" t="s">
        <v>1254</v>
      </c>
      <c r="O270" s="213">
        <v>7.88</v>
      </c>
      <c r="P270" s="212">
        <f>IFERROR(O270/R270,"-")</f>
        <v>7.88</v>
      </c>
      <c r="Q270" s="212">
        <f t="shared" ref="Q270:Q286" si="6">IFERROR(P270/T270,"-")</f>
        <v>0.78800000000000003</v>
      </c>
      <c r="R270" s="211">
        <v>1</v>
      </c>
      <c r="S270" s="194" t="str">
        <f>IF(R270=1,"Single canister",CONCATENATE(R270,"-Pack"))</f>
        <v>Single canister</v>
      </c>
      <c r="T270" s="190">
        <v>10</v>
      </c>
      <c r="U270" s="193"/>
      <c r="V270" s="211"/>
      <c r="W270" s="188"/>
      <c r="Y270" s="190">
        <v>1</v>
      </c>
      <c r="AA270" s="188" t="s">
        <v>472</v>
      </c>
      <c r="AB270" s="189"/>
      <c r="AC270" s="189"/>
      <c r="AD270" s="187"/>
      <c r="AE270" s="187"/>
      <c r="AF270" s="187"/>
      <c r="AG270" s="187"/>
      <c r="AH270" s="187"/>
      <c r="AI270" s="187"/>
      <c r="AJ270" s="187"/>
      <c r="AK270" s="187"/>
      <c r="AL270" s="187"/>
      <c r="AM270" s="187"/>
    </row>
    <row r="271" spans="1:39" s="190" customFormat="1">
      <c r="A271" s="198"/>
      <c r="B271" s="190">
        <v>80</v>
      </c>
      <c r="C271" s="190">
        <v>5</v>
      </c>
      <c r="D271" s="216">
        <v>44993</v>
      </c>
      <c r="E271" s="224" t="s">
        <v>96</v>
      </c>
      <c r="F271" s="224" t="s">
        <v>82</v>
      </c>
      <c r="G271" s="228" t="s">
        <v>838</v>
      </c>
      <c r="H271" s="208" t="s">
        <v>833</v>
      </c>
      <c r="I271" s="188" t="s">
        <v>833</v>
      </c>
      <c r="J271" s="188" t="s">
        <v>840</v>
      </c>
      <c r="K271" s="188" t="s">
        <v>841</v>
      </c>
      <c r="L271" s="225" t="s">
        <v>19</v>
      </c>
      <c r="M271" s="225"/>
      <c r="N271" s="188" t="s">
        <v>838</v>
      </c>
      <c r="O271" s="213">
        <v>15.89</v>
      </c>
      <c r="P271" s="212">
        <f>IFERROR(O271/R271,"-")</f>
        <v>15.89</v>
      </c>
      <c r="Q271" s="212">
        <f t="shared" si="6"/>
        <v>1.589</v>
      </c>
      <c r="R271" s="211">
        <v>1</v>
      </c>
      <c r="S271" s="211" t="s">
        <v>369</v>
      </c>
      <c r="T271" s="190">
        <v>10</v>
      </c>
      <c r="U271" s="193"/>
      <c r="V271" s="211">
        <v>0</v>
      </c>
      <c r="W271" s="188" t="s">
        <v>486</v>
      </c>
      <c r="X271" s="211">
        <v>0</v>
      </c>
      <c r="Y271" s="211">
        <v>0</v>
      </c>
      <c r="Z271" s="211"/>
      <c r="AA271" s="188" t="s">
        <v>472</v>
      </c>
      <c r="AB271" s="189" t="s">
        <v>1425</v>
      </c>
      <c r="AC271" s="189"/>
      <c r="AD271" s="187"/>
      <c r="AE271" s="187"/>
      <c r="AF271" s="187"/>
      <c r="AG271" s="187"/>
      <c r="AH271" s="187"/>
      <c r="AI271" s="187"/>
      <c r="AJ271" s="187"/>
      <c r="AK271" s="187"/>
      <c r="AL271" s="187"/>
      <c r="AM271" s="187"/>
    </row>
    <row r="272" spans="1:39" s="190" customFormat="1">
      <c r="A272" s="198"/>
      <c r="B272" s="190">
        <v>80</v>
      </c>
      <c r="D272" s="216">
        <v>44987</v>
      </c>
      <c r="E272" s="216"/>
      <c r="F272" s="229" t="s">
        <v>9</v>
      </c>
      <c r="G272" s="228" t="s">
        <v>838</v>
      </c>
      <c r="H272" s="208" t="s">
        <v>833</v>
      </c>
      <c r="I272" s="188" t="s">
        <v>833</v>
      </c>
      <c r="J272" s="188" t="s">
        <v>1647</v>
      </c>
      <c r="K272" s="188" t="s">
        <v>1648</v>
      </c>
      <c r="L272" s="190" t="s">
        <v>19</v>
      </c>
      <c r="N272" s="228" t="s">
        <v>838</v>
      </c>
      <c r="O272" s="228"/>
      <c r="P272" s="212">
        <v>3.4641666666666668</v>
      </c>
      <c r="Q272" s="212">
        <f t="shared" si="6"/>
        <v>0.34641666666666671</v>
      </c>
      <c r="R272" s="212"/>
      <c r="S272" s="212"/>
      <c r="T272" s="190">
        <v>10</v>
      </c>
      <c r="U272" s="212"/>
      <c r="V272" s="212"/>
      <c r="W272" s="188" t="s">
        <v>350</v>
      </c>
      <c r="X272" s="190">
        <v>0</v>
      </c>
      <c r="Y272" s="190">
        <v>0</v>
      </c>
      <c r="AB272" s="189" t="s">
        <v>1344</v>
      </c>
      <c r="AC272" s="189"/>
      <c r="AD272" s="187"/>
      <c r="AE272" s="187"/>
      <c r="AF272" s="187"/>
      <c r="AG272" s="187"/>
      <c r="AH272" s="187"/>
      <c r="AI272" s="187"/>
      <c r="AJ272" s="187"/>
      <c r="AK272" s="187"/>
      <c r="AL272" s="187"/>
      <c r="AM272" s="187"/>
    </row>
    <row r="273" spans="1:39" s="190" customFormat="1">
      <c r="A273" s="198"/>
      <c r="B273" s="190">
        <v>80</v>
      </c>
      <c r="C273" s="190">
        <v>80</v>
      </c>
      <c r="D273" s="216" t="e">
        <f>VLOOKUP($C273,#REF!,6,FALSE)</f>
        <v>#REF!</v>
      </c>
      <c r="E273" s="215" t="e">
        <f>VLOOKUP($C273,#REF!,2,FALSE)</f>
        <v>#REF!</v>
      </c>
      <c r="F273" s="215" t="s">
        <v>1334</v>
      </c>
      <c r="G273" s="188" t="s">
        <v>85</v>
      </c>
      <c r="H273" s="208" t="s">
        <v>2303</v>
      </c>
      <c r="I273" s="208" t="s">
        <v>2303</v>
      </c>
      <c r="J273" s="188" t="s">
        <v>1256</v>
      </c>
      <c r="K273" s="188" t="s">
        <v>1308</v>
      </c>
      <c r="L273" s="195" t="s">
        <v>350</v>
      </c>
      <c r="M273" s="195"/>
      <c r="N273" s="208" t="s">
        <v>1254</v>
      </c>
      <c r="O273" s="213">
        <v>21.88</v>
      </c>
      <c r="P273" s="212">
        <f>IFERROR(O273/R273,"-")</f>
        <v>5.47</v>
      </c>
      <c r="Q273" s="212">
        <f t="shared" si="6"/>
        <v>0.54699999999999993</v>
      </c>
      <c r="R273" s="211">
        <v>4</v>
      </c>
      <c r="S273" s="194" t="str">
        <f>IF(R273=1,"Single canister",CONCATENATE(R273,"-Pack"))</f>
        <v>4-Pack</v>
      </c>
      <c r="T273" s="190">
        <v>10</v>
      </c>
      <c r="U273" s="193"/>
      <c r="V273" s="211"/>
      <c r="W273" s="188"/>
      <c r="Y273" s="190">
        <v>1</v>
      </c>
      <c r="AA273" s="188" t="s">
        <v>472</v>
      </c>
      <c r="AB273" s="189"/>
      <c r="AC273" s="189"/>
      <c r="AD273" s="187"/>
      <c r="AE273" s="187"/>
      <c r="AF273" s="187"/>
      <c r="AG273" s="187"/>
      <c r="AH273" s="187"/>
      <c r="AI273" s="187"/>
      <c r="AJ273" s="187"/>
      <c r="AK273" s="187"/>
      <c r="AL273" s="187"/>
      <c r="AM273" s="187"/>
    </row>
    <row r="274" spans="1:39" s="190" customFormat="1">
      <c r="A274" s="198"/>
      <c r="B274" s="190">
        <v>81</v>
      </c>
      <c r="D274" s="216">
        <v>44987</v>
      </c>
      <c r="E274" s="216"/>
      <c r="F274" s="229" t="s">
        <v>9</v>
      </c>
      <c r="G274" s="228" t="s">
        <v>838</v>
      </c>
      <c r="H274" s="208" t="s">
        <v>833</v>
      </c>
      <c r="I274" s="188" t="s">
        <v>833</v>
      </c>
      <c r="J274" s="188" t="s">
        <v>1651</v>
      </c>
      <c r="K274" s="188" t="s">
        <v>1652</v>
      </c>
      <c r="L274" s="190" t="s">
        <v>19</v>
      </c>
      <c r="N274" s="228" t="s">
        <v>838</v>
      </c>
      <c r="O274" s="228"/>
      <c r="P274" s="212">
        <v>3.4350000000000001</v>
      </c>
      <c r="Q274" s="212">
        <f t="shared" si="6"/>
        <v>0.34350000000000003</v>
      </c>
      <c r="R274" s="212"/>
      <c r="S274" s="212"/>
      <c r="T274" s="190">
        <v>10</v>
      </c>
      <c r="U274" s="212"/>
      <c r="V274" s="212"/>
      <c r="W274" s="188" t="s">
        <v>350</v>
      </c>
      <c r="X274" s="190">
        <v>0</v>
      </c>
      <c r="Y274" s="190">
        <v>0</v>
      </c>
      <c r="AB274" s="189" t="s">
        <v>1344</v>
      </c>
      <c r="AC274" s="189"/>
      <c r="AD274" s="187"/>
      <c r="AE274" s="187"/>
      <c r="AF274" s="187"/>
      <c r="AG274" s="187"/>
      <c r="AH274" s="187"/>
      <c r="AI274" s="187"/>
      <c r="AJ274" s="187"/>
      <c r="AK274" s="187"/>
      <c r="AL274" s="187"/>
      <c r="AM274" s="187"/>
    </row>
    <row r="275" spans="1:39" s="190" customFormat="1">
      <c r="A275" s="198"/>
      <c r="B275" s="190">
        <v>81</v>
      </c>
      <c r="C275" s="190">
        <v>81</v>
      </c>
      <c r="D275" s="216" t="e">
        <f>VLOOKUP($C275,#REF!,6,FALSE)</f>
        <v>#REF!</v>
      </c>
      <c r="E275" s="215" t="e">
        <f>VLOOKUP($C275,#REF!,2,FALSE)</f>
        <v>#REF!</v>
      </c>
      <c r="F275" s="215" t="s">
        <v>1334</v>
      </c>
      <c r="G275" s="188" t="s">
        <v>414</v>
      </c>
      <c r="H275" s="208" t="s">
        <v>694</v>
      </c>
      <c r="I275" s="188" t="s">
        <v>694</v>
      </c>
      <c r="J275" s="188" t="s">
        <v>1156</v>
      </c>
      <c r="K275" s="188" t="s">
        <v>1310</v>
      </c>
      <c r="L275" s="225" t="s">
        <v>19</v>
      </c>
      <c r="M275" s="195"/>
      <c r="N275" s="208" t="s">
        <v>416</v>
      </c>
      <c r="O275" s="213">
        <v>6.99</v>
      </c>
      <c r="P275" s="212">
        <f>IFERROR(O275/R275,"-")</f>
        <v>6.99</v>
      </c>
      <c r="Q275" s="212">
        <f t="shared" si="6"/>
        <v>0.69900000000000007</v>
      </c>
      <c r="R275" s="211">
        <v>1</v>
      </c>
      <c r="S275" s="194" t="str">
        <f>IF(R275=1,"Single canister",CONCATENATE(R275,"-Pack"))</f>
        <v>Single canister</v>
      </c>
      <c r="T275" s="190">
        <v>10</v>
      </c>
      <c r="U275" s="193"/>
      <c r="V275" s="211"/>
      <c r="W275" s="188"/>
      <c r="Y275" s="190">
        <v>0</v>
      </c>
      <c r="AA275" s="188" t="s">
        <v>472</v>
      </c>
      <c r="AB275" s="189"/>
      <c r="AC275" s="189"/>
      <c r="AD275" s="187"/>
      <c r="AE275" s="187"/>
      <c r="AF275" s="187"/>
      <c r="AG275" s="187"/>
      <c r="AH275" s="187"/>
      <c r="AI275" s="187"/>
      <c r="AJ275" s="187"/>
      <c r="AK275" s="187"/>
      <c r="AL275" s="187"/>
      <c r="AM275" s="187"/>
    </row>
    <row r="276" spans="1:39" s="190" customFormat="1">
      <c r="A276" s="198"/>
      <c r="B276" s="190">
        <v>81</v>
      </c>
      <c r="C276" s="190">
        <v>5</v>
      </c>
      <c r="D276" s="216">
        <v>44993</v>
      </c>
      <c r="E276" s="224" t="s">
        <v>96</v>
      </c>
      <c r="F276" s="224" t="s">
        <v>82</v>
      </c>
      <c r="G276" s="188" t="s">
        <v>844</v>
      </c>
      <c r="H276" s="208" t="s">
        <v>844</v>
      </c>
      <c r="I276" s="188" t="s">
        <v>845</v>
      </c>
      <c r="J276" s="188" t="s">
        <v>846</v>
      </c>
      <c r="K276" s="188" t="s">
        <v>847</v>
      </c>
      <c r="L276" s="225" t="s">
        <v>19</v>
      </c>
      <c r="M276" s="225"/>
      <c r="N276" s="188" t="s">
        <v>849</v>
      </c>
      <c r="O276" s="213">
        <v>80.75</v>
      </c>
      <c r="P276" s="212">
        <f>IFERROR(O276/R276,"-")</f>
        <v>80.75</v>
      </c>
      <c r="Q276" s="212">
        <f t="shared" si="6"/>
        <v>8.0749999999999993</v>
      </c>
      <c r="R276" s="211">
        <v>1</v>
      </c>
      <c r="S276" s="211" t="s">
        <v>369</v>
      </c>
      <c r="T276" s="190">
        <v>10</v>
      </c>
      <c r="U276" s="193"/>
      <c r="V276" s="211">
        <v>0</v>
      </c>
      <c r="W276" s="188" t="s">
        <v>486</v>
      </c>
      <c r="X276" s="211">
        <v>0</v>
      </c>
      <c r="Y276" s="211">
        <v>0</v>
      </c>
      <c r="Z276" s="211"/>
      <c r="AA276" s="188" t="s">
        <v>472</v>
      </c>
      <c r="AB276" s="189" t="s">
        <v>2305</v>
      </c>
      <c r="AC276" s="189"/>
      <c r="AD276" s="187"/>
      <c r="AE276" s="187"/>
      <c r="AF276" s="187"/>
      <c r="AG276" s="187"/>
      <c r="AH276" s="187"/>
      <c r="AI276" s="187"/>
      <c r="AJ276" s="187"/>
      <c r="AK276" s="187"/>
      <c r="AL276" s="187"/>
      <c r="AM276" s="187"/>
    </row>
    <row r="277" spans="1:39" s="190" customFormat="1">
      <c r="A277" s="198"/>
      <c r="B277" s="190">
        <v>82</v>
      </c>
      <c r="D277" s="216">
        <v>44987</v>
      </c>
      <c r="E277" s="216"/>
      <c r="F277" s="229" t="s">
        <v>9</v>
      </c>
      <c r="G277" s="228" t="s">
        <v>838</v>
      </c>
      <c r="H277" s="208" t="s">
        <v>833</v>
      </c>
      <c r="I277" s="188" t="s">
        <v>833</v>
      </c>
      <c r="J277" s="188" t="s">
        <v>1654</v>
      </c>
      <c r="K277" s="188" t="s">
        <v>1655</v>
      </c>
      <c r="L277" s="190" t="s">
        <v>19</v>
      </c>
      <c r="N277" s="228" t="s">
        <v>838</v>
      </c>
      <c r="O277" s="228"/>
      <c r="P277" s="212">
        <v>3.42</v>
      </c>
      <c r="Q277" s="212">
        <f t="shared" si="6"/>
        <v>0.34199999999999997</v>
      </c>
      <c r="R277" s="212"/>
      <c r="S277" s="212"/>
      <c r="T277" s="190">
        <v>10</v>
      </c>
      <c r="U277" s="212"/>
      <c r="V277" s="212"/>
      <c r="W277" s="188" t="s">
        <v>350</v>
      </c>
      <c r="X277" s="190">
        <v>0</v>
      </c>
      <c r="Y277" s="190">
        <v>0</v>
      </c>
      <c r="AB277" s="189" t="s">
        <v>1344</v>
      </c>
      <c r="AC277" s="189"/>
      <c r="AD277" s="187"/>
      <c r="AE277" s="187"/>
      <c r="AF277" s="187"/>
      <c r="AG277" s="187"/>
      <c r="AH277" s="187"/>
      <c r="AI277" s="187"/>
      <c r="AJ277" s="187"/>
      <c r="AK277" s="187"/>
      <c r="AL277" s="187"/>
      <c r="AM277" s="187"/>
    </row>
    <row r="278" spans="1:39" s="190" customFormat="1">
      <c r="A278" s="198"/>
      <c r="B278" s="190">
        <v>82</v>
      </c>
      <c r="C278" s="190">
        <v>82</v>
      </c>
      <c r="D278" s="216" t="e">
        <f>VLOOKUP($C278,#REF!,6,FALSE)</f>
        <v>#REF!</v>
      </c>
      <c r="E278" s="215" t="e">
        <f>VLOOKUP($C278,#REF!,2,FALSE)</f>
        <v>#REF!</v>
      </c>
      <c r="F278" s="215" t="s">
        <v>1334</v>
      </c>
      <c r="G278" s="188" t="s">
        <v>706</v>
      </c>
      <c r="H278" s="208" t="s">
        <v>706</v>
      </c>
      <c r="I278" s="188" t="s">
        <v>707</v>
      </c>
      <c r="J278" s="188" t="s">
        <v>1311</v>
      </c>
      <c r="K278" s="188" t="s">
        <v>1068</v>
      </c>
      <c r="L278" s="225" t="s">
        <v>350</v>
      </c>
      <c r="M278" s="195"/>
      <c r="N278" s="208" t="s">
        <v>2307</v>
      </c>
      <c r="O278" s="213">
        <v>20.89</v>
      </c>
      <c r="P278" s="212">
        <f>IFERROR(O278/R278,"-")</f>
        <v>6.9633333333333338</v>
      </c>
      <c r="Q278" s="212">
        <f t="shared" si="6"/>
        <v>0.69633333333333336</v>
      </c>
      <c r="R278" s="211">
        <v>3</v>
      </c>
      <c r="S278" s="194" t="str">
        <f>IF(R278=1,"Single canister",CONCATENATE(R278,"-Pack"))</f>
        <v>3-Pack</v>
      </c>
      <c r="T278" s="190">
        <v>10</v>
      </c>
      <c r="U278" s="193"/>
      <c r="V278" s="211"/>
      <c r="W278" s="188"/>
      <c r="Y278" s="190">
        <v>1</v>
      </c>
      <c r="AA278" s="188" t="s">
        <v>472</v>
      </c>
      <c r="AB278" s="189"/>
      <c r="AC278" s="189"/>
      <c r="AD278" s="187"/>
      <c r="AE278" s="187"/>
      <c r="AF278" s="187"/>
      <c r="AG278" s="187"/>
      <c r="AH278" s="187"/>
      <c r="AI278" s="187"/>
      <c r="AJ278" s="187"/>
      <c r="AK278" s="187"/>
      <c r="AL278" s="187"/>
      <c r="AM278" s="187"/>
    </row>
    <row r="279" spans="1:39" s="190" customFormat="1">
      <c r="A279" s="198"/>
      <c r="B279" s="190">
        <v>82</v>
      </c>
      <c r="C279" s="190">
        <v>5</v>
      </c>
      <c r="D279" s="216">
        <v>44993</v>
      </c>
      <c r="E279" s="224" t="s">
        <v>96</v>
      </c>
      <c r="F279" s="224" t="s">
        <v>82</v>
      </c>
      <c r="G279" s="228" t="s">
        <v>1560</v>
      </c>
      <c r="H279" s="208" t="s">
        <v>851</v>
      </c>
      <c r="I279" s="188" t="s">
        <v>851</v>
      </c>
      <c r="J279" s="188" t="s">
        <v>853</v>
      </c>
      <c r="K279" s="188" t="s">
        <v>854</v>
      </c>
      <c r="L279" s="225" t="s">
        <v>19</v>
      </c>
      <c r="M279" s="225"/>
      <c r="N279" s="228" t="s">
        <v>1560</v>
      </c>
      <c r="O279" s="213">
        <v>20.91</v>
      </c>
      <c r="P279" s="212">
        <f>IFERROR(O279/R279,"-")</f>
        <v>20.91</v>
      </c>
      <c r="Q279" s="212">
        <f t="shared" si="6"/>
        <v>2.0910000000000002</v>
      </c>
      <c r="R279" s="211">
        <v>1</v>
      </c>
      <c r="S279" s="211" t="s">
        <v>369</v>
      </c>
      <c r="T279" s="190">
        <v>10</v>
      </c>
      <c r="U279" s="193"/>
      <c r="V279" s="211">
        <v>0</v>
      </c>
      <c r="W279" s="188" t="s">
        <v>486</v>
      </c>
      <c r="X279" s="211">
        <v>0</v>
      </c>
      <c r="Y279" s="211">
        <v>0</v>
      </c>
      <c r="Z279" s="211"/>
      <c r="AA279" s="188" t="s">
        <v>472</v>
      </c>
      <c r="AB279" s="189" t="s">
        <v>1425</v>
      </c>
      <c r="AC279" s="189"/>
      <c r="AD279" s="187"/>
      <c r="AE279" s="187"/>
      <c r="AF279" s="187"/>
      <c r="AG279" s="187"/>
      <c r="AH279" s="187"/>
      <c r="AI279" s="187"/>
      <c r="AJ279" s="187"/>
      <c r="AK279" s="187"/>
      <c r="AL279" s="187"/>
      <c r="AM279" s="187"/>
    </row>
    <row r="280" spans="1:39" s="190" customFormat="1">
      <c r="A280" s="198"/>
      <c r="B280" s="190">
        <v>83</v>
      </c>
      <c r="C280" s="190">
        <v>27</v>
      </c>
      <c r="D280" s="216">
        <v>44993</v>
      </c>
      <c r="E280" s="224" t="s">
        <v>147</v>
      </c>
      <c r="F280" s="224" t="s">
        <v>87</v>
      </c>
      <c r="G280" s="188" t="s">
        <v>2329</v>
      </c>
      <c r="H280" s="208" t="s">
        <v>857</v>
      </c>
      <c r="I280" s="188" t="s">
        <v>858</v>
      </c>
      <c r="J280" s="188" t="s">
        <v>859</v>
      </c>
      <c r="K280" s="188" t="s">
        <v>860</v>
      </c>
      <c r="L280" s="225" t="s">
        <v>350</v>
      </c>
      <c r="M280" s="225"/>
      <c r="N280" s="188" t="s">
        <v>2330</v>
      </c>
      <c r="O280" s="213">
        <v>54.49</v>
      </c>
      <c r="P280" s="212">
        <f>IFERROR(O280/R280,"-")</f>
        <v>9.081666666666667</v>
      </c>
      <c r="Q280" s="212">
        <f t="shared" si="6"/>
        <v>2.594761904761905</v>
      </c>
      <c r="R280" s="211">
        <v>6</v>
      </c>
      <c r="S280" s="194" t="s">
        <v>377</v>
      </c>
      <c r="T280" s="190">
        <v>3.5</v>
      </c>
      <c r="U280" s="193"/>
      <c r="V280" s="211">
        <v>0</v>
      </c>
      <c r="W280" s="188" t="s">
        <v>486</v>
      </c>
      <c r="X280" s="211">
        <v>0</v>
      </c>
      <c r="Y280" s="190">
        <v>1</v>
      </c>
      <c r="AA280" s="188" t="s">
        <v>472</v>
      </c>
      <c r="AB280" s="189" t="s">
        <v>1425</v>
      </c>
      <c r="AC280" s="189"/>
      <c r="AD280" s="187"/>
      <c r="AE280" s="187"/>
      <c r="AF280" s="187"/>
      <c r="AG280" s="187"/>
      <c r="AH280" s="187"/>
      <c r="AI280" s="187"/>
      <c r="AJ280" s="187"/>
      <c r="AK280" s="187"/>
      <c r="AL280" s="187"/>
      <c r="AM280" s="187"/>
    </row>
    <row r="281" spans="1:39">
      <c r="B281" s="190">
        <v>83</v>
      </c>
      <c r="C281" s="190"/>
      <c r="D281" s="216">
        <v>44987</v>
      </c>
      <c r="E281" s="216"/>
      <c r="F281" s="229" t="s">
        <v>9</v>
      </c>
      <c r="G281" s="228" t="s">
        <v>838</v>
      </c>
      <c r="H281" s="208" t="s">
        <v>833</v>
      </c>
      <c r="I281" s="188" t="s">
        <v>833</v>
      </c>
      <c r="J281" s="188" t="s">
        <v>1656</v>
      </c>
      <c r="K281" s="188" t="s">
        <v>1657</v>
      </c>
      <c r="L281" s="190" t="s">
        <v>19</v>
      </c>
      <c r="M281" s="190"/>
      <c r="N281" s="228" t="s">
        <v>838</v>
      </c>
      <c r="O281" s="228"/>
      <c r="P281" s="212">
        <v>6.54</v>
      </c>
      <c r="Q281" s="212">
        <f t="shared" si="6"/>
        <v>0.65400000000000003</v>
      </c>
      <c r="R281" s="212"/>
      <c r="S281" s="212"/>
      <c r="T281" s="190">
        <v>10</v>
      </c>
      <c r="U281" s="212"/>
      <c r="V281" s="212"/>
      <c r="W281" s="188" t="s">
        <v>350</v>
      </c>
      <c r="X281" s="190">
        <v>0</v>
      </c>
      <c r="Y281" s="190">
        <v>0</v>
      </c>
      <c r="Z281" s="190"/>
      <c r="AA281" s="190"/>
      <c r="AB281" s="189" t="s">
        <v>2305</v>
      </c>
      <c r="AC281" s="189"/>
    </row>
    <row r="282" spans="1:39">
      <c r="B282" s="190">
        <v>83</v>
      </c>
      <c r="C282" s="190">
        <v>82</v>
      </c>
      <c r="D282" s="216" t="e">
        <f>VLOOKUP($C282,#REF!,6,FALSE)</f>
        <v>#REF!</v>
      </c>
      <c r="E282" s="215" t="e">
        <f>VLOOKUP($C282,#REF!,2,FALSE)</f>
        <v>#REF!</v>
      </c>
      <c r="F282" s="215" t="s">
        <v>1334</v>
      </c>
      <c r="G282" s="188" t="s">
        <v>706</v>
      </c>
      <c r="H282" s="208" t="s">
        <v>706</v>
      </c>
      <c r="I282" s="188" t="s">
        <v>707</v>
      </c>
      <c r="J282" s="188" t="s">
        <v>1314</v>
      </c>
      <c r="K282" s="188" t="s">
        <v>1076</v>
      </c>
      <c r="L282" s="225" t="s">
        <v>350</v>
      </c>
      <c r="M282" s="195"/>
      <c r="N282" s="208" t="s">
        <v>2307</v>
      </c>
      <c r="O282" s="213">
        <v>10.99</v>
      </c>
      <c r="P282" s="212">
        <f>IFERROR(O282/R282,"-")</f>
        <v>10.99</v>
      </c>
      <c r="Q282" s="212">
        <f t="shared" si="6"/>
        <v>1.099</v>
      </c>
      <c r="R282" s="211">
        <v>1</v>
      </c>
      <c r="S282" s="194" t="str">
        <f>IF(R282=1,"Single canister",CONCATENATE(R282,"-Pack"))</f>
        <v>Single canister</v>
      </c>
      <c r="T282" s="190">
        <v>10</v>
      </c>
      <c r="U282" s="193"/>
      <c r="V282" s="211"/>
      <c r="Y282" s="190">
        <v>1</v>
      </c>
      <c r="Z282" s="190"/>
      <c r="AA282" s="188" t="s">
        <v>472</v>
      </c>
      <c r="AB282" s="189"/>
      <c r="AC282" s="189"/>
    </row>
    <row r="283" spans="1:39">
      <c r="B283" s="190">
        <v>84</v>
      </c>
      <c r="C283" s="190">
        <v>27</v>
      </c>
      <c r="D283" s="216">
        <v>44993</v>
      </c>
      <c r="E283" s="224" t="s">
        <v>147</v>
      </c>
      <c r="F283" s="224" t="s">
        <v>87</v>
      </c>
      <c r="G283" s="228" t="s">
        <v>444</v>
      </c>
      <c r="H283" s="208" t="s">
        <v>442</v>
      </c>
      <c r="I283" s="188" t="s">
        <v>473</v>
      </c>
      <c r="J283" s="188" t="s">
        <v>863</v>
      </c>
      <c r="K283" s="188" t="s">
        <v>864</v>
      </c>
      <c r="L283" s="195" t="s">
        <v>19</v>
      </c>
      <c r="M283" s="195"/>
      <c r="N283" s="188" t="s">
        <v>444</v>
      </c>
      <c r="O283" s="213">
        <v>10.99</v>
      </c>
      <c r="P283" s="212">
        <f>IFERROR(O283/R283,"-")</f>
        <v>10.99</v>
      </c>
      <c r="Q283" s="212">
        <f t="shared" si="6"/>
        <v>1.099</v>
      </c>
      <c r="R283" s="211">
        <v>1</v>
      </c>
      <c r="S283" s="194" t="s">
        <v>369</v>
      </c>
      <c r="T283" s="190">
        <v>10</v>
      </c>
      <c r="U283" s="193"/>
      <c r="V283" s="211">
        <v>0</v>
      </c>
      <c r="W283" s="188" t="s">
        <v>486</v>
      </c>
      <c r="X283" s="211">
        <v>0</v>
      </c>
      <c r="Y283" s="190">
        <v>0</v>
      </c>
      <c r="Z283" s="190"/>
      <c r="AA283" s="188" t="s">
        <v>472</v>
      </c>
      <c r="AB283" s="189" t="s">
        <v>1344</v>
      </c>
      <c r="AC283" s="189"/>
    </row>
    <row r="284" spans="1:39">
      <c r="B284" s="190">
        <v>84</v>
      </c>
      <c r="C284" s="190">
        <v>82</v>
      </c>
      <c r="D284" s="216" t="e">
        <f>VLOOKUP($C284,#REF!,6,FALSE)</f>
        <v>#REF!</v>
      </c>
      <c r="E284" s="215" t="e">
        <f>VLOOKUP($C284,#REF!,2,FALSE)</f>
        <v>#REF!</v>
      </c>
      <c r="F284" s="215" t="s">
        <v>1334</v>
      </c>
      <c r="G284" s="188" t="s">
        <v>706</v>
      </c>
      <c r="H284" s="208" t="s">
        <v>706</v>
      </c>
      <c r="I284" s="188" t="s">
        <v>707</v>
      </c>
      <c r="J284" s="188" t="s">
        <v>1315</v>
      </c>
      <c r="K284" s="188" t="s">
        <v>1078</v>
      </c>
      <c r="L284" s="225" t="s">
        <v>350</v>
      </c>
      <c r="M284" s="195"/>
      <c r="N284" s="208" t="s">
        <v>2307</v>
      </c>
      <c r="O284" s="213">
        <v>7.49</v>
      </c>
      <c r="P284" s="212">
        <f>IFERROR(O284/R284,"-")</f>
        <v>7.49</v>
      </c>
      <c r="Q284" s="212">
        <f t="shared" si="6"/>
        <v>2.14</v>
      </c>
      <c r="R284" s="211">
        <v>1</v>
      </c>
      <c r="S284" s="194" t="str">
        <f>IF(R284=1,"Single canister",CONCATENATE(R284,"-Pack"))</f>
        <v>Single canister</v>
      </c>
      <c r="T284" s="190">
        <v>3.5</v>
      </c>
      <c r="U284" s="193"/>
      <c r="V284" s="211"/>
      <c r="Y284" s="190">
        <v>1</v>
      </c>
      <c r="Z284" s="190"/>
      <c r="AA284" s="188" t="s">
        <v>472</v>
      </c>
      <c r="AB284" s="189"/>
      <c r="AC284" s="189"/>
    </row>
    <row r="285" spans="1:39">
      <c r="B285" s="190">
        <v>84</v>
      </c>
      <c r="C285" s="190"/>
      <c r="D285" s="216">
        <v>44987</v>
      </c>
      <c r="E285" s="216"/>
      <c r="F285" s="229" t="s">
        <v>9</v>
      </c>
      <c r="G285" s="188" t="s">
        <v>133</v>
      </c>
      <c r="H285" s="208" t="s">
        <v>133</v>
      </c>
      <c r="I285" s="188" t="s">
        <v>1159</v>
      </c>
      <c r="J285" s="188" t="s">
        <v>1665</v>
      </c>
      <c r="K285" s="188" t="s">
        <v>1161</v>
      </c>
      <c r="L285" s="195" t="s">
        <v>19</v>
      </c>
      <c r="M285" s="190"/>
      <c r="N285" s="228" t="s">
        <v>1163</v>
      </c>
      <c r="O285" s="228"/>
      <c r="P285" s="212">
        <v>9.5</v>
      </c>
      <c r="Q285" s="212">
        <f t="shared" si="6"/>
        <v>0.79166666666666663</v>
      </c>
      <c r="R285" s="212"/>
      <c r="S285" s="212"/>
      <c r="T285" s="190">
        <v>12</v>
      </c>
      <c r="U285" s="212"/>
      <c r="V285" s="212"/>
      <c r="W285" s="188" t="s">
        <v>1164</v>
      </c>
      <c r="X285" s="190">
        <v>0</v>
      </c>
      <c r="Y285" s="190">
        <v>0</v>
      </c>
      <c r="Z285" s="190"/>
      <c r="AA285" s="190"/>
      <c r="AB285" s="189" t="s">
        <v>1344</v>
      </c>
      <c r="AC285" s="189"/>
    </row>
    <row r="286" spans="1:39">
      <c r="B286" s="190">
        <v>85</v>
      </c>
      <c r="C286" s="190">
        <v>11</v>
      </c>
      <c r="D286" s="216">
        <v>45001</v>
      </c>
      <c r="E286" s="224" t="s">
        <v>111</v>
      </c>
      <c r="F286" s="224" t="s">
        <v>87</v>
      </c>
      <c r="G286" s="188" t="s">
        <v>388</v>
      </c>
      <c r="H286" s="208" t="s">
        <v>2309</v>
      </c>
      <c r="I286" s="188" t="s">
        <v>389</v>
      </c>
      <c r="J286" s="188" t="s">
        <v>867</v>
      </c>
      <c r="K286" s="188" t="s">
        <v>868</v>
      </c>
      <c r="L286" s="231" t="s">
        <v>19</v>
      </c>
      <c r="M286" s="231"/>
      <c r="N286" s="228" t="s">
        <v>391</v>
      </c>
      <c r="O286" s="213">
        <v>6.58</v>
      </c>
      <c r="P286" s="212">
        <f>IFERROR(O286/R286,"-")</f>
        <v>6.58</v>
      </c>
      <c r="Q286" s="212">
        <f t="shared" si="6"/>
        <v>0.82250000000000001</v>
      </c>
      <c r="R286" s="211">
        <v>1</v>
      </c>
      <c r="S286" s="194" t="s">
        <v>369</v>
      </c>
      <c r="T286" s="190">
        <v>8</v>
      </c>
      <c r="U286" s="193"/>
      <c r="V286" s="211">
        <v>0</v>
      </c>
      <c r="W286" s="188" t="s">
        <v>486</v>
      </c>
      <c r="X286" s="211">
        <v>0</v>
      </c>
      <c r="Y286" s="211">
        <v>1</v>
      </c>
      <c r="Z286" s="211"/>
      <c r="AA286" s="188" t="s">
        <v>472</v>
      </c>
      <c r="AB286" s="189" t="s">
        <v>1425</v>
      </c>
      <c r="AC286" s="189"/>
    </row>
    <row r="287" spans="1:39">
      <c r="B287" s="190">
        <v>85</v>
      </c>
      <c r="C287" s="190"/>
      <c r="D287" s="216">
        <v>45007</v>
      </c>
      <c r="E287" s="216"/>
      <c r="F287" s="229" t="s">
        <v>9</v>
      </c>
      <c r="G287" s="208" t="s">
        <v>594</v>
      </c>
      <c r="H287" s="208" t="s">
        <v>594</v>
      </c>
      <c r="I287" s="208" t="s">
        <v>595</v>
      </c>
      <c r="J287" s="188" t="s">
        <v>1674</v>
      </c>
      <c r="K287" s="188" t="s">
        <v>1675</v>
      </c>
      <c r="L287" s="190" t="s">
        <v>19</v>
      </c>
      <c r="M287" s="190"/>
      <c r="N287" s="228" t="s">
        <v>599</v>
      </c>
      <c r="O287" s="228"/>
      <c r="P287" s="212"/>
      <c r="Q287" s="212"/>
      <c r="R287" s="212"/>
      <c r="S287" s="212"/>
      <c r="T287" s="190">
        <v>12</v>
      </c>
      <c r="U287" s="212"/>
      <c r="V287" s="212"/>
      <c r="X287" s="190">
        <v>0</v>
      </c>
      <c r="Y287" s="190">
        <v>1</v>
      </c>
      <c r="Z287" s="190"/>
      <c r="AA287" s="190"/>
      <c r="AB287" s="189" t="s">
        <v>2331</v>
      </c>
      <c r="AC287" s="189"/>
    </row>
    <row r="288" spans="1:39">
      <c r="B288" s="190">
        <v>85</v>
      </c>
      <c r="C288" s="190">
        <v>83</v>
      </c>
      <c r="D288" s="216" t="e">
        <f>VLOOKUP($C288,#REF!,6,FALSE)</f>
        <v>#REF!</v>
      </c>
      <c r="E288" s="215" t="e">
        <f>VLOOKUP($C288,#REF!,2,FALSE)</f>
        <v>#REF!</v>
      </c>
      <c r="F288" s="215" t="s">
        <v>1338</v>
      </c>
      <c r="G288" s="188" t="s">
        <v>85</v>
      </c>
      <c r="H288" s="208" t="s">
        <v>2303</v>
      </c>
      <c r="I288" s="208" t="s">
        <v>2303</v>
      </c>
      <c r="J288" s="188" t="s">
        <v>1256</v>
      </c>
      <c r="K288" s="188" t="s">
        <v>1330</v>
      </c>
      <c r="L288" s="195" t="s">
        <v>350</v>
      </c>
      <c r="M288" s="195"/>
      <c r="N288" s="208" t="s">
        <v>1254</v>
      </c>
      <c r="O288" s="213">
        <v>13.97</v>
      </c>
      <c r="P288" s="212">
        <f>IFERROR(O288/R288,"-")</f>
        <v>3.4925000000000002</v>
      </c>
      <c r="Q288" s="212">
        <f t="shared" ref="Q288:Q319" si="7">IFERROR(P288/T288,"-")</f>
        <v>0.34925</v>
      </c>
      <c r="R288" s="211">
        <v>4</v>
      </c>
      <c r="S288" s="194" t="str">
        <f>IF(R288=1,"Single canister",CONCATENATE(R288,"-Pack"))</f>
        <v>4-Pack</v>
      </c>
      <c r="T288" s="190">
        <v>10</v>
      </c>
      <c r="U288" s="193"/>
      <c r="V288" s="211"/>
      <c r="Y288" s="190">
        <v>1</v>
      </c>
      <c r="Z288" s="190"/>
      <c r="AA288" s="188" t="s">
        <v>472</v>
      </c>
      <c r="AB288" s="189"/>
      <c r="AC288" s="189"/>
    </row>
    <row r="289" spans="2:29">
      <c r="B289" s="190">
        <v>86</v>
      </c>
      <c r="C289" s="190">
        <v>11</v>
      </c>
      <c r="D289" s="216">
        <v>45001</v>
      </c>
      <c r="E289" s="224" t="s">
        <v>111</v>
      </c>
      <c r="F289" s="224" t="s">
        <v>87</v>
      </c>
      <c r="G289" s="188" t="s">
        <v>374</v>
      </c>
      <c r="H289" s="208" t="s">
        <v>374</v>
      </c>
      <c r="I289" s="188" t="s">
        <v>375</v>
      </c>
      <c r="J289" s="188" t="s">
        <v>871</v>
      </c>
      <c r="K289" s="188" t="s">
        <v>872</v>
      </c>
      <c r="L289" s="195" t="s">
        <v>19</v>
      </c>
      <c r="M289" s="195"/>
      <c r="N289" s="188" t="s">
        <v>376</v>
      </c>
      <c r="O289" s="213">
        <v>14.11</v>
      </c>
      <c r="P289" s="212">
        <f>IFERROR(O289/R289,"-")</f>
        <v>7.0549999999999997</v>
      </c>
      <c r="Q289" s="212">
        <f t="shared" si="7"/>
        <v>0.70550000000000002</v>
      </c>
      <c r="R289" s="211">
        <v>2</v>
      </c>
      <c r="S289" s="194" t="s">
        <v>355</v>
      </c>
      <c r="T289" s="190">
        <v>10</v>
      </c>
      <c r="U289" s="193"/>
      <c r="V289" s="211">
        <v>1</v>
      </c>
      <c r="W289" s="188" t="s">
        <v>356</v>
      </c>
      <c r="X289" s="211">
        <v>1</v>
      </c>
      <c r="Y289" s="211">
        <v>0</v>
      </c>
      <c r="Z289" s="211"/>
      <c r="AA289" s="188" t="s">
        <v>472</v>
      </c>
      <c r="AB289" s="189" t="s">
        <v>1344</v>
      </c>
      <c r="AC289" s="189"/>
    </row>
    <row r="290" spans="2:29">
      <c r="B290" s="190">
        <v>86</v>
      </c>
      <c r="C290" s="190"/>
      <c r="D290" s="216">
        <v>45007</v>
      </c>
      <c r="E290" s="216"/>
      <c r="F290" s="229" t="s">
        <v>9</v>
      </c>
      <c r="G290" s="228" t="s">
        <v>726</v>
      </c>
      <c r="H290" s="208" t="s">
        <v>2323</v>
      </c>
      <c r="I290" s="228" t="s">
        <v>2323</v>
      </c>
      <c r="J290" s="188" t="s">
        <v>1686</v>
      </c>
      <c r="K290" s="188" t="s">
        <v>1687</v>
      </c>
      <c r="L290" s="190"/>
      <c r="M290" s="190"/>
      <c r="N290" s="228" t="s">
        <v>731</v>
      </c>
      <c r="O290" s="228"/>
      <c r="P290" s="212">
        <v>13.461666666666666</v>
      </c>
      <c r="Q290" s="204">
        <f t="shared" si="7"/>
        <v>1.6827083333333333</v>
      </c>
      <c r="R290" s="212"/>
      <c r="S290" s="212"/>
      <c r="T290" s="190">
        <v>8</v>
      </c>
      <c r="U290" s="212"/>
      <c r="V290" s="212"/>
      <c r="X290" s="190">
        <v>0</v>
      </c>
      <c r="Y290" s="190">
        <v>0</v>
      </c>
      <c r="Z290" s="190"/>
      <c r="AA290" s="190"/>
      <c r="AB290" s="189" t="s">
        <v>2332</v>
      </c>
      <c r="AC290" s="189"/>
    </row>
    <row r="291" spans="2:29">
      <c r="B291" s="190">
        <v>86</v>
      </c>
      <c r="C291" s="190">
        <v>84</v>
      </c>
      <c r="D291" s="216" t="e">
        <f>VLOOKUP($C291,#REF!,6,FALSE)</f>
        <v>#REF!</v>
      </c>
      <c r="E291" s="215" t="e">
        <f>VLOOKUP($C291,#REF!,2,FALSE)</f>
        <v>#REF!</v>
      </c>
      <c r="F291" s="215" t="s">
        <v>1338</v>
      </c>
      <c r="H291" s="208" t="s">
        <v>734</v>
      </c>
      <c r="I291" s="188" t="s">
        <v>734</v>
      </c>
      <c r="J291" s="188" t="s">
        <v>1339</v>
      </c>
      <c r="M291" s="195"/>
      <c r="N291" s="188"/>
      <c r="O291" s="213"/>
      <c r="P291" s="212" t="str">
        <f>IFERROR(O291/R291,"-")</f>
        <v>-</v>
      </c>
      <c r="Q291" s="212" t="str">
        <f t="shared" si="7"/>
        <v>-</v>
      </c>
      <c r="R291" s="211"/>
      <c r="S291" s="194" t="str">
        <f>IF(R291=1,"Single canister",CONCATENATE(R291,"-Pack"))</f>
        <v>-Pack</v>
      </c>
      <c r="T291" s="190"/>
      <c r="U291" s="193"/>
      <c r="V291" s="211"/>
      <c r="Z291" s="190"/>
      <c r="AA291" s="188"/>
      <c r="AB291" s="189"/>
      <c r="AC291" s="189"/>
    </row>
    <row r="292" spans="2:29">
      <c r="B292" s="190">
        <v>87</v>
      </c>
      <c r="C292" s="190">
        <v>11</v>
      </c>
      <c r="D292" s="216">
        <v>45001</v>
      </c>
      <c r="E292" s="224" t="s">
        <v>111</v>
      </c>
      <c r="F292" s="224" t="s">
        <v>87</v>
      </c>
      <c r="G292" s="188" t="s">
        <v>374</v>
      </c>
      <c r="H292" s="208" t="s">
        <v>374</v>
      </c>
      <c r="I292" s="188" t="s">
        <v>375</v>
      </c>
      <c r="J292" s="188" t="s">
        <v>874</v>
      </c>
      <c r="K292" s="188" t="s">
        <v>875</v>
      </c>
      <c r="L292" s="195" t="s">
        <v>19</v>
      </c>
      <c r="M292" s="195"/>
      <c r="N292" s="188" t="s">
        <v>376</v>
      </c>
      <c r="O292" s="213">
        <v>27.81</v>
      </c>
      <c r="P292" s="212">
        <f>IFERROR(O292/R292,"-")</f>
        <v>4.6349999999999998</v>
      </c>
      <c r="Q292" s="212">
        <f t="shared" si="7"/>
        <v>0.66214285714285714</v>
      </c>
      <c r="R292" s="211">
        <v>6</v>
      </c>
      <c r="S292" s="194" t="s">
        <v>377</v>
      </c>
      <c r="T292" s="190">
        <v>7</v>
      </c>
      <c r="U292" s="193"/>
      <c r="V292" s="211">
        <v>1</v>
      </c>
      <c r="W292" s="188" t="s">
        <v>877</v>
      </c>
      <c r="X292" s="211">
        <v>1</v>
      </c>
      <c r="Y292" s="211">
        <v>0</v>
      </c>
      <c r="Z292" s="211"/>
      <c r="AA292" s="188" t="s">
        <v>472</v>
      </c>
      <c r="AB292" s="189" t="s">
        <v>1344</v>
      </c>
      <c r="AC292" s="189"/>
    </row>
    <row r="293" spans="2:29">
      <c r="B293" s="190">
        <v>87</v>
      </c>
      <c r="C293" s="190">
        <v>85</v>
      </c>
      <c r="D293" s="216" t="e">
        <f>VLOOKUP($C293,#REF!,6,FALSE)</f>
        <v>#REF!</v>
      </c>
      <c r="E293" s="215" t="e">
        <f>VLOOKUP($C293,#REF!,2,FALSE)</f>
        <v>#REF!</v>
      </c>
      <c r="F293" s="215" t="s">
        <v>1338</v>
      </c>
      <c r="G293" s="188" t="s">
        <v>706</v>
      </c>
      <c r="H293" s="208" t="s">
        <v>706</v>
      </c>
      <c r="I293" s="188" t="s">
        <v>707</v>
      </c>
      <c r="J293" s="188" t="s">
        <v>1311</v>
      </c>
      <c r="K293" s="188" t="s">
        <v>1068</v>
      </c>
      <c r="L293" s="225" t="s">
        <v>350</v>
      </c>
      <c r="M293" s="195"/>
      <c r="N293" s="208" t="s">
        <v>2307</v>
      </c>
      <c r="O293" s="213">
        <v>20.89</v>
      </c>
      <c r="P293" s="212">
        <f>IFERROR(O293/R293,"-")</f>
        <v>6.9633333333333338</v>
      </c>
      <c r="Q293" s="212">
        <f t="shared" si="7"/>
        <v>0.69633333333333336</v>
      </c>
      <c r="R293" s="211">
        <v>3</v>
      </c>
      <c r="S293" s="194" t="str">
        <f>IF(R293=1,"Single canister",CONCATENATE(R293,"-Pack"))</f>
        <v>3-Pack</v>
      </c>
      <c r="T293" s="190">
        <v>10</v>
      </c>
      <c r="U293" s="193"/>
      <c r="V293" s="211"/>
      <c r="Y293" s="190">
        <v>1</v>
      </c>
      <c r="Z293" s="190"/>
      <c r="AA293" s="188" t="s">
        <v>472</v>
      </c>
      <c r="AB293" s="189"/>
      <c r="AC293" s="189"/>
    </row>
    <row r="294" spans="2:29">
      <c r="B294" s="190">
        <v>87</v>
      </c>
      <c r="C294" s="190"/>
      <c r="D294" s="216">
        <v>45025</v>
      </c>
      <c r="E294" s="216"/>
      <c r="F294" s="229" t="s">
        <v>9</v>
      </c>
      <c r="G294" s="228" t="s">
        <v>726</v>
      </c>
      <c r="H294" s="208" t="s">
        <v>2323</v>
      </c>
      <c r="I294" s="228" t="s">
        <v>2323</v>
      </c>
      <c r="J294" s="188" t="s">
        <v>1688</v>
      </c>
      <c r="K294" s="188" t="s">
        <v>1689</v>
      </c>
      <c r="L294" s="190"/>
      <c r="M294" s="190"/>
      <c r="N294" s="228" t="s">
        <v>731</v>
      </c>
      <c r="O294" s="228"/>
      <c r="P294" s="212">
        <v>5.6291666666666664</v>
      </c>
      <c r="Q294" s="204">
        <f t="shared" si="7"/>
        <v>0.7036458333333333</v>
      </c>
      <c r="R294" s="212"/>
      <c r="S294" s="212"/>
      <c r="T294" s="190">
        <v>8</v>
      </c>
      <c r="U294" s="212"/>
      <c r="V294" s="212"/>
      <c r="X294" s="190">
        <v>0</v>
      </c>
      <c r="Y294" s="190">
        <v>0</v>
      </c>
      <c r="Z294" s="190"/>
      <c r="AA294" s="190"/>
      <c r="AB294" s="189" t="s">
        <v>2332</v>
      </c>
      <c r="AC294" s="189"/>
    </row>
    <row r="295" spans="2:29">
      <c r="B295" s="190">
        <v>88</v>
      </c>
      <c r="C295" s="190">
        <v>11</v>
      </c>
      <c r="D295" s="216">
        <v>45001</v>
      </c>
      <c r="E295" s="224" t="s">
        <v>111</v>
      </c>
      <c r="F295" s="224" t="s">
        <v>87</v>
      </c>
      <c r="G295" s="228" t="s">
        <v>444</v>
      </c>
      <c r="H295" s="208" t="s">
        <v>442</v>
      </c>
      <c r="I295" s="188" t="s">
        <v>473</v>
      </c>
      <c r="J295" s="188" t="s">
        <v>878</v>
      </c>
      <c r="K295" s="188" t="s">
        <v>879</v>
      </c>
      <c r="L295" s="195" t="s">
        <v>19</v>
      </c>
      <c r="M295" s="195"/>
      <c r="N295" s="188" t="s">
        <v>444</v>
      </c>
      <c r="O295" s="213">
        <v>11.98</v>
      </c>
      <c r="P295" s="212">
        <f>IFERROR(O295/R295,"-")</f>
        <v>5.99</v>
      </c>
      <c r="Q295" s="212">
        <f t="shared" si="7"/>
        <v>0.59899999999999998</v>
      </c>
      <c r="R295" s="211">
        <v>2</v>
      </c>
      <c r="S295" s="194" t="s">
        <v>355</v>
      </c>
      <c r="T295" s="190">
        <v>10</v>
      </c>
      <c r="U295" s="193"/>
      <c r="V295" s="211">
        <v>0</v>
      </c>
      <c r="W295" s="188" t="s">
        <v>486</v>
      </c>
      <c r="X295" s="211">
        <v>0</v>
      </c>
      <c r="Y295" s="211">
        <v>1</v>
      </c>
      <c r="Z295" s="211"/>
      <c r="AA295" s="188" t="s">
        <v>472</v>
      </c>
      <c r="AB295" s="189" t="s">
        <v>1344</v>
      </c>
      <c r="AC295" s="189"/>
    </row>
    <row r="296" spans="2:29">
      <c r="B296" s="190">
        <v>88</v>
      </c>
      <c r="C296" s="190">
        <v>85</v>
      </c>
      <c r="D296" s="216" t="e">
        <f>VLOOKUP($C296,#REF!,6,FALSE)</f>
        <v>#REF!</v>
      </c>
      <c r="E296" s="215" t="e">
        <f>VLOOKUP($C296,#REF!,2,FALSE)</f>
        <v>#REF!</v>
      </c>
      <c r="F296" s="215" t="s">
        <v>1338</v>
      </c>
      <c r="G296" s="188" t="s">
        <v>706</v>
      </c>
      <c r="H296" s="208" t="s">
        <v>706</v>
      </c>
      <c r="I296" s="188" t="s">
        <v>707</v>
      </c>
      <c r="J296" s="188" t="s">
        <v>1314</v>
      </c>
      <c r="K296" s="188" t="s">
        <v>1076</v>
      </c>
      <c r="L296" s="225" t="s">
        <v>350</v>
      </c>
      <c r="M296" s="195"/>
      <c r="N296" s="208" t="s">
        <v>2307</v>
      </c>
      <c r="O296" s="213">
        <v>10.99</v>
      </c>
      <c r="P296" s="212">
        <f>IFERROR(O296/R296,"-")</f>
        <v>10.99</v>
      </c>
      <c r="Q296" s="212">
        <f t="shared" si="7"/>
        <v>1.099</v>
      </c>
      <c r="R296" s="211">
        <v>1</v>
      </c>
      <c r="S296" s="194" t="str">
        <f>IF(R296=1,"Single canister",CONCATENATE(R296,"-Pack"))</f>
        <v>Single canister</v>
      </c>
      <c r="T296" s="190">
        <v>10</v>
      </c>
      <c r="U296" s="193"/>
      <c r="V296" s="211"/>
      <c r="Y296" s="190">
        <v>1</v>
      </c>
      <c r="Z296" s="190"/>
      <c r="AA296" s="188" t="s">
        <v>472</v>
      </c>
      <c r="AB296" s="189"/>
      <c r="AC296" s="189"/>
    </row>
    <row r="297" spans="2:29">
      <c r="B297" s="190">
        <v>88</v>
      </c>
      <c r="C297" s="190"/>
      <c r="D297" s="216">
        <v>45025</v>
      </c>
      <c r="E297" s="216"/>
      <c r="F297" s="229" t="s">
        <v>9</v>
      </c>
      <c r="G297" s="228" t="s">
        <v>726</v>
      </c>
      <c r="H297" s="208" t="s">
        <v>2323</v>
      </c>
      <c r="I297" s="228" t="s">
        <v>2323</v>
      </c>
      <c r="J297" s="188" t="s">
        <v>1690</v>
      </c>
      <c r="K297" s="188" t="s">
        <v>1691</v>
      </c>
      <c r="L297" s="190"/>
      <c r="M297" s="190"/>
      <c r="N297" s="228" t="s">
        <v>731</v>
      </c>
      <c r="O297" s="228"/>
      <c r="P297" s="212">
        <v>6.5625</v>
      </c>
      <c r="Q297" s="204">
        <f t="shared" si="7"/>
        <v>0.546875</v>
      </c>
      <c r="R297" s="212"/>
      <c r="S297" s="212"/>
      <c r="T297" s="190">
        <v>12</v>
      </c>
      <c r="U297" s="212"/>
      <c r="V297" s="212"/>
      <c r="X297" s="190">
        <v>0</v>
      </c>
      <c r="Y297" s="190">
        <v>0</v>
      </c>
      <c r="Z297" s="190"/>
      <c r="AA297" s="190"/>
      <c r="AB297" s="189" t="s">
        <v>2332</v>
      </c>
      <c r="AC297" s="189"/>
    </row>
    <row r="298" spans="2:29">
      <c r="B298" s="190">
        <v>89</v>
      </c>
      <c r="C298" s="190">
        <v>11</v>
      </c>
      <c r="D298" s="216">
        <v>45001</v>
      </c>
      <c r="E298" s="224" t="s">
        <v>111</v>
      </c>
      <c r="F298" s="224" t="s">
        <v>87</v>
      </c>
      <c r="G298" s="228" t="s">
        <v>444</v>
      </c>
      <c r="H298" s="208" t="s">
        <v>442</v>
      </c>
      <c r="I298" s="188" t="s">
        <v>473</v>
      </c>
      <c r="J298" s="188" t="s">
        <v>883</v>
      </c>
      <c r="K298" s="188" t="s">
        <v>884</v>
      </c>
      <c r="L298" s="195" t="s">
        <v>19</v>
      </c>
      <c r="M298" s="195"/>
      <c r="N298" s="188" t="s">
        <v>444</v>
      </c>
      <c r="O298" s="213">
        <v>6.58</v>
      </c>
      <c r="P298" s="212">
        <f>IFERROR(O298/R298,"-")</f>
        <v>6.58</v>
      </c>
      <c r="Q298" s="212">
        <f t="shared" si="7"/>
        <v>0.82250000000000001</v>
      </c>
      <c r="R298" s="211">
        <v>1</v>
      </c>
      <c r="S298" s="194" t="s">
        <v>369</v>
      </c>
      <c r="T298" s="190">
        <v>8</v>
      </c>
      <c r="U298" s="193"/>
      <c r="V298" s="211">
        <v>0</v>
      </c>
      <c r="W298" s="188" t="s">
        <v>486</v>
      </c>
      <c r="X298" s="211">
        <v>0</v>
      </c>
      <c r="Y298" s="211">
        <v>1</v>
      </c>
      <c r="Z298" s="211"/>
      <c r="AA298" s="188" t="s">
        <v>472</v>
      </c>
      <c r="AB298" s="189" t="s">
        <v>1344</v>
      </c>
      <c r="AC298" s="189"/>
    </row>
    <row r="299" spans="2:29">
      <c r="B299" s="190">
        <v>89</v>
      </c>
      <c r="C299" s="190">
        <v>85</v>
      </c>
      <c r="D299" s="216" t="e">
        <f>VLOOKUP($C299,#REF!,6,FALSE)</f>
        <v>#REF!</v>
      </c>
      <c r="E299" s="215" t="e">
        <f>VLOOKUP($C299,#REF!,2,FALSE)</f>
        <v>#REF!</v>
      </c>
      <c r="F299" s="215" t="s">
        <v>1338</v>
      </c>
      <c r="G299" s="188" t="s">
        <v>706</v>
      </c>
      <c r="H299" s="208" t="s">
        <v>706</v>
      </c>
      <c r="I299" s="188" t="s">
        <v>707</v>
      </c>
      <c r="J299" s="188" t="s">
        <v>1315</v>
      </c>
      <c r="K299" s="188" t="s">
        <v>1078</v>
      </c>
      <c r="L299" s="225" t="s">
        <v>350</v>
      </c>
      <c r="M299" s="195"/>
      <c r="N299" s="208" t="s">
        <v>2307</v>
      </c>
      <c r="O299" s="213">
        <v>7.49</v>
      </c>
      <c r="P299" s="212">
        <f>IFERROR(O299/R299,"-")</f>
        <v>7.49</v>
      </c>
      <c r="Q299" s="212">
        <f t="shared" si="7"/>
        <v>2.14</v>
      </c>
      <c r="R299" s="211">
        <v>1</v>
      </c>
      <c r="S299" s="194" t="str">
        <f>IF(R299=1,"Single canister",CONCATENATE(R299,"-Pack"))</f>
        <v>Single canister</v>
      </c>
      <c r="T299" s="190">
        <v>3.5</v>
      </c>
      <c r="U299" s="193"/>
      <c r="V299" s="211"/>
      <c r="Y299" s="190">
        <v>1</v>
      </c>
      <c r="Z299" s="190"/>
      <c r="AA299" s="188" t="s">
        <v>472</v>
      </c>
      <c r="AB299" s="189"/>
      <c r="AC299" s="189"/>
    </row>
    <row r="300" spans="2:29">
      <c r="B300" s="190">
        <v>89</v>
      </c>
      <c r="C300" s="190"/>
      <c r="D300" s="216">
        <v>45025</v>
      </c>
      <c r="E300" s="216"/>
      <c r="F300" s="229" t="s">
        <v>9</v>
      </c>
      <c r="G300" s="228" t="s">
        <v>726</v>
      </c>
      <c r="H300" s="208" t="s">
        <v>2323</v>
      </c>
      <c r="I300" s="228" t="s">
        <v>2323</v>
      </c>
      <c r="J300" s="188" t="s">
        <v>1692</v>
      </c>
      <c r="K300" s="188" t="s">
        <v>1693</v>
      </c>
      <c r="L300" s="190"/>
      <c r="M300" s="190"/>
      <c r="N300" s="228" t="s">
        <v>731</v>
      </c>
      <c r="O300" s="228"/>
      <c r="P300" s="212">
        <v>14.358333333333334</v>
      </c>
      <c r="Q300" s="204">
        <f t="shared" si="7"/>
        <v>1.4358333333333335</v>
      </c>
      <c r="R300" s="212"/>
      <c r="S300" s="212"/>
      <c r="T300" s="190">
        <v>10</v>
      </c>
      <c r="U300" s="212"/>
      <c r="V300" s="212"/>
      <c r="X300" s="190">
        <v>0</v>
      </c>
      <c r="Y300" s="190">
        <v>0</v>
      </c>
      <c r="Z300" s="190"/>
      <c r="AA300" s="190"/>
      <c r="AB300" s="189" t="s">
        <v>2332</v>
      </c>
      <c r="AC300" s="189"/>
    </row>
    <row r="301" spans="2:29">
      <c r="B301" s="190">
        <v>90</v>
      </c>
      <c r="C301" s="190"/>
      <c r="D301" s="216">
        <v>45025</v>
      </c>
      <c r="E301" s="216"/>
      <c r="F301" s="229" t="s">
        <v>9</v>
      </c>
      <c r="G301" s="228" t="s">
        <v>726</v>
      </c>
      <c r="H301" s="208" t="s">
        <v>2323</v>
      </c>
      <c r="I301" s="228" t="s">
        <v>2323</v>
      </c>
      <c r="J301" s="188" t="s">
        <v>1694</v>
      </c>
      <c r="K301" s="188" t="s">
        <v>1695</v>
      </c>
      <c r="L301" s="190"/>
      <c r="M301" s="190"/>
      <c r="N301" s="228" t="s">
        <v>731</v>
      </c>
      <c r="O301" s="228"/>
      <c r="P301" s="212">
        <v>18.791666666666668</v>
      </c>
      <c r="Q301" s="204">
        <f t="shared" si="7"/>
        <v>1.2527777777777778</v>
      </c>
      <c r="R301" s="212"/>
      <c r="S301" s="212"/>
      <c r="T301" s="190">
        <v>15</v>
      </c>
      <c r="U301" s="212"/>
      <c r="V301" s="212"/>
      <c r="X301" s="190">
        <v>0</v>
      </c>
      <c r="Y301" s="190">
        <v>0</v>
      </c>
      <c r="Z301" s="190"/>
      <c r="AA301" s="190"/>
      <c r="AB301" s="189" t="s">
        <v>2332</v>
      </c>
      <c r="AC301" s="189"/>
    </row>
    <row r="302" spans="2:29">
      <c r="B302" s="190">
        <v>90</v>
      </c>
      <c r="C302" s="190">
        <v>11</v>
      </c>
      <c r="D302" s="216">
        <v>45001</v>
      </c>
      <c r="E302" s="224" t="s">
        <v>111</v>
      </c>
      <c r="F302" s="224" t="s">
        <v>87</v>
      </c>
      <c r="G302" s="188" t="s">
        <v>887</v>
      </c>
      <c r="H302" s="208" t="s">
        <v>887</v>
      </c>
      <c r="I302" s="188" t="s">
        <v>888</v>
      </c>
      <c r="J302" s="188" t="s">
        <v>889</v>
      </c>
      <c r="K302" s="188" t="s">
        <v>890</v>
      </c>
      <c r="L302" s="195" t="s">
        <v>19</v>
      </c>
      <c r="M302" s="195"/>
      <c r="N302" s="188" t="s">
        <v>887</v>
      </c>
      <c r="O302" s="213">
        <v>6.58</v>
      </c>
      <c r="P302" s="212">
        <f>IFERROR(O302/R302,"-")</f>
        <v>6.58</v>
      </c>
      <c r="Q302" s="212">
        <f t="shared" si="7"/>
        <v>0.65800000000000003</v>
      </c>
      <c r="R302" s="211">
        <v>1</v>
      </c>
      <c r="S302" s="194" t="s">
        <v>369</v>
      </c>
      <c r="T302" s="190">
        <v>10</v>
      </c>
      <c r="U302" s="193"/>
      <c r="V302" s="211">
        <v>0</v>
      </c>
      <c r="W302" s="188" t="s">
        <v>486</v>
      </c>
      <c r="X302" s="211">
        <v>0</v>
      </c>
      <c r="Y302" s="211">
        <v>0</v>
      </c>
      <c r="Z302" s="211"/>
      <c r="AA302" s="188" t="s">
        <v>472</v>
      </c>
      <c r="AB302" s="189" t="s">
        <v>1425</v>
      </c>
      <c r="AC302" s="189"/>
    </row>
    <row r="303" spans="2:29">
      <c r="B303" s="190">
        <v>90</v>
      </c>
      <c r="C303" s="190">
        <v>86</v>
      </c>
      <c r="D303" s="216" t="e">
        <f>VLOOKUP($C303,#REF!,6,FALSE)</f>
        <v>#REF!</v>
      </c>
      <c r="E303" s="215" t="e">
        <f>VLOOKUP($C303,#REF!,2,FALSE)</f>
        <v>#REF!</v>
      </c>
      <c r="F303" s="215" t="s">
        <v>1341</v>
      </c>
      <c r="G303" s="188" t="s">
        <v>85</v>
      </c>
      <c r="H303" s="208" t="s">
        <v>2303</v>
      </c>
      <c r="I303" s="208" t="s">
        <v>2303</v>
      </c>
      <c r="J303" s="188" t="s">
        <v>1251</v>
      </c>
      <c r="K303" s="188" t="s">
        <v>1324</v>
      </c>
      <c r="L303" s="195" t="s">
        <v>350</v>
      </c>
      <c r="M303" s="195"/>
      <c r="N303" s="208" t="s">
        <v>1254</v>
      </c>
      <c r="O303" s="213">
        <v>7.88</v>
      </c>
      <c r="P303" s="212">
        <f>IFERROR(O303/R303,"-")</f>
        <v>7.88</v>
      </c>
      <c r="Q303" s="212">
        <f t="shared" si="7"/>
        <v>0.78800000000000003</v>
      </c>
      <c r="R303" s="211">
        <v>1</v>
      </c>
      <c r="S303" s="194" t="str">
        <f>IF(R303=1,"Single canister",CONCATENATE(R303,"-Pack"))</f>
        <v>Single canister</v>
      </c>
      <c r="T303" s="190">
        <v>10</v>
      </c>
      <c r="U303" s="193"/>
      <c r="V303" s="211"/>
      <c r="Y303" s="190">
        <v>1</v>
      </c>
      <c r="Z303" s="190"/>
      <c r="AA303" s="188" t="s">
        <v>472</v>
      </c>
      <c r="AB303" s="189"/>
      <c r="AC303" s="189"/>
    </row>
    <row r="304" spans="2:29">
      <c r="B304" s="190">
        <v>91</v>
      </c>
      <c r="C304" s="190">
        <v>10</v>
      </c>
      <c r="D304" s="216">
        <v>44994</v>
      </c>
      <c r="E304" s="224" t="s">
        <v>108</v>
      </c>
      <c r="F304" s="224" t="s">
        <v>92</v>
      </c>
      <c r="G304" s="188" t="s">
        <v>122</v>
      </c>
      <c r="H304" s="208" t="s">
        <v>2253</v>
      </c>
      <c r="I304" s="188" t="s">
        <v>753</v>
      </c>
      <c r="J304" s="188" t="s">
        <v>894</v>
      </c>
      <c r="K304" s="188" t="s">
        <v>895</v>
      </c>
      <c r="L304" s="225" t="s">
        <v>350</v>
      </c>
      <c r="M304" s="225"/>
      <c r="N304" s="188" t="s">
        <v>122</v>
      </c>
      <c r="O304" s="213">
        <v>6.59</v>
      </c>
      <c r="P304" s="212">
        <f>IFERROR(O304/R304,"-")</f>
        <v>6.59</v>
      </c>
      <c r="Q304" s="212">
        <f t="shared" si="7"/>
        <v>0.65900000000000003</v>
      </c>
      <c r="R304" s="211">
        <v>1</v>
      </c>
      <c r="S304" s="194" t="s">
        <v>369</v>
      </c>
      <c r="T304" s="190">
        <v>10</v>
      </c>
      <c r="U304" s="193"/>
      <c r="V304" s="211">
        <v>0</v>
      </c>
      <c r="W304" s="188" t="s">
        <v>486</v>
      </c>
      <c r="X304" s="211">
        <v>0</v>
      </c>
      <c r="Y304" s="190">
        <v>1</v>
      </c>
      <c r="Z304" s="190"/>
      <c r="AA304" s="188" t="s">
        <v>472</v>
      </c>
      <c r="AB304" s="189" t="s">
        <v>1425</v>
      </c>
      <c r="AC304" s="189"/>
    </row>
    <row r="305" spans="2:29">
      <c r="B305" s="190">
        <v>91</v>
      </c>
      <c r="C305" s="190"/>
      <c r="D305" s="216">
        <v>45009</v>
      </c>
      <c r="E305" s="216"/>
      <c r="F305" s="229" t="s">
        <v>9</v>
      </c>
      <c r="G305" s="228" t="s">
        <v>601</v>
      </c>
      <c r="H305" s="208" t="s">
        <v>2317</v>
      </c>
      <c r="I305" s="228" t="s">
        <v>602</v>
      </c>
      <c r="J305" s="188" t="s">
        <v>602</v>
      </c>
      <c r="K305" s="188" t="s">
        <v>1702</v>
      </c>
      <c r="L305" s="190"/>
      <c r="M305" s="190"/>
      <c r="N305" s="228" t="s">
        <v>601</v>
      </c>
      <c r="O305" s="228"/>
      <c r="P305" s="212">
        <v>9.99</v>
      </c>
      <c r="Q305" s="212">
        <f t="shared" si="7"/>
        <v>0.999</v>
      </c>
      <c r="R305" s="212"/>
      <c r="S305" s="212"/>
      <c r="T305" s="190">
        <v>10</v>
      </c>
      <c r="U305" s="212"/>
      <c r="V305" s="212"/>
      <c r="W305" s="188" t="s">
        <v>1703</v>
      </c>
      <c r="X305" s="190">
        <v>1</v>
      </c>
      <c r="Y305" s="190">
        <v>1</v>
      </c>
      <c r="Z305" s="190"/>
      <c r="AA305" s="190"/>
      <c r="AB305" s="189" t="s">
        <v>1344</v>
      </c>
      <c r="AC305" s="189"/>
    </row>
    <row r="306" spans="2:29">
      <c r="B306" s="190">
        <v>91</v>
      </c>
      <c r="C306" s="190">
        <v>87</v>
      </c>
      <c r="D306" s="216" t="e">
        <f>VLOOKUP($C306,#REF!,6,FALSE)</f>
        <v>#REF!</v>
      </c>
      <c r="E306" s="215" t="e">
        <f>VLOOKUP($C306,#REF!,2,FALSE)</f>
        <v>#REF!</v>
      </c>
      <c r="F306" s="215" t="s">
        <v>1341</v>
      </c>
      <c r="G306" s="188" t="s">
        <v>414</v>
      </c>
      <c r="H306" s="208" t="s">
        <v>694</v>
      </c>
      <c r="I306" s="188" t="s">
        <v>694</v>
      </c>
      <c r="J306" s="188" t="s">
        <v>1151</v>
      </c>
      <c r="K306" s="188" t="s">
        <v>1309</v>
      </c>
      <c r="L306" s="225" t="s">
        <v>19</v>
      </c>
      <c r="M306" s="195"/>
      <c r="N306" s="208" t="s">
        <v>416</v>
      </c>
      <c r="O306" s="213">
        <v>12.99</v>
      </c>
      <c r="P306" s="212">
        <f>IFERROR(O306/R306,"-")</f>
        <v>6.4950000000000001</v>
      </c>
      <c r="Q306" s="212">
        <f t="shared" si="7"/>
        <v>0.64949999999999997</v>
      </c>
      <c r="R306" s="211">
        <v>2</v>
      </c>
      <c r="S306" s="194" t="str">
        <f>IF(R306=1,"Single canister",CONCATENATE(R306,"-Pack"))</f>
        <v>2-Pack</v>
      </c>
      <c r="T306" s="190">
        <v>10</v>
      </c>
      <c r="U306" s="193"/>
      <c r="V306" s="211"/>
      <c r="Y306" s="190">
        <v>0</v>
      </c>
      <c r="Z306" s="190"/>
      <c r="AA306" s="188" t="s">
        <v>472</v>
      </c>
      <c r="AB306" s="189"/>
      <c r="AC306" s="189"/>
    </row>
    <row r="307" spans="2:29">
      <c r="B307" s="190">
        <v>92</v>
      </c>
      <c r="C307" s="190">
        <v>10</v>
      </c>
      <c r="D307" s="216">
        <v>44994</v>
      </c>
      <c r="E307" s="224" t="s">
        <v>108</v>
      </c>
      <c r="F307" s="224" t="s">
        <v>92</v>
      </c>
      <c r="G307" s="188" t="s">
        <v>163</v>
      </c>
      <c r="H307" s="208" t="s">
        <v>374</v>
      </c>
      <c r="I307" s="208" t="s">
        <v>375</v>
      </c>
      <c r="J307" s="188" t="s">
        <v>897</v>
      </c>
      <c r="K307" s="188" t="s">
        <v>898</v>
      </c>
      <c r="L307" s="195" t="s">
        <v>19</v>
      </c>
      <c r="M307" s="195"/>
      <c r="N307" s="188" t="s">
        <v>376</v>
      </c>
      <c r="O307" s="213">
        <v>29.84</v>
      </c>
      <c r="P307" s="212">
        <f>IFERROR(O307/R307,"-")</f>
        <v>4.9733333333333336</v>
      </c>
      <c r="Q307" s="212">
        <f t="shared" si="7"/>
        <v>0.41444444444444445</v>
      </c>
      <c r="R307" s="211">
        <v>6</v>
      </c>
      <c r="S307" s="194" t="s">
        <v>377</v>
      </c>
      <c r="T307" s="190">
        <v>12</v>
      </c>
      <c r="U307" s="193"/>
      <c r="V307" s="211">
        <v>0</v>
      </c>
      <c r="W307" s="188" t="s">
        <v>486</v>
      </c>
      <c r="X307" s="211">
        <v>0</v>
      </c>
      <c r="Y307" s="190">
        <v>0</v>
      </c>
      <c r="Z307" s="190"/>
      <c r="AA307" s="188" t="s">
        <v>472</v>
      </c>
      <c r="AB307" s="189" t="s">
        <v>1344</v>
      </c>
      <c r="AC307" s="189"/>
    </row>
    <row r="308" spans="2:29">
      <c r="B308" s="190">
        <v>92</v>
      </c>
      <c r="C308" s="190"/>
      <c r="D308" s="216">
        <v>45009</v>
      </c>
      <c r="E308" s="216"/>
      <c r="F308" s="229" t="s">
        <v>9</v>
      </c>
      <c r="G308" s="228" t="s">
        <v>601</v>
      </c>
      <c r="H308" s="208" t="s">
        <v>2317</v>
      </c>
      <c r="I308" s="228" t="s">
        <v>602</v>
      </c>
      <c r="J308" s="188" t="s">
        <v>1705</v>
      </c>
      <c r="K308" s="188" t="s">
        <v>1706</v>
      </c>
      <c r="L308" s="190"/>
      <c r="M308" s="190"/>
      <c r="N308" s="228" t="s">
        <v>601</v>
      </c>
      <c r="O308" s="228"/>
      <c r="P308" s="212">
        <v>8.9949999999999992</v>
      </c>
      <c r="Q308" s="212">
        <f t="shared" si="7"/>
        <v>0.89949999999999997</v>
      </c>
      <c r="R308" s="212"/>
      <c r="S308" s="212"/>
      <c r="T308" s="190">
        <v>10</v>
      </c>
      <c r="U308" s="212"/>
      <c r="V308" s="212"/>
      <c r="W308" s="188" t="s">
        <v>1703</v>
      </c>
      <c r="X308" s="190">
        <v>1</v>
      </c>
      <c r="Y308" s="190">
        <v>1</v>
      </c>
      <c r="Z308" s="190"/>
      <c r="AA308" s="190"/>
      <c r="AB308" s="189" t="s">
        <v>1344</v>
      </c>
      <c r="AC308" s="189"/>
    </row>
    <row r="309" spans="2:29">
      <c r="B309" s="190">
        <v>92</v>
      </c>
      <c r="C309" s="190">
        <v>88</v>
      </c>
      <c r="D309" s="216" t="e">
        <f>VLOOKUP($C309,#REF!,6,FALSE)</f>
        <v>#REF!</v>
      </c>
      <c r="E309" s="215" t="e">
        <f>VLOOKUP($C309,#REF!,2,FALSE)</f>
        <v>#REF!</v>
      </c>
      <c r="F309" s="215" t="s">
        <v>1341</v>
      </c>
      <c r="G309" s="188" t="s">
        <v>706</v>
      </c>
      <c r="H309" s="208" t="s">
        <v>706</v>
      </c>
      <c r="I309" s="188" t="s">
        <v>707</v>
      </c>
      <c r="J309" s="188" t="s">
        <v>1311</v>
      </c>
      <c r="K309" s="188" t="s">
        <v>1068</v>
      </c>
      <c r="L309" s="225" t="s">
        <v>350</v>
      </c>
      <c r="M309" s="195"/>
      <c r="N309" s="208" t="s">
        <v>2307</v>
      </c>
      <c r="O309" s="213">
        <v>20.89</v>
      </c>
      <c r="P309" s="212">
        <f>IFERROR(O309/R309,"-")</f>
        <v>6.9633333333333338</v>
      </c>
      <c r="Q309" s="212">
        <f t="shared" si="7"/>
        <v>0.69633333333333336</v>
      </c>
      <c r="R309" s="211">
        <v>3</v>
      </c>
      <c r="S309" s="194" t="str">
        <f>IF(R309=1,"Single canister",CONCATENATE(R309,"-Pack"))</f>
        <v>3-Pack</v>
      </c>
      <c r="T309" s="190">
        <v>10</v>
      </c>
      <c r="U309" s="193"/>
      <c r="V309" s="211"/>
      <c r="Y309" s="190">
        <v>1</v>
      </c>
      <c r="Z309" s="190"/>
      <c r="AA309" s="188" t="s">
        <v>472</v>
      </c>
      <c r="AB309" s="189"/>
      <c r="AC309" s="189"/>
    </row>
    <row r="310" spans="2:29">
      <c r="B310" s="190">
        <v>93</v>
      </c>
      <c r="C310" s="190">
        <v>10</v>
      </c>
      <c r="D310" s="216">
        <v>44994</v>
      </c>
      <c r="E310" s="224" t="s">
        <v>108</v>
      </c>
      <c r="F310" s="224" t="s">
        <v>92</v>
      </c>
      <c r="G310" s="188" t="s">
        <v>184</v>
      </c>
      <c r="H310" s="208" t="s">
        <v>901</v>
      </c>
      <c r="I310" s="188" t="s">
        <v>901</v>
      </c>
      <c r="J310" s="188" t="s">
        <v>902</v>
      </c>
      <c r="K310" s="188" t="s">
        <v>903</v>
      </c>
      <c r="L310" s="225" t="s">
        <v>350</v>
      </c>
      <c r="M310" s="225"/>
      <c r="N310" s="188"/>
      <c r="O310" s="213">
        <v>1.25</v>
      </c>
      <c r="P310" s="212">
        <f>IFERROR(O310/R310,"-")</f>
        <v>1.25</v>
      </c>
      <c r="Q310" s="212">
        <f t="shared" si="7"/>
        <v>0.625</v>
      </c>
      <c r="R310" s="211">
        <v>1</v>
      </c>
      <c r="S310" s="194" t="s">
        <v>369</v>
      </c>
      <c r="T310" s="190">
        <v>2</v>
      </c>
      <c r="U310" s="193"/>
      <c r="V310" s="211">
        <v>0</v>
      </c>
      <c r="W310" s="188" t="s">
        <v>486</v>
      </c>
      <c r="X310" s="211">
        <v>0</v>
      </c>
      <c r="Y310" s="190">
        <v>1</v>
      </c>
      <c r="Z310" s="190"/>
      <c r="AA310" s="188" t="s">
        <v>472</v>
      </c>
      <c r="AB310" s="189" t="s">
        <v>1425</v>
      </c>
      <c r="AC310" s="189"/>
    </row>
    <row r="311" spans="2:29">
      <c r="B311" s="190">
        <v>93</v>
      </c>
      <c r="C311" s="190"/>
      <c r="D311" s="216">
        <v>45009</v>
      </c>
      <c r="E311" s="216"/>
      <c r="F311" s="229" t="s">
        <v>9</v>
      </c>
      <c r="G311" s="228" t="s">
        <v>601</v>
      </c>
      <c r="H311" s="208" t="s">
        <v>2317</v>
      </c>
      <c r="I311" s="228" t="s">
        <v>602</v>
      </c>
      <c r="J311" s="188" t="s">
        <v>1707</v>
      </c>
      <c r="K311" s="188" t="s">
        <v>1708</v>
      </c>
      <c r="L311" s="190"/>
      <c r="M311" s="190"/>
      <c r="N311" s="228" t="s">
        <v>601</v>
      </c>
      <c r="O311" s="228"/>
      <c r="P311" s="212">
        <v>6.6633333333333331</v>
      </c>
      <c r="Q311" s="212">
        <f t="shared" si="7"/>
        <v>0.66633333333333333</v>
      </c>
      <c r="R311" s="212"/>
      <c r="S311" s="212"/>
      <c r="T311" s="190">
        <v>10</v>
      </c>
      <c r="U311" s="212"/>
      <c r="V311" s="212"/>
      <c r="W311" s="188" t="s">
        <v>1703</v>
      </c>
      <c r="X311" s="190">
        <v>1</v>
      </c>
      <c r="Y311" s="190">
        <v>1</v>
      </c>
      <c r="Z311" s="190"/>
      <c r="AA311" s="190"/>
      <c r="AB311" s="189" t="s">
        <v>1344</v>
      </c>
      <c r="AC311" s="189"/>
    </row>
    <row r="312" spans="2:29">
      <c r="B312" s="190">
        <v>93</v>
      </c>
      <c r="C312" s="190">
        <v>88</v>
      </c>
      <c r="D312" s="216" t="e">
        <f>VLOOKUP($C312,#REF!,6,FALSE)</f>
        <v>#REF!</v>
      </c>
      <c r="E312" s="215" t="e">
        <f>VLOOKUP($C312,#REF!,2,FALSE)</f>
        <v>#REF!</v>
      </c>
      <c r="F312" s="215" t="s">
        <v>1341</v>
      </c>
      <c r="G312" s="188" t="s">
        <v>706</v>
      </c>
      <c r="H312" s="208" t="s">
        <v>706</v>
      </c>
      <c r="I312" s="188" t="s">
        <v>707</v>
      </c>
      <c r="J312" s="188" t="s">
        <v>1314</v>
      </c>
      <c r="K312" s="188" t="s">
        <v>1076</v>
      </c>
      <c r="L312" s="225" t="s">
        <v>350</v>
      </c>
      <c r="M312" s="195"/>
      <c r="N312" s="208" t="s">
        <v>2307</v>
      </c>
      <c r="O312" s="213">
        <v>10.99</v>
      </c>
      <c r="P312" s="212">
        <f>IFERROR(O312/R312,"-")</f>
        <v>10.99</v>
      </c>
      <c r="Q312" s="212">
        <f t="shared" si="7"/>
        <v>1.099</v>
      </c>
      <c r="R312" s="211">
        <v>1</v>
      </c>
      <c r="S312" s="194" t="str">
        <f>IF(R312=1,"Single canister",CONCATENATE(R312,"-Pack"))</f>
        <v>Single canister</v>
      </c>
      <c r="T312" s="190">
        <v>10</v>
      </c>
      <c r="U312" s="193"/>
      <c r="V312" s="211"/>
      <c r="Y312" s="190">
        <v>1</v>
      </c>
      <c r="Z312" s="190"/>
      <c r="AA312" s="188" t="s">
        <v>472</v>
      </c>
      <c r="AB312" s="189"/>
      <c r="AC312" s="189"/>
    </row>
    <row r="313" spans="2:29">
      <c r="B313" s="190">
        <v>94</v>
      </c>
      <c r="C313" s="190"/>
      <c r="D313" s="216">
        <v>45009</v>
      </c>
      <c r="E313" s="216"/>
      <c r="F313" s="229" t="s">
        <v>9</v>
      </c>
      <c r="G313" s="228" t="s">
        <v>601</v>
      </c>
      <c r="H313" s="208" t="s">
        <v>2317</v>
      </c>
      <c r="I313" s="228" t="s">
        <v>602</v>
      </c>
      <c r="J313" s="188" t="s">
        <v>1709</v>
      </c>
      <c r="K313" s="188" t="s">
        <v>1710</v>
      </c>
      <c r="L313" s="190"/>
      <c r="M313" s="190"/>
      <c r="N313" s="228" t="s">
        <v>601</v>
      </c>
      <c r="O313" s="228"/>
      <c r="P313" s="212">
        <v>6.7474999999999996</v>
      </c>
      <c r="Q313" s="212">
        <f t="shared" si="7"/>
        <v>0.67474999999999996</v>
      </c>
      <c r="R313" s="212"/>
      <c r="S313" s="212"/>
      <c r="T313" s="190">
        <v>10</v>
      </c>
      <c r="U313" s="212"/>
      <c r="V313" s="212"/>
      <c r="W313" s="188" t="s">
        <v>1703</v>
      </c>
      <c r="X313" s="190">
        <v>1</v>
      </c>
      <c r="Y313" s="190">
        <v>1</v>
      </c>
      <c r="Z313" s="190"/>
      <c r="AA313" s="190"/>
      <c r="AB313" s="189" t="s">
        <v>1344</v>
      </c>
      <c r="AC313" s="189"/>
    </row>
    <row r="314" spans="2:29">
      <c r="B314" s="190">
        <v>94</v>
      </c>
      <c r="C314" s="190">
        <v>10</v>
      </c>
      <c r="D314" s="216">
        <v>44994</v>
      </c>
      <c r="E314" s="224" t="s">
        <v>108</v>
      </c>
      <c r="F314" s="224" t="s">
        <v>92</v>
      </c>
      <c r="G314" s="188" t="s">
        <v>2333</v>
      </c>
      <c r="H314" s="208" t="s">
        <v>394</v>
      </c>
      <c r="I314" s="188" t="s">
        <v>906</v>
      </c>
      <c r="J314" s="188" t="s">
        <v>907</v>
      </c>
      <c r="K314" s="188" t="s">
        <v>908</v>
      </c>
      <c r="L314" s="195" t="s">
        <v>19</v>
      </c>
      <c r="M314" s="195"/>
      <c r="N314" s="188" t="s">
        <v>396</v>
      </c>
      <c r="O314" s="213">
        <v>10.69</v>
      </c>
      <c r="P314" s="212">
        <f t="shared" ref="P314:P345" si="8">IFERROR(O314/R314,"-")</f>
        <v>10.69</v>
      </c>
      <c r="Q314" s="212">
        <f t="shared" si="7"/>
        <v>1.069</v>
      </c>
      <c r="R314" s="211">
        <v>1</v>
      </c>
      <c r="S314" s="194" t="s">
        <v>369</v>
      </c>
      <c r="T314" s="190">
        <v>10</v>
      </c>
      <c r="U314" s="193"/>
      <c r="V314" s="211">
        <v>1</v>
      </c>
      <c r="W314" s="188" t="s">
        <v>910</v>
      </c>
      <c r="X314" s="211">
        <v>1</v>
      </c>
      <c r="Y314" s="190">
        <v>1</v>
      </c>
      <c r="Z314" s="190"/>
      <c r="AA314" s="188" t="s">
        <v>472</v>
      </c>
      <c r="AB314" s="189" t="s">
        <v>1425</v>
      </c>
      <c r="AC314" s="189"/>
    </row>
    <row r="315" spans="2:29">
      <c r="B315" s="190">
        <v>94</v>
      </c>
      <c r="C315" s="190">
        <v>88</v>
      </c>
      <c r="D315" s="216" t="e">
        <f>VLOOKUP($C315,#REF!,6,FALSE)</f>
        <v>#REF!</v>
      </c>
      <c r="E315" s="215" t="e">
        <f>VLOOKUP($C315,#REF!,2,FALSE)</f>
        <v>#REF!</v>
      </c>
      <c r="F315" s="215" t="s">
        <v>1341</v>
      </c>
      <c r="G315" s="188" t="s">
        <v>706</v>
      </c>
      <c r="H315" s="208" t="s">
        <v>706</v>
      </c>
      <c r="I315" s="188" t="s">
        <v>707</v>
      </c>
      <c r="J315" s="188" t="s">
        <v>1315</v>
      </c>
      <c r="K315" s="188" t="s">
        <v>1078</v>
      </c>
      <c r="L315" s="225" t="s">
        <v>350</v>
      </c>
      <c r="M315" s="195"/>
      <c r="N315" s="208" t="s">
        <v>2307</v>
      </c>
      <c r="O315" s="213">
        <v>7.49</v>
      </c>
      <c r="P315" s="212">
        <f t="shared" si="8"/>
        <v>7.49</v>
      </c>
      <c r="Q315" s="212">
        <f t="shared" si="7"/>
        <v>2.14</v>
      </c>
      <c r="R315" s="211">
        <v>1</v>
      </c>
      <c r="S315" s="194" t="str">
        <f>IF(R315=1,"Single canister",CONCATENATE(R315,"-Pack"))</f>
        <v>Single canister</v>
      </c>
      <c r="T315" s="190">
        <v>3.5</v>
      </c>
      <c r="U315" s="193"/>
      <c r="V315" s="211"/>
      <c r="Y315" s="190">
        <v>1</v>
      </c>
      <c r="Z315" s="190"/>
      <c r="AA315" s="188" t="s">
        <v>472</v>
      </c>
      <c r="AB315" s="189"/>
      <c r="AC315" s="189"/>
    </row>
    <row r="316" spans="2:29">
      <c r="B316" s="190">
        <v>95</v>
      </c>
      <c r="C316" s="190">
        <v>89</v>
      </c>
      <c r="D316" s="216" t="e">
        <f>VLOOKUP($C316,#REF!,6,FALSE)</f>
        <v>#REF!</v>
      </c>
      <c r="E316" s="215" t="e">
        <f>VLOOKUP($C316,#REF!,2,FALSE)</f>
        <v>#REF!</v>
      </c>
      <c r="F316" s="215" t="s">
        <v>1342</v>
      </c>
      <c r="G316" s="208" t="s">
        <v>374</v>
      </c>
      <c r="H316" s="208" t="s">
        <v>374</v>
      </c>
      <c r="I316" s="208" t="s">
        <v>375</v>
      </c>
      <c r="J316" s="208" t="s">
        <v>1172</v>
      </c>
      <c r="K316" s="208" t="s">
        <v>1182</v>
      </c>
      <c r="L316" s="195" t="s">
        <v>19</v>
      </c>
      <c r="M316" s="195"/>
      <c r="N316" s="188" t="s">
        <v>376</v>
      </c>
      <c r="O316" s="213">
        <v>8.8800000000000008</v>
      </c>
      <c r="P316" s="212">
        <f t="shared" si="8"/>
        <v>4.4400000000000004</v>
      </c>
      <c r="Q316" s="212">
        <f t="shared" si="7"/>
        <v>0.44400000000000006</v>
      </c>
      <c r="R316" s="211">
        <v>2</v>
      </c>
      <c r="S316" s="194" t="str">
        <f>IF(R316=1,"Single canister",CONCATENATE(R316,"-Pack"))</f>
        <v>2-Pack</v>
      </c>
      <c r="T316" s="211">
        <v>10</v>
      </c>
      <c r="U316" s="208" t="s">
        <v>1343</v>
      </c>
      <c r="V316" s="211">
        <v>1</v>
      </c>
      <c r="W316" s="208" t="s">
        <v>1175</v>
      </c>
      <c r="X316" s="211">
        <v>1</v>
      </c>
      <c r="Y316" s="211">
        <v>1</v>
      </c>
      <c r="Z316" s="211"/>
      <c r="AA316" s="208" t="s">
        <v>1177</v>
      </c>
      <c r="AB316" s="189" t="s">
        <v>1344</v>
      </c>
      <c r="AC316" s="189"/>
    </row>
    <row r="317" spans="2:29">
      <c r="B317" s="190">
        <v>95</v>
      </c>
      <c r="C317" s="190">
        <v>10</v>
      </c>
      <c r="D317" s="216">
        <v>44994</v>
      </c>
      <c r="E317" s="224" t="s">
        <v>108</v>
      </c>
      <c r="F317" s="224" t="s">
        <v>92</v>
      </c>
      <c r="G317" s="188" t="s">
        <v>2334</v>
      </c>
      <c r="H317" s="208" t="s">
        <v>374</v>
      </c>
      <c r="I317" s="208" t="s">
        <v>375</v>
      </c>
      <c r="J317" s="188" t="s">
        <v>913</v>
      </c>
      <c r="K317" s="188" t="s">
        <v>914</v>
      </c>
      <c r="L317" s="195" t="s">
        <v>19</v>
      </c>
      <c r="M317" s="195"/>
      <c r="N317" s="188" t="s">
        <v>376</v>
      </c>
      <c r="O317" s="213">
        <v>4.21</v>
      </c>
      <c r="P317" s="212">
        <f t="shared" si="8"/>
        <v>4.21</v>
      </c>
      <c r="Q317" s="212">
        <f t="shared" si="7"/>
        <v>0.60142857142857142</v>
      </c>
      <c r="R317" s="211">
        <v>1</v>
      </c>
      <c r="S317" s="194" t="s">
        <v>369</v>
      </c>
      <c r="T317" s="190">
        <v>7</v>
      </c>
      <c r="U317" s="193"/>
      <c r="V317" s="211">
        <v>1</v>
      </c>
      <c r="W317" s="188" t="s">
        <v>917</v>
      </c>
      <c r="X317" s="211">
        <v>1</v>
      </c>
      <c r="Y317" s="211">
        <v>0</v>
      </c>
      <c r="Z317" s="211"/>
      <c r="AA317" s="188" t="s">
        <v>918</v>
      </c>
      <c r="AB317" s="189" t="s">
        <v>1344</v>
      </c>
      <c r="AC317" s="189"/>
    </row>
    <row r="318" spans="2:29">
      <c r="B318" s="190">
        <v>96</v>
      </c>
      <c r="C318" s="190">
        <v>10</v>
      </c>
      <c r="D318" s="216">
        <v>44994</v>
      </c>
      <c r="E318" s="224" t="s">
        <v>108</v>
      </c>
      <c r="F318" s="224" t="s">
        <v>92</v>
      </c>
      <c r="G318" s="188" t="s">
        <v>100</v>
      </c>
      <c r="H318" s="208" t="s">
        <v>374</v>
      </c>
      <c r="I318" s="208" t="s">
        <v>375</v>
      </c>
      <c r="J318" s="188" t="s">
        <v>921</v>
      </c>
      <c r="K318" s="188" t="s">
        <v>922</v>
      </c>
      <c r="L318" s="195" t="s">
        <v>19</v>
      </c>
      <c r="M318" s="195"/>
      <c r="N318" s="188" t="s">
        <v>376</v>
      </c>
      <c r="O318" s="213">
        <v>21.99</v>
      </c>
      <c r="P318" s="212">
        <f t="shared" si="8"/>
        <v>21.99</v>
      </c>
      <c r="Q318" s="212">
        <f t="shared" si="7"/>
        <v>6.282857142857142</v>
      </c>
      <c r="R318" s="211">
        <v>1</v>
      </c>
      <c r="S318" s="194" t="s">
        <v>369</v>
      </c>
      <c r="T318" s="190">
        <v>3.5</v>
      </c>
      <c r="U318" s="193"/>
      <c r="V318" s="211">
        <v>0</v>
      </c>
      <c r="W318" s="188" t="s">
        <v>486</v>
      </c>
      <c r="X318" s="211">
        <v>0</v>
      </c>
      <c r="Y318" s="190">
        <v>1</v>
      </c>
      <c r="Z318" s="190"/>
      <c r="AA318" s="188" t="s">
        <v>472</v>
      </c>
      <c r="AB318" s="189" t="s">
        <v>1344</v>
      </c>
      <c r="AC318" s="189"/>
    </row>
    <row r="319" spans="2:29">
      <c r="B319" s="190">
        <v>96</v>
      </c>
      <c r="C319" s="190">
        <v>89</v>
      </c>
      <c r="D319" s="216" t="e">
        <f>VLOOKUP($C319,#REF!,6,FALSE)</f>
        <v>#REF!</v>
      </c>
      <c r="E319" s="215" t="e">
        <f>VLOOKUP($C319,#REF!,2,FALSE)</f>
        <v>#REF!</v>
      </c>
      <c r="F319" s="215" t="s">
        <v>1342</v>
      </c>
      <c r="G319" s="188" t="s">
        <v>85</v>
      </c>
      <c r="H319" s="208" t="s">
        <v>2303</v>
      </c>
      <c r="I319" s="208" t="s">
        <v>2303</v>
      </c>
      <c r="J319" s="188" t="s">
        <v>1251</v>
      </c>
      <c r="K319" s="188" t="s">
        <v>1324</v>
      </c>
      <c r="L319" s="195" t="s">
        <v>350</v>
      </c>
      <c r="M319" s="195"/>
      <c r="N319" s="208" t="s">
        <v>1254</v>
      </c>
      <c r="O319" s="213">
        <v>7.88</v>
      </c>
      <c r="P319" s="212">
        <f t="shared" si="8"/>
        <v>7.88</v>
      </c>
      <c r="Q319" s="212">
        <f t="shared" si="7"/>
        <v>0.78800000000000003</v>
      </c>
      <c r="R319" s="211">
        <v>1</v>
      </c>
      <c r="S319" s="194" t="str">
        <f>IF(R319=1,"Single canister",CONCATENATE(R319,"-Pack"))</f>
        <v>Single canister</v>
      </c>
      <c r="T319" s="190">
        <v>10</v>
      </c>
      <c r="U319" s="193"/>
      <c r="V319" s="211"/>
      <c r="Y319" s="190">
        <v>1</v>
      </c>
      <c r="Z319" s="190"/>
      <c r="AA319" s="188" t="s">
        <v>472</v>
      </c>
      <c r="AB319" s="189"/>
      <c r="AC319" s="189"/>
    </row>
    <row r="320" spans="2:29">
      <c r="B320" s="190">
        <v>97</v>
      </c>
      <c r="C320" s="190">
        <v>10</v>
      </c>
      <c r="D320" s="216">
        <v>44994</v>
      </c>
      <c r="E320" s="224" t="s">
        <v>108</v>
      </c>
      <c r="F320" s="224" t="s">
        <v>92</v>
      </c>
      <c r="G320" s="188" t="s">
        <v>100</v>
      </c>
      <c r="H320" s="208" t="s">
        <v>374</v>
      </c>
      <c r="I320" s="208" t="s">
        <v>375</v>
      </c>
      <c r="J320" s="188" t="s">
        <v>406</v>
      </c>
      <c r="K320" s="188" t="s">
        <v>924</v>
      </c>
      <c r="L320" s="195" t="s">
        <v>19</v>
      </c>
      <c r="M320" s="195"/>
      <c r="N320" s="188" t="s">
        <v>376</v>
      </c>
      <c r="O320" s="213">
        <v>19.989999999999998</v>
      </c>
      <c r="P320" s="212">
        <f t="shared" si="8"/>
        <v>19.989999999999998</v>
      </c>
      <c r="Q320" s="212">
        <f t="shared" ref="Q320:Q351" si="9">IFERROR(P320/T320,"-")</f>
        <v>1.9989999999999999</v>
      </c>
      <c r="R320" s="211">
        <v>1</v>
      </c>
      <c r="S320" s="194" t="s">
        <v>369</v>
      </c>
      <c r="T320" s="190">
        <v>10</v>
      </c>
      <c r="U320" s="193"/>
      <c r="V320" s="211">
        <v>0</v>
      </c>
      <c r="W320" s="188" t="s">
        <v>486</v>
      </c>
      <c r="X320" s="211">
        <v>0</v>
      </c>
      <c r="Y320" s="211">
        <v>0</v>
      </c>
      <c r="Z320" s="211"/>
      <c r="AA320" s="188" t="s">
        <v>472</v>
      </c>
      <c r="AB320" s="189" t="s">
        <v>1344</v>
      </c>
      <c r="AC320" s="189"/>
    </row>
    <row r="321" spans="2:29">
      <c r="B321" s="190">
        <v>97</v>
      </c>
      <c r="C321" s="190">
        <v>89</v>
      </c>
      <c r="D321" s="216" t="e">
        <f>VLOOKUP($C321,#REF!,6,FALSE)</f>
        <v>#REF!</v>
      </c>
      <c r="E321" s="215" t="e">
        <f>VLOOKUP($C321,#REF!,2,FALSE)</f>
        <v>#REF!</v>
      </c>
      <c r="F321" s="215" t="s">
        <v>1342</v>
      </c>
      <c r="G321" s="188" t="s">
        <v>85</v>
      </c>
      <c r="H321" s="208" t="s">
        <v>2303</v>
      </c>
      <c r="I321" s="208" t="s">
        <v>2303</v>
      </c>
      <c r="J321" s="188" t="s">
        <v>1258</v>
      </c>
      <c r="K321" s="188" t="s">
        <v>1307</v>
      </c>
      <c r="L321" s="195" t="s">
        <v>350</v>
      </c>
      <c r="M321" s="195"/>
      <c r="N321" s="208" t="s">
        <v>1254</v>
      </c>
      <c r="O321" s="213">
        <v>14.88</v>
      </c>
      <c r="P321" s="212">
        <f t="shared" si="8"/>
        <v>7.44</v>
      </c>
      <c r="Q321" s="212">
        <f t="shared" si="9"/>
        <v>0.74399999999999999</v>
      </c>
      <c r="R321" s="211">
        <v>2</v>
      </c>
      <c r="S321" s="194" t="str">
        <f>IF(R321=1,"Single canister",CONCATENATE(R321,"-Pack"))</f>
        <v>2-Pack</v>
      </c>
      <c r="T321" s="190">
        <v>10</v>
      </c>
      <c r="U321" s="193"/>
      <c r="V321" s="211"/>
      <c r="Y321" s="190">
        <v>1</v>
      </c>
      <c r="Z321" s="190"/>
      <c r="AA321" s="188" t="s">
        <v>472</v>
      </c>
      <c r="AB321" s="189"/>
      <c r="AC321" s="189"/>
    </row>
    <row r="322" spans="2:29">
      <c r="B322" s="190">
        <v>98</v>
      </c>
      <c r="C322" s="190">
        <v>90</v>
      </c>
      <c r="D322" s="216" t="e">
        <f>VLOOKUP($C322,#REF!,6,FALSE)</f>
        <v>#REF!</v>
      </c>
      <c r="E322" s="215" t="e">
        <f>VLOOKUP($C322,#REF!,2,FALSE)</f>
        <v>#REF!</v>
      </c>
      <c r="F322" s="215" t="s">
        <v>1342</v>
      </c>
      <c r="G322" s="188" t="s">
        <v>414</v>
      </c>
      <c r="H322" s="208" t="s">
        <v>694</v>
      </c>
      <c r="I322" s="188" t="s">
        <v>694</v>
      </c>
      <c r="J322" s="188" t="s">
        <v>1151</v>
      </c>
      <c r="K322" s="188" t="s">
        <v>1309</v>
      </c>
      <c r="L322" s="225" t="s">
        <v>19</v>
      </c>
      <c r="M322" s="195"/>
      <c r="N322" s="208" t="s">
        <v>416</v>
      </c>
      <c r="O322" s="213">
        <v>12.99</v>
      </c>
      <c r="P322" s="212">
        <f t="shared" si="8"/>
        <v>6.4950000000000001</v>
      </c>
      <c r="Q322" s="212">
        <f t="shared" si="9"/>
        <v>0.64949999999999997</v>
      </c>
      <c r="R322" s="211">
        <v>2</v>
      </c>
      <c r="S322" s="194" t="str">
        <f>IF(R322=1,"Single canister",CONCATENATE(R322,"-Pack"))</f>
        <v>2-Pack</v>
      </c>
      <c r="T322" s="190">
        <v>10</v>
      </c>
      <c r="U322" s="193"/>
      <c r="V322" s="211"/>
      <c r="Y322" s="190">
        <v>0</v>
      </c>
      <c r="Z322" s="190"/>
      <c r="AA322" s="188" t="s">
        <v>472</v>
      </c>
      <c r="AB322" s="189"/>
      <c r="AC322" s="189"/>
    </row>
    <row r="323" spans="2:29">
      <c r="B323" s="190">
        <v>98</v>
      </c>
      <c r="C323" s="190">
        <v>10</v>
      </c>
      <c r="D323" s="216">
        <v>44994</v>
      </c>
      <c r="E323" s="224" t="s">
        <v>108</v>
      </c>
      <c r="F323" s="224" t="s">
        <v>92</v>
      </c>
      <c r="G323" s="188" t="s">
        <v>100</v>
      </c>
      <c r="H323" s="208" t="s">
        <v>100</v>
      </c>
      <c r="I323" s="188" t="s">
        <v>401</v>
      </c>
      <c r="J323" s="188" t="s">
        <v>926</v>
      </c>
      <c r="K323" s="188" t="s">
        <v>927</v>
      </c>
      <c r="L323" s="195" t="s">
        <v>19</v>
      </c>
      <c r="M323" s="195"/>
      <c r="N323" s="188" t="s">
        <v>403</v>
      </c>
      <c r="O323" s="213">
        <v>12.99</v>
      </c>
      <c r="P323" s="212">
        <f t="shared" si="8"/>
        <v>12.99</v>
      </c>
      <c r="Q323" s="212">
        <f t="shared" si="9"/>
        <v>1.2989999999999999</v>
      </c>
      <c r="R323" s="211">
        <v>1</v>
      </c>
      <c r="S323" s="194" t="s">
        <v>369</v>
      </c>
      <c r="T323" s="190">
        <v>10</v>
      </c>
      <c r="U323" s="193"/>
      <c r="V323" s="211">
        <v>1</v>
      </c>
      <c r="W323" s="188" t="s">
        <v>930</v>
      </c>
      <c r="X323" s="211">
        <v>1</v>
      </c>
      <c r="Y323" s="190">
        <v>1</v>
      </c>
      <c r="Z323" s="190"/>
      <c r="AA323" s="188" t="s">
        <v>472</v>
      </c>
      <c r="AB323" s="189" t="s">
        <v>1344</v>
      </c>
      <c r="AC323" s="189"/>
    </row>
    <row r="324" spans="2:29">
      <c r="B324" s="190">
        <v>99</v>
      </c>
      <c r="C324" s="190">
        <v>15</v>
      </c>
      <c r="D324" s="216">
        <v>44993</v>
      </c>
      <c r="E324" s="224" t="s">
        <v>120</v>
      </c>
      <c r="F324" s="224" t="s">
        <v>82</v>
      </c>
      <c r="G324" s="208" t="s">
        <v>120</v>
      </c>
      <c r="H324" s="208" t="s">
        <v>120</v>
      </c>
      <c r="I324" s="188" t="s">
        <v>932</v>
      </c>
      <c r="J324" s="188" t="s">
        <v>932</v>
      </c>
      <c r="K324" s="188" t="s">
        <v>933</v>
      </c>
      <c r="L324" s="225" t="s">
        <v>350</v>
      </c>
      <c r="M324" s="225"/>
      <c r="N324" s="188" t="s">
        <v>2335</v>
      </c>
      <c r="O324" s="213" t="s">
        <v>544</v>
      </c>
      <c r="P324" s="212" t="str">
        <f t="shared" si="8"/>
        <v>-</v>
      </c>
      <c r="Q324" s="212" t="str">
        <f t="shared" si="9"/>
        <v>-</v>
      </c>
      <c r="R324" s="211">
        <v>1</v>
      </c>
      <c r="S324" s="194" t="s">
        <v>369</v>
      </c>
      <c r="T324" s="190">
        <v>8</v>
      </c>
      <c r="U324" s="193"/>
      <c r="V324" s="211">
        <v>0</v>
      </c>
      <c r="W324" s="188" t="s">
        <v>486</v>
      </c>
      <c r="X324" s="211">
        <v>0</v>
      </c>
      <c r="Y324" s="211">
        <v>1</v>
      </c>
      <c r="Z324" s="211"/>
      <c r="AA324" s="188" t="s">
        <v>472</v>
      </c>
      <c r="AB324" s="189" t="s">
        <v>1344</v>
      </c>
      <c r="AC324" s="189"/>
    </row>
    <row r="325" spans="2:29">
      <c r="B325" s="190">
        <v>99</v>
      </c>
      <c r="C325" s="190">
        <v>90</v>
      </c>
      <c r="D325" s="216" t="e">
        <f>VLOOKUP($C325,#REF!,6,FALSE)</f>
        <v>#REF!</v>
      </c>
      <c r="E325" s="215" t="e">
        <f>VLOOKUP($C325,#REF!,2,FALSE)</f>
        <v>#REF!</v>
      </c>
      <c r="F325" s="215" t="s">
        <v>1342</v>
      </c>
      <c r="G325" s="188" t="s">
        <v>414</v>
      </c>
      <c r="H325" s="208" t="s">
        <v>694</v>
      </c>
      <c r="I325" s="188" t="s">
        <v>694</v>
      </c>
      <c r="J325" s="188" t="s">
        <v>1156</v>
      </c>
      <c r="K325" s="188" t="s">
        <v>1310</v>
      </c>
      <c r="L325" s="225" t="s">
        <v>19</v>
      </c>
      <c r="M325" s="195"/>
      <c r="N325" s="208" t="s">
        <v>416</v>
      </c>
      <c r="O325" s="213">
        <v>6.99</v>
      </c>
      <c r="P325" s="212">
        <f t="shared" si="8"/>
        <v>6.99</v>
      </c>
      <c r="Q325" s="212">
        <f t="shared" si="9"/>
        <v>0.69900000000000007</v>
      </c>
      <c r="R325" s="211">
        <v>1</v>
      </c>
      <c r="S325" s="194" t="str">
        <f>IF(R325=1,"Single canister",CONCATENATE(R325,"-Pack"))</f>
        <v>Single canister</v>
      </c>
      <c r="T325" s="190">
        <v>10</v>
      </c>
      <c r="U325" s="193"/>
      <c r="V325" s="211"/>
      <c r="Y325" s="190">
        <v>0</v>
      </c>
      <c r="Z325" s="190"/>
      <c r="AA325" s="188" t="s">
        <v>472</v>
      </c>
      <c r="AB325" s="189"/>
      <c r="AC325" s="189"/>
    </row>
    <row r="326" spans="2:29">
      <c r="B326" s="190">
        <v>100</v>
      </c>
      <c r="C326" s="190">
        <v>15</v>
      </c>
      <c r="D326" s="216">
        <v>44993</v>
      </c>
      <c r="E326" s="224" t="s">
        <v>120</v>
      </c>
      <c r="F326" s="224" t="s">
        <v>82</v>
      </c>
      <c r="G326" s="208" t="s">
        <v>120</v>
      </c>
      <c r="H326" s="208" t="s">
        <v>120</v>
      </c>
      <c r="I326" s="188" t="s">
        <v>932</v>
      </c>
      <c r="J326" s="188" t="s">
        <v>936</v>
      </c>
      <c r="K326" s="188" t="s">
        <v>937</v>
      </c>
      <c r="L326" s="225" t="s">
        <v>350</v>
      </c>
      <c r="M326" s="225"/>
      <c r="N326" s="188" t="s">
        <v>2335</v>
      </c>
      <c r="O326" s="213" t="s">
        <v>544</v>
      </c>
      <c r="P326" s="212" t="str">
        <f t="shared" si="8"/>
        <v>-</v>
      </c>
      <c r="Q326" s="212" t="str">
        <f t="shared" si="9"/>
        <v>-</v>
      </c>
      <c r="R326" s="211">
        <v>12</v>
      </c>
      <c r="S326" s="194" t="s">
        <v>2251</v>
      </c>
      <c r="T326" s="190">
        <v>8</v>
      </c>
      <c r="U326" s="193"/>
      <c r="V326" s="211">
        <v>0</v>
      </c>
      <c r="W326" s="188" t="s">
        <v>486</v>
      </c>
      <c r="X326" s="211">
        <v>0</v>
      </c>
      <c r="Y326" s="211">
        <v>1</v>
      </c>
      <c r="Z326" s="211"/>
      <c r="AA326" s="188" t="s">
        <v>472</v>
      </c>
      <c r="AB326" s="189" t="s">
        <v>1344</v>
      </c>
      <c r="AC326" s="189"/>
    </row>
    <row r="327" spans="2:29">
      <c r="B327" s="190">
        <v>100</v>
      </c>
      <c r="C327" s="190">
        <v>91</v>
      </c>
      <c r="D327" s="216" t="e">
        <f>VLOOKUP($C327,#REF!,6,FALSE)</f>
        <v>#REF!</v>
      </c>
      <c r="E327" s="215" t="e">
        <f>VLOOKUP($C327,#REF!,2,FALSE)</f>
        <v>#REF!</v>
      </c>
      <c r="F327" s="215" t="s">
        <v>1342</v>
      </c>
      <c r="G327" s="188" t="s">
        <v>706</v>
      </c>
      <c r="H327" s="208" t="s">
        <v>706</v>
      </c>
      <c r="I327" s="188" t="s">
        <v>707</v>
      </c>
      <c r="J327" s="188" t="s">
        <v>1311</v>
      </c>
      <c r="K327" s="188" t="s">
        <v>1068</v>
      </c>
      <c r="L327" s="225" t="s">
        <v>350</v>
      </c>
      <c r="M327" s="195"/>
      <c r="N327" s="208" t="s">
        <v>2307</v>
      </c>
      <c r="O327" s="213">
        <v>20.89</v>
      </c>
      <c r="P327" s="212">
        <f t="shared" si="8"/>
        <v>6.9633333333333338</v>
      </c>
      <c r="Q327" s="212">
        <f t="shared" si="9"/>
        <v>0.69633333333333336</v>
      </c>
      <c r="R327" s="211">
        <v>3</v>
      </c>
      <c r="S327" s="194" t="str">
        <f>IF(R327=1,"Single canister",CONCATENATE(R327,"-Pack"))</f>
        <v>3-Pack</v>
      </c>
      <c r="T327" s="190">
        <v>10</v>
      </c>
      <c r="U327" s="193"/>
      <c r="V327" s="211"/>
      <c r="Y327" s="190">
        <v>1</v>
      </c>
      <c r="Z327" s="190"/>
      <c r="AA327" s="188" t="s">
        <v>472</v>
      </c>
      <c r="AB327" s="189"/>
      <c r="AC327" s="189"/>
    </row>
    <row r="328" spans="2:29">
      <c r="B328" s="190">
        <v>101</v>
      </c>
      <c r="C328" s="190">
        <v>15</v>
      </c>
      <c r="D328" s="216">
        <v>44993</v>
      </c>
      <c r="E328" s="224" t="s">
        <v>120</v>
      </c>
      <c r="F328" s="224" t="s">
        <v>82</v>
      </c>
      <c r="G328" s="208" t="s">
        <v>120</v>
      </c>
      <c r="H328" s="208" t="s">
        <v>120</v>
      </c>
      <c r="I328" s="188" t="s">
        <v>938</v>
      </c>
      <c r="J328" s="188" t="s">
        <v>938</v>
      </c>
      <c r="K328" s="188" t="s">
        <v>939</v>
      </c>
      <c r="L328" s="225" t="s">
        <v>350</v>
      </c>
      <c r="M328" s="225"/>
      <c r="N328" s="188" t="s">
        <v>2335</v>
      </c>
      <c r="O328" s="213" t="s">
        <v>544</v>
      </c>
      <c r="P328" s="212" t="str">
        <f t="shared" si="8"/>
        <v>-</v>
      </c>
      <c r="Q328" s="212" t="str">
        <f t="shared" si="9"/>
        <v>-</v>
      </c>
      <c r="R328" s="211">
        <v>1</v>
      </c>
      <c r="S328" s="194" t="s">
        <v>369</v>
      </c>
      <c r="T328" s="190">
        <v>10</v>
      </c>
      <c r="U328" s="193"/>
      <c r="V328" s="211">
        <v>0</v>
      </c>
      <c r="W328" s="188" t="s">
        <v>486</v>
      </c>
      <c r="X328" s="211">
        <v>0</v>
      </c>
      <c r="Y328" s="211">
        <v>1</v>
      </c>
      <c r="Z328" s="211"/>
      <c r="AA328" s="188" t="s">
        <v>472</v>
      </c>
      <c r="AB328" s="189" t="s">
        <v>2305</v>
      </c>
      <c r="AC328" s="189"/>
    </row>
    <row r="329" spans="2:29">
      <c r="B329" s="190">
        <v>101</v>
      </c>
      <c r="C329" s="190">
        <v>91</v>
      </c>
      <c r="D329" s="216" t="e">
        <f>VLOOKUP($C329,#REF!,6,FALSE)</f>
        <v>#REF!</v>
      </c>
      <c r="E329" s="215" t="e">
        <f>VLOOKUP($C329,#REF!,2,FALSE)</f>
        <v>#REF!</v>
      </c>
      <c r="F329" s="215" t="s">
        <v>1342</v>
      </c>
      <c r="G329" s="188" t="s">
        <v>706</v>
      </c>
      <c r="H329" s="208" t="s">
        <v>706</v>
      </c>
      <c r="I329" s="188" t="s">
        <v>707</v>
      </c>
      <c r="J329" s="188" t="s">
        <v>1314</v>
      </c>
      <c r="K329" s="188" t="s">
        <v>1076</v>
      </c>
      <c r="L329" s="225" t="s">
        <v>350</v>
      </c>
      <c r="M329" s="195"/>
      <c r="N329" s="208" t="s">
        <v>2307</v>
      </c>
      <c r="O329" s="213">
        <v>10.99</v>
      </c>
      <c r="P329" s="212">
        <f t="shared" si="8"/>
        <v>10.99</v>
      </c>
      <c r="Q329" s="212">
        <f t="shared" si="9"/>
        <v>1.099</v>
      </c>
      <c r="R329" s="211">
        <v>1</v>
      </c>
      <c r="S329" s="194" t="str">
        <f>IF(R329=1,"Single canister",CONCATENATE(R329,"-Pack"))</f>
        <v>Single canister</v>
      </c>
      <c r="T329" s="190">
        <v>10</v>
      </c>
      <c r="U329" s="193"/>
      <c r="V329" s="211"/>
      <c r="Y329" s="190">
        <v>1</v>
      </c>
      <c r="Z329" s="190"/>
      <c r="AA329" s="188" t="s">
        <v>472</v>
      </c>
      <c r="AB329" s="189"/>
      <c r="AC329" s="189"/>
    </row>
    <row r="330" spans="2:29">
      <c r="B330" s="190">
        <v>102</v>
      </c>
      <c r="C330" s="190">
        <v>15</v>
      </c>
      <c r="D330" s="216">
        <v>44993</v>
      </c>
      <c r="E330" s="224" t="s">
        <v>120</v>
      </c>
      <c r="F330" s="224" t="s">
        <v>82</v>
      </c>
      <c r="G330" s="208" t="s">
        <v>120</v>
      </c>
      <c r="H330" s="208" t="s">
        <v>120</v>
      </c>
      <c r="I330" s="188" t="s">
        <v>938</v>
      </c>
      <c r="J330" s="188" t="s">
        <v>941</v>
      </c>
      <c r="K330" s="188" t="s">
        <v>942</v>
      </c>
      <c r="L330" s="225" t="s">
        <v>350</v>
      </c>
      <c r="M330" s="225"/>
      <c r="N330" s="188" t="s">
        <v>2335</v>
      </c>
      <c r="O330" s="213" t="s">
        <v>544</v>
      </c>
      <c r="P330" s="212" t="str">
        <f t="shared" si="8"/>
        <v>-</v>
      </c>
      <c r="Q330" s="212" t="str">
        <f t="shared" si="9"/>
        <v>-</v>
      </c>
      <c r="R330" s="211">
        <v>12</v>
      </c>
      <c r="S330" s="194" t="s">
        <v>2251</v>
      </c>
      <c r="T330" s="190">
        <v>10</v>
      </c>
      <c r="U330" s="193"/>
      <c r="V330" s="211">
        <v>0</v>
      </c>
      <c r="W330" s="188" t="s">
        <v>486</v>
      </c>
      <c r="X330" s="211">
        <v>0</v>
      </c>
      <c r="Y330" s="211">
        <v>1</v>
      </c>
      <c r="Z330" s="211"/>
      <c r="AA330" s="188" t="s">
        <v>472</v>
      </c>
      <c r="AB330" s="189" t="s">
        <v>2305</v>
      </c>
      <c r="AC330" s="189"/>
    </row>
    <row r="331" spans="2:29">
      <c r="B331" s="190">
        <v>102</v>
      </c>
      <c r="C331" s="190">
        <v>91</v>
      </c>
      <c r="D331" s="216" t="e">
        <f>VLOOKUP($C331,#REF!,6,FALSE)</f>
        <v>#REF!</v>
      </c>
      <c r="E331" s="215" t="e">
        <f>VLOOKUP($C331,#REF!,2,FALSE)</f>
        <v>#REF!</v>
      </c>
      <c r="F331" s="215" t="s">
        <v>1342</v>
      </c>
      <c r="G331" s="188" t="s">
        <v>706</v>
      </c>
      <c r="H331" s="208" t="s">
        <v>706</v>
      </c>
      <c r="I331" s="188" t="s">
        <v>707</v>
      </c>
      <c r="J331" s="188" t="s">
        <v>1315</v>
      </c>
      <c r="K331" s="188" t="s">
        <v>1078</v>
      </c>
      <c r="L331" s="225" t="s">
        <v>350</v>
      </c>
      <c r="M331" s="195"/>
      <c r="N331" s="208" t="s">
        <v>2307</v>
      </c>
      <c r="O331" s="213">
        <v>7.49</v>
      </c>
      <c r="P331" s="212">
        <f t="shared" si="8"/>
        <v>7.49</v>
      </c>
      <c r="Q331" s="212">
        <f t="shared" si="9"/>
        <v>2.14</v>
      </c>
      <c r="R331" s="211">
        <v>1</v>
      </c>
      <c r="S331" s="194" t="str">
        <f>IF(R331=1,"Single canister",CONCATENATE(R331,"-Pack"))</f>
        <v>Single canister</v>
      </c>
      <c r="T331" s="190">
        <v>3.5</v>
      </c>
      <c r="U331" s="193"/>
      <c r="V331" s="211"/>
      <c r="Y331" s="190">
        <v>1</v>
      </c>
      <c r="Z331" s="190"/>
      <c r="AA331" s="188" t="s">
        <v>472</v>
      </c>
      <c r="AB331" s="189"/>
      <c r="AC331" s="189"/>
    </row>
    <row r="332" spans="2:29">
      <c r="B332" s="190">
        <v>103</v>
      </c>
      <c r="C332" s="190">
        <v>28</v>
      </c>
      <c r="D332" s="216">
        <v>44992</v>
      </c>
      <c r="E332" s="224" t="s">
        <v>150</v>
      </c>
      <c r="F332" s="224" t="s">
        <v>87</v>
      </c>
      <c r="G332" s="188" t="s">
        <v>943</v>
      </c>
      <c r="H332" s="208" t="s">
        <v>943</v>
      </c>
      <c r="I332" s="188" t="s">
        <v>944</v>
      </c>
      <c r="J332" s="188" t="s">
        <v>945</v>
      </c>
      <c r="K332" s="188" t="s">
        <v>946</v>
      </c>
      <c r="L332" s="225" t="s">
        <v>19</v>
      </c>
      <c r="M332" s="225"/>
      <c r="N332" s="188" t="s">
        <v>2336</v>
      </c>
      <c r="O332" s="213">
        <v>18.09</v>
      </c>
      <c r="P332" s="212">
        <f t="shared" si="8"/>
        <v>18.09</v>
      </c>
      <c r="Q332" s="212">
        <f t="shared" si="9"/>
        <v>1.8089999999999999</v>
      </c>
      <c r="R332" s="211">
        <v>1</v>
      </c>
      <c r="S332" s="211" t="s">
        <v>369</v>
      </c>
      <c r="T332" s="190">
        <v>10</v>
      </c>
      <c r="U332" s="193"/>
      <c r="V332" s="211">
        <v>1</v>
      </c>
      <c r="W332" s="188" t="s">
        <v>948</v>
      </c>
      <c r="X332" s="211">
        <v>1</v>
      </c>
      <c r="Y332" s="211">
        <v>1</v>
      </c>
      <c r="Z332" s="211"/>
      <c r="AA332" s="188" t="s">
        <v>472</v>
      </c>
      <c r="AB332" s="189" t="s">
        <v>1425</v>
      </c>
      <c r="AC332" s="189"/>
    </row>
    <row r="333" spans="2:29">
      <c r="B333" s="190">
        <v>103</v>
      </c>
      <c r="C333" s="190">
        <v>92</v>
      </c>
      <c r="D333" s="216" t="e">
        <f>VLOOKUP($C333,#REF!,6,FALSE)</f>
        <v>#REF!</v>
      </c>
      <c r="E333" s="215" t="e">
        <f>VLOOKUP($C333,#REF!,2,FALSE)</f>
        <v>#REF!</v>
      </c>
      <c r="F333" s="215" t="s">
        <v>1345</v>
      </c>
      <c r="G333" s="208" t="s">
        <v>374</v>
      </c>
      <c r="H333" s="208" t="s">
        <v>374</v>
      </c>
      <c r="I333" s="208" t="s">
        <v>375</v>
      </c>
      <c r="J333" s="208" t="s">
        <v>1172</v>
      </c>
      <c r="K333" s="208" t="s">
        <v>1323</v>
      </c>
      <c r="L333" s="195" t="s">
        <v>19</v>
      </c>
      <c r="M333" s="195"/>
      <c r="N333" s="188" t="s">
        <v>376</v>
      </c>
      <c r="O333" s="213">
        <v>12.64</v>
      </c>
      <c r="P333" s="212">
        <f t="shared" si="8"/>
        <v>6.32</v>
      </c>
      <c r="Q333" s="212">
        <f t="shared" si="9"/>
        <v>0.63200000000000001</v>
      </c>
      <c r="R333" s="211">
        <v>2</v>
      </c>
      <c r="S333" s="194" t="str">
        <f>IF(R333=1,"Single canister",CONCATENATE(R333,"-Pack"))</f>
        <v>2-Pack</v>
      </c>
      <c r="T333" s="211">
        <v>10</v>
      </c>
      <c r="U333" s="208" t="s">
        <v>1183</v>
      </c>
      <c r="V333" s="211">
        <v>1</v>
      </c>
      <c r="W333" s="208" t="s">
        <v>1175</v>
      </c>
      <c r="X333" s="211">
        <v>1</v>
      </c>
      <c r="Y333" s="211">
        <v>1</v>
      </c>
      <c r="Z333" s="211"/>
      <c r="AA333" s="208" t="s">
        <v>1177</v>
      </c>
      <c r="AB333" s="189" t="s">
        <v>1344</v>
      </c>
      <c r="AC333" s="189"/>
    </row>
    <row r="334" spans="2:29">
      <c r="B334" s="190">
        <v>104</v>
      </c>
      <c r="C334" s="190">
        <v>28</v>
      </c>
      <c r="D334" s="216">
        <v>44992</v>
      </c>
      <c r="E334" s="224" t="s">
        <v>150</v>
      </c>
      <c r="F334" s="224" t="s">
        <v>87</v>
      </c>
      <c r="G334" s="188" t="s">
        <v>2329</v>
      </c>
      <c r="H334" s="208" t="s">
        <v>857</v>
      </c>
      <c r="I334" s="188" t="s">
        <v>858</v>
      </c>
      <c r="J334" s="188" t="s">
        <v>859</v>
      </c>
      <c r="K334" s="188" t="s">
        <v>950</v>
      </c>
      <c r="L334" s="225" t="s">
        <v>350</v>
      </c>
      <c r="M334" s="225"/>
      <c r="N334" s="188" t="s">
        <v>2330</v>
      </c>
      <c r="O334" s="213">
        <v>54.49</v>
      </c>
      <c r="P334" s="212">
        <f t="shared" si="8"/>
        <v>9.081666666666667</v>
      </c>
      <c r="Q334" s="212">
        <f t="shared" si="9"/>
        <v>2.594761904761905</v>
      </c>
      <c r="R334" s="211">
        <v>6</v>
      </c>
      <c r="S334" s="211" t="s">
        <v>377</v>
      </c>
      <c r="T334" s="190">
        <v>3.5</v>
      </c>
      <c r="U334" s="193"/>
      <c r="V334" s="211">
        <v>0</v>
      </c>
      <c r="X334" s="211">
        <v>0</v>
      </c>
      <c r="Y334" s="211">
        <v>1</v>
      </c>
      <c r="Z334" s="211"/>
      <c r="AA334" s="188" t="s">
        <v>472</v>
      </c>
      <c r="AB334" s="189" t="s">
        <v>1425</v>
      </c>
      <c r="AC334" s="189"/>
    </row>
    <row r="335" spans="2:29">
      <c r="B335" s="190">
        <v>104</v>
      </c>
      <c r="C335" s="190">
        <v>92</v>
      </c>
      <c r="D335" s="216" t="e">
        <f>VLOOKUP($C335,#REF!,6,FALSE)</f>
        <v>#REF!</v>
      </c>
      <c r="E335" s="215" t="e">
        <f>VLOOKUP($C335,#REF!,2,FALSE)</f>
        <v>#REF!</v>
      </c>
      <c r="F335" s="215" t="s">
        <v>1345</v>
      </c>
      <c r="G335" s="188" t="s">
        <v>85</v>
      </c>
      <c r="H335" s="208" t="s">
        <v>2303</v>
      </c>
      <c r="I335" s="208" t="s">
        <v>2303</v>
      </c>
      <c r="J335" s="188" t="s">
        <v>1258</v>
      </c>
      <c r="K335" s="188" t="s">
        <v>1324</v>
      </c>
      <c r="L335" s="195" t="s">
        <v>350</v>
      </c>
      <c r="M335" s="195"/>
      <c r="N335" s="208" t="s">
        <v>1254</v>
      </c>
      <c r="O335" s="213">
        <v>14.88</v>
      </c>
      <c r="P335" s="212">
        <f t="shared" si="8"/>
        <v>7.44</v>
      </c>
      <c r="Q335" s="212">
        <f t="shared" si="9"/>
        <v>0.74399999999999999</v>
      </c>
      <c r="R335" s="211">
        <v>2</v>
      </c>
      <c r="S335" s="194" t="str">
        <f>IF(R335=1,"Single canister",CONCATENATE(R335,"-Pack"))</f>
        <v>2-Pack</v>
      </c>
      <c r="T335" s="190">
        <v>10</v>
      </c>
      <c r="U335" s="193"/>
      <c r="V335" s="211"/>
      <c r="Y335" s="190">
        <v>1</v>
      </c>
      <c r="Z335" s="190"/>
      <c r="AA335" s="188" t="s">
        <v>472</v>
      </c>
      <c r="AB335" s="189"/>
      <c r="AC335" s="189"/>
    </row>
    <row r="336" spans="2:29">
      <c r="B336" s="190">
        <v>105</v>
      </c>
      <c r="C336" s="190">
        <v>19</v>
      </c>
      <c r="D336" s="216">
        <v>45001</v>
      </c>
      <c r="E336" s="224" t="s">
        <v>129</v>
      </c>
      <c r="F336" s="224" t="s">
        <v>87</v>
      </c>
      <c r="G336" s="228" t="s">
        <v>444</v>
      </c>
      <c r="H336" s="208" t="s">
        <v>442</v>
      </c>
      <c r="I336" s="188" t="s">
        <v>473</v>
      </c>
      <c r="J336" s="188" t="s">
        <v>954</v>
      </c>
      <c r="K336" s="188" t="s">
        <v>955</v>
      </c>
      <c r="L336" s="195" t="s">
        <v>19</v>
      </c>
      <c r="M336" s="195"/>
      <c r="N336" s="188" t="s">
        <v>444</v>
      </c>
      <c r="O336" s="213">
        <v>10.48</v>
      </c>
      <c r="P336" s="212">
        <f t="shared" si="8"/>
        <v>10.48</v>
      </c>
      <c r="Q336" s="212">
        <f t="shared" si="9"/>
        <v>1.31</v>
      </c>
      <c r="R336" s="211">
        <v>1</v>
      </c>
      <c r="S336" s="194" t="s">
        <v>369</v>
      </c>
      <c r="T336" s="190">
        <v>8</v>
      </c>
      <c r="U336" s="193"/>
      <c r="V336" s="211">
        <v>0</v>
      </c>
      <c r="W336" s="188" t="s">
        <v>486</v>
      </c>
      <c r="X336" s="211">
        <v>0</v>
      </c>
      <c r="Y336" s="211">
        <v>0</v>
      </c>
      <c r="Z336" s="211"/>
      <c r="AA336" s="188" t="s">
        <v>472</v>
      </c>
      <c r="AB336" s="189" t="s">
        <v>1344</v>
      </c>
      <c r="AC336" s="189"/>
    </row>
    <row r="337" spans="2:29">
      <c r="B337" s="190">
        <v>105</v>
      </c>
      <c r="C337" s="190">
        <v>92</v>
      </c>
      <c r="D337" s="216" t="e">
        <f>VLOOKUP($C337,#REF!,6,FALSE)</f>
        <v>#REF!</v>
      </c>
      <c r="E337" s="215" t="e">
        <f>VLOOKUP($C337,#REF!,2,FALSE)</f>
        <v>#REF!</v>
      </c>
      <c r="F337" s="215" t="s">
        <v>1345</v>
      </c>
      <c r="G337" s="188" t="s">
        <v>85</v>
      </c>
      <c r="H337" s="208" t="s">
        <v>2303</v>
      </c>
      <c r="I337" s="208" t="s">
        <v>2303</v>
      </c>
      <c r="J337" s="188" t="s">
        <v>1256</v>
      </c>
      <c r="K337" s="188" t="s">
        <v>1307</v>
      </c>
      <c r="L337" s="195" t="s">
        <v>350</v>
      </c>
      <c r="M337" s="195"/>
      <c r="N337" s="208" t="s">
        <v>1254</v>
      </c>
      <c r="O337" s="213">
        <v>21.88</v>
      </c>
      <c r="P337" s="212">
        <f t="shared" si="8"/>
        <v>5.47</v>
      </c>
      <c r="Q337" s="212">
        <f t="shared" si="9"/>
        <v>0.54699999999999993</v>
      </c>
      <c r="R337" s="211">
        <v>4</v>
      </c>
      <c r="S337" s="194" t="str">
        <f>IF(R337=1,"Single canister",CONCATENATE(R337,"-Pack"))</f>
        <v>4-Pack</v>
      </c>
      <c r="T337" s="190">
        <v>10</v>
      </c>
      <c r="U337" s="193"/>
      <c r="V337" s="211"/>
      <c r="Y337" s="190">
        <v>1</v>
      </c>
      <c r="Z337" s="190"/>
      <c r="AA337" s="188" t="s">
        <v>472</v>
      </c>
      <c r="AB337" s="189"/>
      <c r="AC337" s="189"/>
    </row>
    <row r="338" spans="2:29">
      <c r="B338" s="190">
        <v>106</v>
      </c>
      <c r="C338" s="190">
        <v>19</v>
      </c>
      <c r="D338" s="216">
        <v>45001</v>
      </c>
      <c r="E338" s="224" t="s">
        <v>129</v>
      </c>
      <c r="F338" s="224" t="s">
        <v>87</v>
      </c>
      <c r="G338" s="208" t="s">
        <v>414</v>
      </c>
      <c r="H338" s="208" t="s">
        <v>694</v>
      </c>
      <c r="I338" s="188" t="s">
        <v>694</v>
      </c>
      <c r="J338" s="188" t="s">
        <v>959</v>
      </c>
      <c r="K338" s="188" t="s">
        <v>960</v>
      </c>
      <c r="L338" s="225" t="s">
        <v>19</v>
      </c>
      <c r="M338" s="225"/>
      <c r="N338" s="208" t="s">
        <v>416</v>
      </c>
      <c r="O338" s="213">
        <v>20.98</v>
      </c>
      <c r="P338" s="212">
        <f t="shared" si="8"/>
        <v>10.49</v>
      </c>
      <c r="Q338" s="212">
        <f t="shared" si="9"/>
        <v>2.9971428571428573</v>
      </c>
      <c r="R338" s="211">
        <v>2</v>
      </c>
      <c r="S338" s="194" t="s">
        <v>355</v>
      </c>
      <c r="T338" s="190">
        <v>3.5</v>
      </c>
      <c r="U338" s="193"/>
      <c r="V338" s="211">
        <v>1</v>
      </c>
      <c r="W338" s="188" t="s">
        <v>962</v>
      </c>
      <c r="X338" s="211">
        <v>1</v>
      </c>
      <c r="Y338" s="211">
        <v>0</v>
      </c>
      <c r="Z338" s="211"/>
      <c r="AA338" s="188" t="s">
        <v>472</v>
      </c>
      <c r="AB338" s="189" t="s">
        <v>2312</v>
      </c>
      <c r="AC338" s="189"/>
    </row>
    <row r="339" spans="2:29">
      <c r="B339" s="190">
        <v>106</v>
      </c>
      <c r="C339" s="190">
        <v>93</v>
      </c>
      <c r="D339" s="216" t="e">
        <f>VLOOKUP($C339,#REF!,6,FALSE)</f>
        <v>#REF!</v>
      </c>
      <c r="E339" s="215" t="e">
        <f>VLOOKUP($C339,#REF!,2,FALSE)</f>
        <v>#REF!</v>
      </c>
      <c r="F339" s="215" t="s">
        <v>1345</v>
      </c>
      <c r="G339" s="188" t="s">
        <v>414</v>
      </c>
      <c r="H339" s="208" t="s">
        <v>694</v>
      </c>
      <c r="I339" s="188" t="s">
        <v>694</v>
      </c>
      <c r="J339" s="188" t="s">
        <v>1151</v>
      </c>
      <c r="K339" s="188" t="s">
        <v>1309</v>
      </c>
      <c r="L339" s="225" t="s">
        <v>19</v>
      </c>
      <c r="M339" s="195"/>
      <c r="N339" s="208" t="s">
        <v>416</v>
      </c>
      <c r="O339" s="213">
        <v>12.99</v>
      </c>
      <c r="P339" s="212">
        <f t="shared" si="8"/>
        <v>6.4950000000000001</v>
      </c>
      <c r="Q339" s="212">
        <f t="shared" si="9"/>
        <v>0.64949999999999997</v>
      </c>
      <c r="R339" s="211">
        <v>2</v>
      </c>
      <c r="S339" s="194" t="str">
        <f>IF(R339=1,"Single canister",CONCATENATE(R339,"-Pack"))</f>
        <v>2-Pack</v>
      </c>
      <c r="T339" s="190">
        <v>10</v>
      </c>
      <c r="U339" s="193"/>
      <c r="V339" s="211"/>
      <c r="Y339" s="190">
        <v>0</v>
      </c>
      <c r="Z339" s="190"/>
      <c r="AA339" s="188" t="s">
        <v>472</v>
      </c>
      <c r="AB339" s="189"/>
      <c r="AC339" s="189"/>
    </row>
    <row r="340" spans="2:29">
      <c r="B340" s="234">
        <v>107</v>
      </c>
      <c r="C340" s="234">
        <v>93</v>
      </c>
      <c r="D340" s="242" t="e">
        <f>VLOOKUP($C340,#REF!,6,FALSE)</f>
        <v>#REF!</v>
      </c>
      <c r="E340" s="241" t="e">
        <f>VLOOKUP($C340,#REF!,2,FALSE)</f>
        <v>#REF!</v>
      </c>
      <c r="F340" s="215" t="s">
        <v>1345</v>
      </c>
      <c r="G340" s="233" t="s">
        <v>414</v>
      </c>
      <c r="H340" s="208" t="s">
        <v>694</v>
      </c>
      <c r="I340" s="233" t="s">
        <v>694</v>
      </c>
      <c r="J340" s="233" t="s">
        <v>1156</v>
      </c>
      <c r="K340" s="233" t="s">
        <v>1310</v>
      </c>
      <c r="L340" s="225" t="s">
        <v>19</v>
      </c>
      <c r="M340" s="240"/>
      <c r="N340" s="208" t="s">
        <v>416</v>
      </c>
      <c r="O340" s="239">
        <v>6.99</v>
      </c>
      <c r="P340" s="238">
        <f t="shared" si="8"/>
        <v>6.99</v>
      </c>
      <c r="Q340" s="238">
        <f t="shared" si="9"/>
        <v>0.69900000000000007</v>
      </c>
      <c r="R340" s="235">
        <v>1</v>
      </c>
      <c r="S340" s="237" t="str">
        <f>IF(R340=1,"Single canister",CONCATENATE(R340,"-Pack"))</f>
        <v>Single canister</v>
      </c>
      <c r="T340" s="234">
        <v>10</v>
      </c>
      <c r="U340" s="236"/>
      <c r="V340" s="235"/>
      <c r="W340" s="233"/>
      <c r="X340" s="234"/>
      <c r="Y340" s="234">
        <v>0</v>
      </c>
      <c r="Z340" s="234"/>
      <c r="AA340" s="233" t="s">
        <v>472</v>
      </c>
      <c r="AB340" s="232"/>
      <c r="AC340" s="232"/>
    </row>
    <row r="341" spans="2:29">
      <c r="B341" s="190">
        <v>107</v>
      </c>
      <c r="C341" s="190">
        <v>19</v>
      </c>
      <c r="D341" s="216">
        <v>45001</v>
      </c>
      <c r="E341" s="224" t="s">
        <v>129</v>
      </c>
      <c r="F341" s="224" t="s">
        <v>87</v>
      </c>
      <c r="G341" s="188" t="s">
        <v>394</v>
      </c>
      <c r="H341" s="208" t="s">
        <v>394</v>
      </c>
      <c r="I341" s="188" t="s">
        <v>906</v>
      </c>
      <c r="J341" s="188" t="s">
        <v>964</v>
      </c>
      <c r="K341" s="188" t="s">
        <v>965</v>
      </c>
      <c r="L341" s="195" t="s">
        <v>19</v>
      </c>
      <c r="M341" s="195"/>
      <c r="N341" s="188" t="s">
        <v>396</v>
      </c>
      <c r="O341" s="213">
        <v>10.02</v>
      </c>
      <c r="P341" s="212">
        <f t="shared" si="8"/>
        <v>10.02</v>
      </c>
      <c r="Q341" s="212">
        <f t="shared" si="9"/>
        <v>1.002</v>
      </c>
      <c r="R341" s="211">
        <v>1</v>
      </c>
      <c r="S341" s="194" t="s">
        <v>369</v>
      </c>
      <c r="T341" s="190">
        <v>10</v>
      </c>
      <c r="U341" s="193"/>
      <c r="V341" s="211">
        <v>1</v>
      </c>
      <c r="W341" s="188" t="s">
        <v>967</v>
      </c>
      <c r="X341" s="211">
        <v>1</v>
      </c>
      <c r="Y341" s="211">
        <v>1</v>
      </c>
      <c r="Z341" s="211"/>
      <c r="AA341" s="188" t="s">
        <v>472</v>
      </c>
      <c r="AB341" s="189" t="s">
        <v>1425</v>
      </c>
      <c r="AC341" s="202"/>
    </row>
    <row r="342" spans="2:29">
      <c r="B342" s="190">
        <v>108</v>
      </c>
      <c r="C342" s="190">
        <v>33</v>
      </c>
      <c r="D342" s="216">
        <v>44992</v>
      </c>
      <c r="E342" s="224" t="s">
        <v>161</v>
      </c>
      <c r="F342" s="224" t="s">
        <v>87</v>
      </c>
      <c r="G342" s="188" t="s">
        <v>374</v>
      </c>
      <c r="H342" s="208" t="s">
        <v>374</v>
      </c>
      <c r="I342" s="208" t="s">
        <v>375</v>
      </c>
      <c r="J342" s="188" t="s">
        <v>969</v>
      </c>
      <c r="K342" s="188" t="s">
        <v>970</v>
      </c>
      <c r="L342" s="195" t="s">
        <v>19</v>
      </c>
      <c r="M342" s="195"/>
      <c r="N342" s="188" t="s">
        <v>376</v>
      </c>
      <c r="O342" s="213">
        <v>8.99</v>
      </c>
      <c r="P342" s="212">
        <f t="shared" si="8"/>
        <v>8.99</v>
      </c>
      <c r="Q342" s="212">
        <f t="shared" si="9"/>
        <v>0.89900000000000002</v>
      </c>
      <c r="R342" s="211">
        <v>1</v>
      </c>
      <c r="S342" s="211" t="s">
        <v>369</v>
      </c>
      <c r="T342" s="190">
        <v>10</v>
      </c>
      <c r="U342" s="193"/>
      <c r="V342" s="211">
        <v>1</v>
      </c>
      <c r="W342" s="188" t="s">
        <v>620</v>
      </c>
      <c r="X342" s="211">
        <v>1</v>
      </c>
      <c r="Y342" s="211"/>
      <c r="Z342" s="211"/>
      <c r="AA342" s="188" t="s">
        <v>472</v>
      </c>
      <c r="AB342" s="189" t="s">
        <v>1344</v>
      </c>
      <c r="AC342" s="202" t="s">
        <v>361</v>
      </c>
    </row>
    <row r="343" spans="2:29">
      <c r="B343" s="190">
        <v>108</v>
      </c>
      <c r="C343" s="190">
        <v>94</v>
      </c>
      <c r="D343" s="216" t="e">
        <f>VLOOKUP($C343,#REF!,6,FALSE)</f>
        <v>#REF!</v>
      </c>
      <c r="E343" s="215" t="e">
        <f>VLOOKUP($C343,#REF!,2,FALSE)</f>
        <v>#REF!</v>
      </c>
      <c r="F343" s="215" t="s">
        <v>1345</v>
      </c>
      <c r="G343" s="188" t="s">
        <v>706</v>
      </c>
      <c r="H343" s="208" t="s">
        <v>706</v>
      </c>
      <c r="I343" s="188" t="s">
        <v>707</v>
      </c>
      <c r="J343" s="188" t="s">
        <v>1311</v>
      </c>
      <c r="K343" s="188" t="s">
        <v>1068</v>
      </c>
      <c r="L343" s="225" t="s">
        <v>350</v>
      </c>
      <c r="M343" s="195"/>
      <c r="N343" s="208" t="s">
        <v>2307</v>
      </c>
      <c r="O343" s="213">
        <v>20.89</v>
      </c>
      <c r="P343" s="212">
        <f t="shared" si="8"/>
        <v>6.9633333333333338</v>
      </c>
      <c r="Q343" s="212">
        <f t="shared" si="9"/>
        <v>0.69633333333333336</v>
      </c>
      <c r="R343" s="211">
        <v>3</v>
      </c>
      <c r="S343" s="194" t="str">
        <f>IF(R343=1,"Single canister",CONCATENATE(R343,"-Pack"))</f>
        <v>3-Pack</v>
      </c>
      <c r="T343" s="190">
        <v>10</v>
      </c>
      <c r="U343" s="193"/>
      <c r="V343" s="211"/>
      <c r="Y343" s="190">
        <v>1</v>
      </c>
      <c r="Z343" s="190"/>
      <c r="AA343" s="188" t="s">
        <v>472</v>
      </c>
      <c r="AB343" s="189"/>
      <c r="AC343" s="202" t="s">
        <v>361</v>
      </c>
    </row>
    <row r="344" spans="2:29">
      <c r="B344" s="190">
        <v>109</v>
      </c>
      <c r="C344" s="190">
        <v>33</v>
      </c>
      <c r="D344" s="216">
        <v>44992</v>
      </c>
      <c r="E344" s="224" t="s">
        <v>161</v>
      </c>
      <c r="F344" s="224" t="s">
        <v>87</v>
      </c>
      <c r="G344" s="188" t="s">
        <v>374</v>
      </c>
      <c r="H344" s="208" t="s">
        <v>374</v>
      </c>
      <c r="I344" s="208" t="s">
        <v>375</v>
      </c>
      <c r="J344" s="188" t="s">
        <v>972</v>
      </c>
      <c r="K344" s="188" t="s">
        <v>973</v>
      </c>
      <c r="L344" s="195" t="s">
        <v>19</v>
      </c>
      <c r="M344" s="195"/>
      <c r="N344" s="188" t="s">
        <v>376</v>
      </c>
      <c r="O344" s="213">
        <v>19.989999999999998</v>
      </c>
      <c r="P344" s="212">
        <f t="shared" si="8"/>
        <v>6.6633333333333331</v>
      </c>
      <c r="Q344" s="212">
        <f t="shared" si="9"/>
        <v>0.66633333333333333</v>
      </c>
      <c r="R344" s="211">
        <v>3</v>
      </c>
      <c r="S344" s="211" t="s">
        <v>373</v>
      </c>
      <c r="T344" s="190">
        <v>10</v>
      </c>
      <c r="U344" s="193"/>
      <c r="V344" s="211">
        <v>0</v>
      </c>
      <c r="W344" s="188" t="s">
        <v>486</v>
      </c>
      <c r="X344" s="211">
        <v>0</v>
      </c>
      <c r="Y344" s="211"/>
      <c r="Z344" s="211"/>
      <c r="AA344" s="188" t="s">
        <v>472</v>
      </c>
      <c r="AB344" s="189" t="s">
        <v>1344</v>
      </c>
      <c r="AC344" s="202"/>
    </row>
    <row r="345" spans="2:29">
      <c r="B345" s="190">
        <v>109</v>
      </c>
      <c r="C345" s="190">
        <v>94</v>
      </c>
      <c r="D345" s="216" t="e">
        <f>VLOOKUP($C345,#REF!,6,FALSE)</f>
        <v>#REF!</v>
      </c>
      <c r="E345" s="215" t="e">
        <f>VLOOKUP($C345,#REF!,2,FALSE)</f>
        <v>#REF!</v>
      </c>
      <c r="F345" s="215" t="s">
        <v>1345</v>
      </c>
      <c r="G345" s="188" t="s">
        <v>706</v>
      </c>
      <c r="H345" s="208" t="s">
        <v>706</v>
      </c>
      <c r="I345" s="188" t="s">
        <v>707</v>
      </c>
      <c r="J345" s="188" t="s">
        <v>1314</v>
      </c>
      <c r="K345" s="188" t="s">
        <v>1076</v>
      </c>
      <c r="L345" s="225" t="s">
        <v>350</v>
      </c>
      <c r="M345" s="195"/>
      <c r="N345" s="208" t="s">
        <v>2307</v>
      </c>
      <c r="O345" s="213">
        <v>10.99</v>
      </c>
      <c r="P345" s="212">
        <f t="shared" si="8"/>
        <v>10.99</v>
      </c>
      <c r="Q345" s="212">
        <f t="shared" si="9"/>
        <v>1.099</v>
      </c>
      <c r="R345" s="211">
        <v>1</v>
      </c>
      <c r="S345" s="194" t="str">
        <f>IF(R345=1,"Single canister",CONCATENATE(R345,"-Pack"))</f>
        <v>Single canister</v>
      </c>
      <c r="T345" s="190">
        <v>10</v>
      </c>
      <c r="U345" s="193"/>
      <c r="V345" s="211"/>
      <c r="Y345" s="190">
        <v>1</v>
      </c>
      <c r="Z345" s="190"/>
      <c r="AA345" s="188" t="s">
        <v>472</v>
      </c>
      <c r="AB345" s="189"/>
      <c r="AC345" s="202"/>
    </row>
    <row r="346" spans="2:29">
      <c r="B346" s="190">
        <v>110</v>
      </c>
      <c r="C346" s="190">
        <v>22</v>
      </c>
      <c r="D346" s="216">
        <v>44992</v>
      </c>
      <c r="E346" s="224" t="s">
        <v>135</v>
      </c>
      <c r="F346" s="224" t="s">
        <v>87</v>
      </c>
      <c r="G346" s="208" t="s">
        <v>2311</v>
      </c>
      <c r="H346" s="208" t="s">
        <v>524</v>
      </c>
      <c r="I346" s="188" t="s">
        <v>524</v>
      </c>
      <c r="J346" s="188" t="s">
        <v>975</v>
      </c>
      <c r="K346" s="188" t="s">
        <v>976</v>
      </c>
      <c r="L346" s="225" t="s">
        <v>528</v>
      </c>
      <c r="M346" s="225"/>
      <c r="N346" s="208" t="s">
        <v>529</v>
      </c>
      <c r="O346" s="213">
        <v>4.45</v>
      </c>
      <c r="P346" s="212">
        <f t="shared" ref="P346:P365" si="10">IFERROR(O346/R346,"-")</f>
        <v>4.45</v>
      </c>
      <c r="Q346" s="212">
        <f t="shared" si="9"/>
        <v>0.37083333333333335</v>
      </c>
      <c r="R346" s="211">
        <v>1</v>
      </c>
      <c r="S346" s="211" t="s">
        <v>369</v>
      </c>
      <c r="T346" s="190">
        <v>12</v>
      </c>
      <c r="U346" s="193" t="s">
        <v>978</v>
      </c>
      <c r="V346" s="211">
        <v>0</v>
      </c>
      <c r="W346" s="188" t="s">
        <v>486</v>
      </c>
      <c r="X346" s="211">
        <v>0</v>
      </c>
      <c r="Y346" s="211">
        <v>1</v>
      </c>
      <c r="Z346" s="211"/>
      <c r="AA346" s="188" t="s">
        <v>472</v>
      </c>
      <c r="AB346" s="189" t="s">
        <v>1344</v>
      </c>
      <c r="AC346" s="202"/>
    </row>
    <row r="347" spans="2:29">
      <c r="B347" s="190">
        <v>110</v>
      </c>
      <c r="C347" s="190">
        <v>94</v>
      </c>
      <c r="D347" s="216" t="e">
        <f>VLOOKUP($C347,#REF!,6,FALSE)</f>
        <v>#REF!</v>
      </c>
      <c r="E347" s="215" t="e">
        <f>VLOOKUP($C347,#REF!,2,FALSE)</f>
        <v>#REF!</v>
      </c>
      <c r="F347" s="215" t="s">
        <v>1345</v>
      </c>
      <c r="G347" s="188" t="s">
        <v>706</v>
      </c>
      <c r="H347" s="208" t="s">
        <v>706</v>
      </c>
      <c r="I347" s="188" t="s">
        <v>707</v>
      </c>
      <c r="J347" s="188" t="s">
        <v>1315</v>
      </c>
      <c r="K347" s="188" t="s">
        <v>1078</v>
      </c>
      <c r="L347" s="225" t="s">
        <v>350</v>
      </c>
      <c r="M347" s="195"/>
      <c r="N347" s="208" t="s">
        <v>2307</v>
      </c>
      <c r="O347" s="213">
        <v>7.49</v>
      </c>
      <c r="P347" s="212">
        <f t="shared" si="10"/>
        <v>7.49</v>
      </c>
      <c r="Q347" s="212">
        <f t="shared" si="9"/>
        <v>2.14</v>
      </c>
      <c r="R347" s="211">
        <v>1</v>
      </c>
      <c r="S347" s="194" t="str">
        <f>IF(R347=1,"Single canister",CONCATENATE(R347,"-Pack"))</f>
        <v>Single canister</v>
      </c>
      <c r="T347" s="190">
        <v>3.5</v>
      </c>
      <c r="U347" s="193"/>
      <c r="V347" s="211"/>
      <c r="Y347" s="190">
        <v>1</v>
      </c>
      <c r="Z347" s="190"/>
      <c r="AA347" s="188" t="s">
        <v>472</v>
      </c>
      <c r="AB347" s="189"/>
      <c r="AC347" s="202"/>
    </row>
    <row r="348" spans="2:29">
      <c r="B348" s="190">
        <v>111</v>
      </c>
      <c r="C348" s="190">
        <v>22</v>
      </c>
      <c r="D348" s="216">
        <v>44992</v>
      </c>
      <c r="E348" s="224" t="s">
        <v>135</v>
      </c>
      <c r="F348" s="224" t="s">
        <v>87</v>
      </c>
      <c r="G348" s="208" t="s">
        <v>2311</v>
      </c>
      <c r="H348" s="208" t="s">
        <v>524</v>
      </c>
      <c r="I348" s="188" t="s">
        <v>524</v>
      </c>
      <c r="J348" s="188" t="s">
        <v>980</v>
      </c>
      <c r="K348" s="188" t="s">
        <v>981</v>
      </c>
      <c r="L348" s="225" t="s">
        <v>528</v>
      </c>
      <c r="M348" s="225"/>
      <c r="N348" s="208" t="s">
        <v>529</v>
      </c>
      <c r="O348" s="213">
        <v>4.42</v>
      </c>
      <c r="P348" s="212">
        <f t="shared" si="10"/>
        <v>4.42</v>
      </c>
      <c r="Q348" s="212">
        <f t="shared" si="9"/>
        <v>0.442</v>
      </c>
      <c r="R348" s="211">
        <v>1</v>
      </c>
      <c r="S348" s="211" t="s">
        <v>369</v>
      </c>
      <c r="T348" s="190">
        <v>10</v>
      </c>
      <c r="U348" s="193" t="s">
        <v>978</v>
      </c>
      <c r="V348" s="211">
        <v>0</v>
      </c>
      <c r="W348" s="188" t="s">
        <v>486</v>
      </c>
      <c r="X348" s="211">
        <v>0</v>
      </c>
      <c r="Y348" s="211">
        <v>1</v>
      </c>
      <c r="Z348" s="211"/>
      <c r="AA348" s="188" t="s">
        <v>472</v>
      </c>
      <c r="AB348" s="189" t="s">
        <v>1344</v>
      </c>
      <c r="AC348" s="202"/>
    </row>
    <row r="349" spans="2:29">
      <c r="B349" s="190">
        <v>111</v>
      </c>
      <c r="C349" s="190">
        <v>95</v>
      </c>
      <c r="D349" s="216" t="e">
        <f>VLOOKUP($C349,#REF!,6,FALSE)</f>
        <v>#REF!</v>
      </c>
      <c r="E349" s="215" t="e">
        <f>VLOOKUP($C349,#REF!,2,FALSE)</f>
        <v>#REF!</v>
      </c>
      <c r="F349" s="215" t="s">
        <v>1346</v>
      </c>
      <c r="H349" s="208" t="s">
        <v>734</v>
      </c>
      <c r="I349" s="188" t="s">
        <v>734</v>
      </c>
      <c r="J349" s="188" t="s">
        <v>1339</v>
      </c>
      <c r="M349" s="195"/>
      <c r="N349" s="188"/>
      <c r="O349" s="213" t="s">
        <v>350</v>
      </c>
      <c r="P349" s="212" t="str">
        <f t="shared" si="10"/>
        <v>-</v>
      </c>
      <c r="Q349" s="212" t="str">
        <f t="shared" si="9"/>
        <v>-</v>
      </c>
      <c r="R349" s="211"/>
      <c r="S349" s="194" t="str">
        <f>IF(R349=1,"Single canister",CONCATENATE(R349,"-Pack"))</f>
        <v>-Pack</v>
      </c>
      <c r="T349" s="190"/>
      <c r="U349" s="193"/>
      <c r="V349" s="211"/>
      <c r="Z349" s="190"/>
      <c r="AA349" s="188"/>
      <c r="AB349" s="189"/>
      <c r="AC349" s="202"/>
    </row>
    <row r="350" spans="2:29">
      <c r="B350" s="190">
        <v>112</v>
      </c>
      <c r="C350" s="190">
        <v>22</v>
      </c>
      <c r="D350" s="216">
        <v>44992</v>
      </c>
      <c r="E350" s="224" t="s">
        <v>135</v>
      </c>
      <c r="F350" s="224" t="s">
        <v>87</v>
      </c>
      <c r="G350" s="228" t="s">
        <v>444</v>
      </c>
      <c r="H350" s="208" t="s">
        <v>442</v>
      </c>
      <c r="I350" s="188" t="s">
        <v>473</v>
      </c>
      <c r="J350" s="188" t="s">
        <v>983</v>
      </c>
      <c r="K350" s="188" t="s">
        <v>984</v>
      </c>
      <c r="L350" s="225" t="s">
        <v>19</v>
      </c>
      <c r="M350" s="225"/>
      <c r="N350" s="188" t="s">
        <v>444</v>
      </c>
      <c r="O350" s="213">
        <v>3.99</v>
      </c>
      <c r="P350" s="212">
        <f t="shared" si="10"/>
        <v>3.99</v>
      </c>
      <c r="Q350" s="212">
        <f t="shared" si="9"/>
        <v>0.39900000000000002</v>
      </c>
      <c r="R350" s="211">
        <v>1</v>
      </c>
      <c r="S350" s="211" t="s">
        <v>369</v>
      </c>
      <c r="T350" s="190">
        <v>10</v>
      </c>
      <c r="U350" s="193" t="s">
        <v>978</v>
      </c>
      <c r="V350" s="211">
        <v>0</v>
      </c>
      <c r="W350" s="188" t="s">
        <v>486</v>
      </c>
      <c r="X350" s="211">
        <v>0</v>
      </c>
      <c r="Y350" s="211">
        <v>1</v>
      </c>
      <c r="Z350" s="211"/>
      <c r="AA350" s="188" t="s">
        <v>472</v>
      </c>
      <c r="AB350" s="189" t="s">
        <v>1344</v>
      </c>
      <c r="AC350" s="202"/>
    </row>
    <row r="351" spans="2:29">
      <c r="B351" s="190">
        <v>112</v>
      </c>
      <c r="C351" s="190">
        <v>96</v>
      </c>
      <c r="D351" s="216" t="e">
        <f>VLOOKUP($C351,#REF!,6,FALSE)</f>
        <v>#REF!</v>
      </c>
      <c r="E351" s="215" t="e">
        <f>VLOOKUP($C351,#REF!,2,FALSE)</f>
        <v>#REF!</v>
      </c>
      <c r="F351" s="215" t="s">
        <v>1346</v>
      </c>
      <c r="G351" s="188" t="s">
        <v>414</v>
      </c>
      <c r="H351" s="208" t="s">
        <v>694</v>
      </c>
      <c r="I351" s="188" t="s">
        <v>694</v>
      </c>
      <c r="J351" s="188" t="s">
        <v>1156</v>
      </c>
      <c r="K351" s="188" t="s">
        <v>1310</v>
      </c>
      <c r="L351" s="225" t="s">
        <v>19</v>
      </c>
      <c r="M351" s="195"/>
      <c r="N351" s="208" t="s">
        <v>416</v>
      </c>
      <c r="O351" s="213">
        <v>6.99</v>
      </c>
      <c r="P351" s="212">
        <f t="shared" si="10"/>
        <v>6.99</v>
      </c>
      <c r="Q351" s="212">
        <f t="shared" si="9"/>
        <v>0.69900000000000007</v>
      </c>
      <c r="R351" s="211">
        <v>1</v>
      </c>
      <c r="S351" s="194" t="str">
        <f>IF(R351=1,"Single canister",CONCATENATE(R351,"-Pack"))</f>
        <v>Single canister</v>
      </c>
      <c r="T351" s="190">
        <v>10</v>
      </c>
      <c r="U351" s="193"/>
      <c r="V351" s="211"/>
      <c r="Y351" s="190">
        <v>0</v>
      </c>
      <c r="Z351" s="190"/>
      <c r="AA351" s="188" t="s">
        <v>472</v>
      </c>
      <c r="AB351" s="189"/>
      <c r="AC351" s="202"/>
    </row>
    <row r="352" spans="2:29">
      <c r="B352" s="190">
        <v>113</v>
      </c>
      <c r="C352" s="190">
        <v>9</v>
      </c>
      <c r="D352" s="216">
        <v>44993</v>
      </c>
      <c r="E352" s="224" t="s">
        <v>106</v>
      </c>
      <c r="F352" s="224" t="s">
        <v>82</v>
      </c>
      <c r="G352" s="188" t="s">
        <v>943</v>
      </c>
      <c r="H352" s="208" t="s">
        <v>943</v>
      </c>
      <c r="I352" s="188" t="s">
        <v>944</v>
      </c>
      <c r="J352" s="188" t="s">
        <v>987</v>
      </c>
      <c r="K352" s="188" t="s">
        <v>988</v>
      </c>
      <c r="L352" s="225" t="s">
        <v>19</v>
      </c>
      <c r="M352" s="225"/>
      <c r="N352" s="188" t="s">
        <v>2336</v>
      </c>
      <c r="O352" s="213">
        <v>26.99</v>
      </c>
      <c r="P352" s="212">
        <f t="shared" si="10"/>
        <v>13.494999999999999</v>
      </c>
      <c r="Q352" s="212">
        <f t="shared" ref="Q352:Q365" si="11">IFERROR(P352/T352,"-")</f>
        <v>1.3494999999999999</v>
      </c>
      <c r="R352" s="211">
        <v>2</v>
      </c>
      <c r="S352" s="194" t="s">
        <v>355</v>
      </c>
      <c r="T352" s="190">
        <v>10</v>
      </c>
      <c r="U352" s="193"/>
      <c r="V352" s="211">
        <v>0</v>
      </c>
      <c r="W352" s="188" t="s">
        <v>486</v>
      </c>
      <c r="X352" s="211">
        <v>0</v>
      </c>
      <c r="Y352" s="211">
        <v>0</v>
      </c>
      <c r="Z352" s="211"/>
      <c r="AA352" s="188" t="s">
        <v>472</v>
      </c>
      <c r="AB352" s="189" t="s">
        <v>1425</v>
      </c>
      <c r="AC352" s="202"/>
    </row>
    <row r="353" spans="2:33">
      <c r="B353" s="190">
        <v>113</v>
      </c>
      <c r="C353" s="190">
        <v>97</v>
      </c>
      <c r="D353" s="216" t="e">
        <f>VLOOKUP($C353,#REF!,6,FALSE)</f>
        <v>#REF!</v>
      </c>
      <c r="E353" s="215" t="e">
        <f>VLOOKUP($C353,#REF!,2,FALSE)</f>
        <v>#REF!</v>
      </c>
      <c r="F353" s="215" t="s">
        <v>1346</v>
      </c>
      <c r="G353" s="188" t="s">
        <v>706</v>
      </c>
      <c r="H353" s="208" t="s">
        <v>706</v>
      </c>
      <c r="I353" s="188" t="s">
        <v>707</v>
      </c>
      <c r="J353" s="188" t="s">
        <v>1311</v>
      </c>
      <c r="K353" s="188" t="s">
        <v>1068</v>
      </c>
      <c r="L353" s="225" t="s">
        <v>350</v>
      </c>
      <c r="M353" s="195"/>
      <c r="N353" s="208" t="s">
        <v>2307</v>
      </c>
      <c r="O353" s="213">
        <v>20.89</v>
      </c>
      <c r="P353" s="212">
        <f t="shared" si="10"/>
        <v>6.9633333333333338</v>
      </c>
      <c r="Q353" s="212">
        <f t="shared" si="11"/>
        <v>0.69633333333333336</v>
      </c>
      <c r="R353" s="211">
        <v>3</v>
      </c>
      <c r="S353" s="194" t="str">
        <f>IF(R353=1,"Single canister",CONCATENATE(R353,"-Pack"))</f>
        <v>3-Pack</v>
      </c>
      <c r="T353" s="190">
        <v>10</v>
      </c>
      <c r="U353" s="193"/>
      <c r="V353" s="211"/>
      <c r="Y353" s="190">
        <v>1</v>
      </c>
      <c r="Z353" s="190"/>
      <c r="AA353" s="188" t="s">
        <v>472</v>
      </c>
      <c r="AB353" s="189"/>
      <c r="AC353" s="202"/>
    </row>
    <row r="354" spans="2:33">
      <c r="B354" s="190">
        <v>114</v>
      </c>
      <c r="C354" s="190">
        <v>9</v>
      </c>
      <c r="D354" s="216">
        <v>44993</v>
      </c>
      <c r="E354" s="224" t="s">
        <v>106</v>
      </c>
      <c r="F354" s="224" t="s">
        <v>82</v>
      </c>
      <c r="G354" s="188" t="s">
        <v>943</v>
      </c>
      <c r="H354" s="208" t="s">
        <v>943</v>
      </c>
      <c r="I354" s="188" t="s">
        <v>944</v>
      </c>
      <c r="J354" s="188" t="s">
        <v>944</v>
      </c>
      <c r="K354" s="188" t="s">
        <v>990</v>
      </c>
      <c r="L354" s="225" t="s">
        <v>19</v>
      </c>
      <c r="M354" s="225"/>
      <c r="N354" s="188" t="s">
        <v>2336</v>
      </c>
      <c r="O354" s="213">
        <v>7.99</v>
      </c>
      <c r="P354" s="212">
        <f t="shared" si="10"/>
        <v>7.99</v>
      </c>
      <c r="Q354" s="212">
        <f t="shared" si="11"/>
        <v>0.79900000000000004</v>
      </c>
      <c r="R354" s="211">
        <v>1</v>
      </c>
      <c r="S354" s="194" t="s">
        <v>369</v>
      </c>
      <c r="T354" s="190">
        <v>10</v>
      </c>
      <c r="U354" s="193"/>
      <c r="V354" s="211">
        <v>1</v>
      </c>
      <c r="W354" s="188" t="s">
        <v>992</v>
      </c>
      <c r="X354" s="211">
        <v>1</v>
      </c>
      <c r="Y354" s="211">
        <v>1</v>
      </c>
      <c r="Z354" s="211"/>
      <c r="AA354" s="188" t="s">
        <v>472</v>
      </c>
      <c r="AB354" s="189" t="s">
        <v>1425</v>
      </c>
      <c r="AC354" s="202"/>
    </row>
    <row r="355" spans="2:33">
      <c r="B355" s="190">
        <v>114</v>
      </c>
      <c r="C355" s="190">
        <v>97</v>
      </c>
      <c r="D355" s="216" t="e">
        <f>VLOOKUP($C355,#REF!,6,FALSE)</f>
        <v>#REF!</v>
      </c>
      <c r="E355" s="215" t="e">
        <f>VLOOKUP($C355,#REF!,2,FALSE)</f>
        <v>#REF!</v>
      </c>
      <c r="F355" s="215" t="s">
        <v>1346</v>
      </c>
      <c r="G355" s="188" t="s">
        <v>706</v>
      </c>
      <c r="H355" s="208" t="s">
        <v>706</v>
      </c>
      <c r="I355" s="188" t="s">
        <v>707</v>
      </c>
      <c r="J355" s="188" t="s">
        <v>1314</v>
      </c>
      <c r="K355" s="188" t="s">
        <v>1076</v>
      </c>
      <c r="L355" s="225" t="s">
        <v>350</v>
      </c>
      <c r="M355" s="195"/>
      <c r="N355" s="208" t="s">
        <v>2307</v>
      </c>
      <c r="O355" s="213">
        <v>10.99</v>
      </c>
      <c r="P355" s="212">
        <f t="shared" si="10"/>
        <v>10.99</v>
      </c>
      <c r="Q355" s="212">
        <f t="shared" si="11"/>
        <v>1.099</v>
      </c>
      <c r="R355" s="211">
        <v>1</v>
      </c>
      <c r="S355" s="194" t="str">
        <f>IF(R355=1,"Single canister",CONCATENATE(R355,"-Pack"))</f>
        <v>Single canister</v>
      </c>
      <c r="T355" s="190">
        <v>10</v>
      </c>
      <c r="U355" s="193"/>
      <c r="V355" s="211"/>
      <c r="Y355" s="190">
        <v>1</v>
      </c>
      <c r="Z355" s="190"/>
      <c r="AA355" s="188" t="s">
        <v>472</v>
      </c>
      <c r="AB355" s="189"/>
      <c r="AC355" s="202"/>
    </row>
    <row r="356" spans="2:33">
      <c r="B356" s="190">
        <v>115</v>
      </c>
      <c r="C356" s="190">
        <v>9</v>
      </c>
      <c r="D356" s="216">
        <v>44993</v>
      </c>
      <c r="E356" s="224" t="s">
        <v>106</v>
      </c>
      <c r="F356" s="224" t="s">
        <v>82</v>
      </c>
      <c r="G356" s="188" t="s">
        <v>943</v>
      </c>
      <c r="H356" s="208" t="s">
        <v>943</v>
      </c>
      <c r="I356" s="188" t="s">
        <v>944</v>
      </c>
      <c r="J356" s="188" t="s">
        <v>944</v>
      </c>
      <c r="K356" s="188" t="s">
        <v>994</v>
      </c>
      <c r="L356" s="225" t="s">
        <v>19</v>
      </c>
      <c r="M356" s="225"/>
      <c r="N356" s="188" t="s">
        <v>2336</v>
      </c>
      <c r="O356" s="213">
        <v>13.99</v>
      </c>
      <c r="P356" s="212">
        <f t="shared" si="10"/>
        <v>6.9950000000000001</v>
      </c>
      <c r="Q356" s="212">
        <f t="shared" si="11"/>
        <v>0.69950000000000001</v>
      </c>
      <c r="R356" s="211">
        <v>2</v>
      </c>
      <c r="S356" s="194" t="s">
        <v>355</v>
      </c>
      <c r="T356" s="190">
        <v>10</v>
      </c>
      <c r="U356" s="193"/>
      <c r="V356" s="211">
        <v>1</v>
      </c>
      <c r="W356" s="188" t="s">
        <v>992</v>
      </c>
      <c r="X356" s="211">
        <v>1</v>
      </c>
      <c r="Y356" s="211">
        <v>1</v>
      </c>
      <c r="Z356" s="211"/>
      <c r="AA356" s="188" t="s">
        <v>472</v>
      </c>
      <c r="AB356" s="189" t="s">
        <v>1425</v>
      </c>
      <c r="AC356" s="202"/>
    </row>
    <row r="357" spans="2:33">
      <c r="B357" s="190">
        <v>115</v>
      </c>
      <c r="C357" s="190">
        <v>97</v>
      </c>
      <c r="D357" s="216" t="e">
        <f>VLOOKUP($C357,#REF!,6,FALSE)</f>
        <v>#REF!</v>
      </c>
      <c r="E357" s="215" t="e">
        <f>VLOOKUP($C357,#REF!,2,FALSE)</f>
        <v>#REF!</v>
      </c>
      <c r="F357" s="215" t="s">
        <v>1346</v>
      </c>
      <c r="G357" s="188" t="s">
        <v>706</v>
      </c>
      <c r="H357" s="208" t="s">
        <v>706</v>
      </c>
      <c r="I357" s="188" t="s">
        <v>707</v>
      </c>
      <c r="J357" s="188" t="s">
        <v>1315</v>
      </c>
      <c r="K357" s="188" t="s">
        <v>1078</v>
      </c>
      <c r="L357" s="225" t="s">
        <v>350</v>
      </c>
      <c r="M357" s="195"/>
      <c r="N357" s="208" t="s">
        <v>2307</v>
      </c>
      <c r="O357" s="213">
        <v>7.49</v>
      </c>
      <c r="P357" s="212">
        <f t="shared" si="10"/>
        <v>7.49</v>
      </c>
      <c r="Q357" s="212">
        <f t="shared" si="11"/>
        <v>2.14</v>
      </c>
      <c r="R357" s="211">
        <v>1</v>
      </c>
      <c r="S357" s="194" t="str">
        <f>IF(R357=1,"Single canister",CONCATENATE(R357,"-Pack"))</f>
        <v>Single canister</v>
      </c>
      <c r="T357" s="190">
        <v>3.5</v>
      </c>
      <c r="U357" s="193"/>
      <c r="V357" s="211"/>
      <c r="Y357" s="190">
        <v>1</v>
      </c>
      <c r="Z357" s="190"/>
      <c r="AA357" s="188" t="s">
        <v>472</v>
      </c>
      <c r="AB357" s="189"/>
      <c r="AC357" s="202"/>
    </row>
    <row r="358" spans="2:33">
      <c r="B358" s="190">
        <v>116</v>
      </c>
      <c r="C358" s="190">
        <v>9</v>
      </c>
      <c r="D358" s="216">
        <v>44993</v>
      </c>
      <c r="E358" s="224" t="s">
        <v>106</v>
      </c>
      <c r="F358" s="224" t="s">
        <v>82</v>
      </c>
      <c r="G358" s="188" t="s">
        <v>995</v>
      </c>
      <c r="H358" s="208" t="s">
        <v>995</v>
      </c>
      <c r="I358" s="188" t="s">
        <v>996</v>
      </c>
      <c r="J358" s="188" t="s">
        <v>997</v>
      </c>
      <c r="K358" s="188" t="s">
        <v>998</v>
      </c>
      <c r="L358" s="225" t="s">
        <v>19</v>
      </c>
      <c r="M358" s="225"/>
      <c r="N358" s="188" t="s">
        <v>376</v>
      </c>
      <c r="O358" s="213">
        <v>27.99</v>
      </c>
      <c r="P358" s="212">
        <f t="shared" si="10"/>
        <v>13.994999999999999</v>
      </c>
      <c r="Q358" s="212">
        <f t="shared" si="11"/>
        <v>1.3995</v>
      </c>
      <c r="R358" s="211">
        <v>2</v>
      </c>
      <c r="S358" s="194" t="s">
        <v>355</v>
      </c>
      <c r="T358" s="190">
        <v>10</v>
      </c>
      <c r="U358" s="193"/>
      <c r="V358" s="211">
        <v>1</v>
      </c>
      <c r="W358" s="188" t="s">
        <v>1000</v>
      </c>
      <c r="X358" s="211">
        <v>1</v>
      </c>
      <c r="Y358" s="211">
        <v>0</v>
      </c>
      <c r="Z358" s="211"/>
      <c r="AA358" s="188" t="s">
        <v>472</v>
      </c>
      <c r="AB358" s="189" t="s">
        <v>1344</v>
      </c>
      <c r="AC358" s="202"/>
    </row>
    <row r="359" spans="2:33">
      <c r="B359" s="190">
        <v>116</v>
      </c>
      <c r="C359" s="190">
        <v>98</v>
      </c>
      <c r="D359" s="216" t="e">
        <f>VLOOKUP($C359,#REF!,6,FALSE)</f>
        <v>#REF!</v>
      </c>
      <c r="E359" s="215" t="e">
        <f>VLOOKUP($C359,#REF!,2,FALSE)</f>
        <v>#REF!</v>
      </c>
      <c r="F359" s="215" t="s">
        <v>1347</v>
      </c>
      <c r="G359" s="188" t="s">
        <v>85</v>
      </c>
      <c r="H359" s="208" t="s">
        <v>2303</v>
      </c>
      <c r="I359" s="208" t="s">
        <v>2303</v>
      </c>
      <c r="J359" s="188" t="s">
        <v>1251</v>
      </c>
      <c r="K359" s="188" t="s">
        <v>1324</v>
      </c>
      <c r="L359" s="195" t="s">
        <v>350</v>
      </c>
      <c r="M359" s="195"/>
      <c r="N359" s="208" t="s">
        <v>1254</v>
      </c>
      <c r="O359" s="213">
        <v>7.88</v>
      </c>
      <c r="P359" s="212">
        <f t="shared" si="10"/>
        <v>7.88</v>
      </c>
      <c r="Q359" s="212">
        <f t="shared" si="11"/>
        <v>0.78800000000000003</v>
      </c>
      <c r="R359" s="211">
        <v>1</v>
      </c>
      <c r="S359" s="194" t="str">
        <f>IF(R359=1,"Single canister",CONCATENATE(R359,"-Pack"))</f>
        <v>Single canister</v>
      </c>
      <c r="T359" s="190">
        <v>10</v>
      </c>
      <c r="U359" s="193"/>
      <c r="V359" s="211"/>
      <c r="Y359" s="190">
        <v>1</v>
      </c>
      <c r="Z359" s="190"/>
      <c r="AA359" s="188" t="s">
        <v>472</v>
      </c>
      <c r="AB359" s="189"/>
      <c r="AC359" s="202"/>
    </row>
    <row r="360" spans="2:33">
      <c r="B360" s="190">
        <v>117</v>
      </c>
      <c r="C360" s="190">
        <v>9</v>
      </c>
      <c r="D360" s="216">
        <v>44993</v>
      </c>
      <c r="E360" s="224" t="s">
        <v>106</v>
      </c>
      <c r="F360" s="224" t="s">
        <v>82</v>
      </c>
      <c r="G360" s="188" t="s">
        <v>1001</v>
      </c>
      <c r="H360" s="208" t="str">
        <f>G360</f>
        <v>Compucessory</v>
      </c>
      <c r="I360" s="188" t="s">
        <v>1002</v>
      </c>
      <c r="J360" s="188" t="s">
        <v>1003</v>
      </c>
      <c r="K360" s="188" t="s">
        <v>1004</v>
      </c>
      <c r="L360" s="225" t="s">
        <v>19</v>
      </c>
      <c r="M360" s="225"/>
      <c r="N360" s="188" t="s">
        <v>2337</v>
      </c>
      <c r="O360" s="213">
        <v>39.99</v>
      </c>
      <c r="P360" s="212">
        <f t="shared" si="10"/>
        <v>6.665</v>
      </c>
      <c r="Q360" s="212">
        <f t="shared" si="11"/>
        <v>0.66649999999999998</v>
      </c>
      <c r="R360" s="211">
        <v>6</v>
      </c>
      <c r="S360" s="211" t="s">
        <v>377</v>
      </c>
      <c r="T360" s="190">
        <v>10</v>
      </c>
      <c r="U360" s="193"/>
      <c r="V360" s="211">
        <v>1</v>
      </c>
      <c r="W360" s="188" t="s">
        <v>948</v>
      </c>
      <c r="X360" s="211">
        <v>1</v>
      </c>
      <c r="Y360" s="211">
        <v>1</v>
      </c>
      <c r="Z360" s="211"/>
      <c r="AA360" s="188" t="s">
        <v>472</v>
      </c>
      <c r="AB360" s="189" t="s">
        <v>1425</v>
      </c>
      <c r="AC360" s="202"/>
    </row>
    <row r="361" spans="2:33">
      <c r="B361" s="190">
        <v>117</v>
      </c>
      <c r="C361" s="190">
        <v>98</v>
      </c>
      <c r="D361" s="216" t="e">
        <f>VLOOKUP($C361,#REF!,6,FALSE)</f>
        <v>#REF!</v>
      </c>
      <c r="E361" s="215" t="e">
        <f>VLOOKUP($C361,#REF!,2,FALSE)</f>
        <v>#REF!</v>
      </c>
      <c r="F361" s="215" t="s">
        <v>1347</v>
      </c>
      <c r="G361" s="188" t="s">
        <v>85</v>
      </c>
      <c r="H361" s="208" t="s">
        <v>2303</v>
      </c>
      <c r="I361" s="208" t="s">
        <v>2303</v>
      </c>
      <c r="J361" s="188" t="s">
        <v>1258</v>
      </c>
      <c r="K361" s="188" t="s">
        <v>1307</v>
      </c>
      <c r="L361" s="195" t="s">
        <v>350</v>
      </c>
      <c r="M361" s="195"/>
      <c r="N361" s="208" t="s">
        <v>1254</v>
      </c>
      <c r="O361" s="213">
        <v>14.88</v>
      </c>
      <c r="P361" s="212">
        <f t="shared" si="10"/>
        <v>7.44</v>
      </c>
      <c r="Q361" s="212">
        <f t="shared" si="11"/>
        <v>0.74399999999999999</v>
      </c>
      <c r="R361" s="211">
        <v>2</v>
      </c>
      <c r="S361" s="194" t="str">
        <f>IF(R361=1,"Single canister",CONCATENATE(R361,"-Pack"))</f>
        <v>2-Pack</v>
      </c>
      <c r="T361" s="190">
        <v>10</v>
      </c>
      <c r="U361" s="193"/>
      <c r="V361" s="211"/>
      <c r="Y361" s="190">
        <v>1</v>
      </c>
      <c r="Z361" s="190"/>
      <c r="AA361" s="188" t="s">
        <v>472</v>
      </c>
      <c r="AB361" s="189"/>
      <c r="AC361" s="202"/>
    </row>
    <row r="362" spans="2:33">
      <c r="B362" s="190">
        <v>118</v>
      </c>
      <c r="C362" s="190">
        <v>9</v>
      </c>
      <c r="D362" s="216">
        <v>44993</v>
      </c>
      <c r="E362" s="224" t="s">
        <v>106</v>
      </c>
      <c r="F362" s="224" t="s">
        <v>82</v>
      </c>
      <c r="G362" s="188" t="s">
        <v>374</v>
      </c>
      <c r="H362" s="208" t="s">
        <v>374</v>
      </c>
      <c r="I362" s="208" t="s">
        <v>375</v>
      </c>
      <c r="J362" s="188" t="s">
        <v>1007</v>
      </c>
      <c r="K362" s="188" t="s">
        <v>1008</v>
      </c>
      <c r="L362" s="195" t="s">
        <v>19</v>
      </c>
      <c r="M362" s="195"/>
      <c r="N362" s="188" t="s">
        <v>376</v>
      </c>
      <c r="O362" s="213">
        <v>18.989999999999998</v>
      </c>
      <c r="P362" s="212">
        <f t="shared" si="10"/>
        <v>18.989999999999998</v>
      </c>
      <c r="Q362" s="212">
        <f t="shared" si="11"/>
        <v>5.4257142857142853</v>
      </c>
      <c r="R362" s="211">
        <v>1</v>
      </c>
      <c r="S362" s="211" t="s">
        <v>369</v>
      </c>
      <c r="T362" s="190">
        <v>3.5</v>
      </c>
      <c r="U362" s="193"/>
      <c r="V362" s="211">
        <v>1</v>
      </c>
      <c r="W362" s="188" t="s">
        <v>1010</v>
      </c>
      <c r="X362" s="211">
        <v>1</v>
      </c>
      <c r="Y362" s="211">
        <v>0</v>
      </c>
      <c r="Z362" s="211"/>
      <c r="AA362" s="188" t="s">
        <v>472</v>
      </c>
      <c r="AB362" s="189" t="s">
        <v>1344</v>
      </c>
      <c r="AC362" s="202"/>
    </row>
    <row r="363" spans="2:33">
      <c r="B363" s="190">
        <v>118</v>
      </c>
      <c r="C363" s="190">
        <v>98</v>
      </c>
      <c r="D363" s="216" t="e">
        <f>VLOOKUP($C363,#REF!,6,FALSE)</f>
        <v>#REF!</v>
      </c>
      <c r="E363" s="215" t="e">
        <f>VLOOKUP($C363,#REF!,2,FALSE)</f>
        <v>#REF!</v>
      </c>
      <c r="F363" s="215" t="s">
        <v>1347</v>
      </c>
      <c r="G363" s="188" t="s">
        <v>85</v>
      </c>
      <c r="H363" s="208" t="s">
        <v>2303</v>
      </c>
      <c r="I363" s="208" t="s">
        <v>2303</v>
      </c>
      <c r="J363" s="188" t="s">
        <v>1256</v>
      </c>
      <c r="K363" s="188" t="s">
        <v>1308</v>
      </c>
      <c r="L363" s="195" t="s">
        <v>350</v>
      </c>
      <c r="M363" s="195"/>
      <c r="N363" s="208" t="s">
        <v>1254</v>
      </c>
      <c r="O363" s="213">
        <v>21.88</v>
      </c>
      <c r="P363" s="212">
        <f t="shared" si="10"/>
        <v>5.47</v>
      </c>
      <c r="Q363" s="212">
        <f t="shared" si="11"/>
        <v>0.54699999999999993</v>
      </c>
      <c r="R363" s="211">
        <v>4</v>
      </c>
      <c r="S363" s="194" t="str">
        <f>IF(R363=1,"Single canister",CONCATENATE(R363,"-Pack"))</f>
        <v>4-Pack</v>
      </c>
      <c r="T363" s="190">
        <v>10</v>
      </c>
      <c r="U363" s="193"/>
      <c r="V363" s="211"/>
      <c r="Y363" s="190">
        <v>1</v>
      </c>
      <c r="Z363" s="190"/>
      <c r="AA363" s="188" t="s">
        <v>472</v>
      </c>
      <c r="AB363" s="189"/>
      <c r="AC363" s="202"/>
    </row>
    <row r="364" spans="2:33">
      <c r="B364" s="190">
        <v>119</v>
      </c>
      <c r="C364" s="190">
        <v>9</v>
      </c>
      <c r="D364" s="216">
        <v>44993</v>
      </c>
      <c r="E364" s="224" t="s">
        <v>106</v>
      </c>
      <c r="F364" s="224" t="s">
        <v>82</v>
      </c>
      <c r="G364" s="188" t="s">
        <v>374</v>
      </c>
      <c r="H364" s="208" t="s">
        <v>374</v>
      </c>
      <c r="I364" s="208" t="s">
        <v>375</v>
      </c>
      <c r="J364" s="188" t="s">
        <v>1011</v>
      </c>
      <c r="K364" s="188" t="s">
        <v>1012</v>
      </c>
      <c r="L364" s="195" t="s">
        <v>19</v>
      </c>
      <c r="M364" s="195"/>
      <c r="N364" s="188" t="s">
        <v>376</v>
      </c>
      <c r="O364" s="213">
        <v>16.989999999999998</v>
      </c>
      <c r="P364" s="212">
        <f t="shared" si="10"/>
        <v>16.989999999999998</v>
      </c>
      <c r="Q364" s="212">
        <f t="shared" si="11"/>
        <v>0.99941176470588222</v>
      </c>
      <c r="R364" s="211">
        <v>1</v>
      </c>
      <c r="S364" s="194" t="s">
        <v>369</v>
      </c>
      <c r="T364" s="190">
        <v>17</v>
      </c>
      <c r="U364" s="193"/>
      <c r="V364" s="211">
        <v>1</v>
      </c>
      <c r="W364" s="188" t="s">
        <v>1010</v>
      </c>
      <c r="X364" s="211">
        <v>1</v>
      </c>
      <c r="Y364" s="211">
        <v>0</v>
      </c>
      <c r="Z364" s="211"/>
      <c r="AA364" s="188" t="s">
        <v>472</v>
      </c>
      <c r="AB364" s="189" t="s">
        <v>1344</v>
      </c>
      <c r="AC364" s="202"/>
    </row>
    <row r="365" spans="2:33">
      <c r="B365" s="190">
        <v>119</v>
      </c>
      <c r="C365" s="190">
        <v>99</v>
      </c>
      <c r="D365" s="216" t="e">
        <f>VLOOKUP($C365,#REF!,6,FALSE)</f>
        <v>#REF!</v>
      </c>
      <c r="E365" s="215" t="e">
        <f>VLOOKUP($C365,#REF!,2,FALSE)</f>
        <v>#REF!</v>
      </c>
      <c r="F365" s="215" t="s">
        <v>1347</v>
      </c>
      <c r="G365" s="188" t="s">
        <v>414</v>
      </c>
      <c r="H365" s="208" t="s">
        <v>694</v>
      </c>
      <c r="I365" s="188" t="s">
        <v>694</v>
      </c>
      <c r="J365" s="188" t="s">
        <v>1151</v>
      </c>
      <c r="K365" s="188" t="s">
        <v>1309</v>
      </c>
      <c r="L365" s="225" t="s">
        <v>19</v>
      </c>
      <c r="M365" s="195"/>
      <c r="N365" s="208" t="s">
        <v>416</v>
      </c>
      <c r="O365" s="213">
        <v>12.99</v>
      </c>
      <c r="P365" s="212">
        <f t="shared" si="10"/>
        <v>6.4950000000000001</v>
      </c>
      <c r="Q365" s="212">
        <f t="shared" si="11"/>
        <v>0.64949999999999997</v>
      </c>
      <c r="R365" s="211">
        <v>2</v>
      </c>
      <c r="S365" s="194" t="str">
        <f>IF(R365=1,"Single canister",CONCATENATE(R365,"-Pack"))</f>
        <v>2-Pack</v>
      </c>
      <c r="T365" s="190">
        <v>10</v>
      </c>
      <c r="U365" s="193"/>
      <c r="V365" s="211"/>
      <c r="Y365" s="190">
        <v>0</v>
      </c>
      <c r="Z365" s="190"/>
      <c r="AA365" s="188" t="s">
        <v>472</v>
      </c>
      <c r="AB365" s="189"/>
      <c r="AC365" s="202"/>
    </row>
    <row r="366" spans="2:33">
      <c r="B366" s="190">
        <v>120</v>
      </c>
      <c r="C366" s="190">
        <v>9</v>
      </c>
      <c r="D366" s="216">
        <v>45023</v>
      </c>
      <c r="E366" s="215" t="s">
        <v>106</v>
      </c>
      <c r="F366" s="215" t="s">
        <v>82</v>
      </c>
      <c r="G366" s="188" t="s">
        <v>374</v>
      </c>
      <c r="H366" s="208" t="s">
        <v>374</v>
      </c>
      <c r="I366" s="208" t="s">
        <v>375</v>
      </c>
      <c r="J366" s="188" t="s">
        <v>1014</v>
      </c>
      <c r="K366" s="188" t="s">
        <v>1015</v>
      </c>
      <c r="L366" s="195" t="s">
        <v>19</v>
      </c>
      <c r="M366" s="195"/>
      <c r="N366" s="188" t="s">
        <v>376</v>
      </c>
      <c r="O366" s="213"/>
      <c r="P366" s="212"/>
      <c r="Q366" s="212"/>
      <c r="R366" s="211"/>
      <c r="S366" s="194"/>
      <c r="T366" s="190"/>
      <c r="U366" s="193" t="s">
        <v>368</v>
      </c>
      <c r="V366" s="211">
        <v>1</v>
      </c>
      <c r="W366" s="188" t="s">
        <v>356</v>
      </c>
      <c r="X366" s="190">
        <v>1</v>
      </c>
      <c r="Y366" s="190">
        <v>0</v>
      </c>
      <c r="Z366" s="190"/>
      <c r="AA366" s="188" t="s">
        <v>472</v>
      </c>
      <c r="AB366" s="189"/>
      <c r="AC366" s="202"/>
    </row>
    <row r="367" spans="2:33">
      <c r="B367" s="190">
        <v>120</v>
      </c>
      <c r="C367" s="190">
        <v>100</v>
      </c>
      <c r="D367" s="216" t="e">
        <f>VLOOKUP($C367,#REF!,6,FALSE)</f>
        <v>#REF!</v>
      </c>
      <c r="E367" s="215" t="e">
        <f>VLOOKUP($C367,#REF!,2,FALSE)</f>
        <v>#REF!</v>
      </c>
      <c r="F367" s="215" t="s">
        <v>1347</v>
      </c>
      <c r="G367" s="188" t="s">
        <v>706</v>
      </c>
      <c r="H367" s="208" t="s">
        <v>706</v>
      </c>
      <c r="I367" s="188" t="s">
        <v>707</v>
      </c>
      <c r="J367" s="188" t="s">
        <v>1311</v>
      </c>
      <c r="K367" s="188" t="s">
        <v>1068</v>
      </c>
      <c r="L367" s="225" t="s">
        <v>350</v>
      </c>
      <c r="M367" s="195"/>
      <c r="N367" s="208" t="s">
        <v>2307</v>
      </c>
      <c r="O367" s="213">
        <v>20.89</v>
      </c>
      <c r="P367" s="212">
        <f t="shared" ref="P367:P398" si="12">IFERROR(O367/R367,"-")</f>
        <v>6.9633333333333338</v>
      </c>
      <c r="Q367" s="212">
        <f t="shared" ref="Q367:Q398" si="13">IFERROR(P367/T367,"-")</f>
        <v>0.69633333333333336</v>
      </c>
      <c r="R367" s="211">
        <v>3</v>
      </c>
      <c r="S367" s="194" t="str">
        <f>IF(R367=1,"Single canister",CONCATENATE(R367,"-Pack"))</f>
        <v>3-Pack</v>
      </c>
      <c r="T367" s="190">
        <v>10</v>
      </c>
      <c r="U367" s="193"/>
      <c r="V367" s="211"/>
      <c r="Y367" s="190">
        <v>1</v>
      </c>
      <c r="Z367" s="190"/>
      <c r="AA367" s="188" t="s">
        <v>472</v>
      </c>
      <c r="AB367" s="189"/>
      <c r="AC367" s="202"/>
    </row>
    <row r="368" spans="2:33">
      <c r="B368" s="190">
        <v>121</v>
      </c>
      <c r="C368" s="190">
        <v>9</v>
      </c>
      <c r="D368" s="216">
        <v>44993</v>
      </c>
      <c r="E368" s="224" t="s">
        <v>106</v>
      </c>
      <c r="F368" s="224" t="s">
        <v>82</v>
      </c>
      <c r="G368" s="188" t="s">
        <v>615</v>
      </c>
      <c r="H368" s="208" t="s">
        <v>2318</v>
      </c>
      <c r="I368" s="188" t="s">
        <v>616</v>
      </c>
      <c r="J368" s="188" t="s">
        <v>1018</v>
      </c>
      <c r="K368" s="218" t="s">
        <v>1019</v>
      </c>
      <c r="L368" s="225" t="s">
        <v>528</v>
      </c>
      <c r="M368" s="225"/>
      <c r="N368" s="228" t="s">
        <v>615</v>
      </c>
      <c r="O368" s="213">
        <v>8.99</v>
      </c>
      <c r="P368" s="212">
        <f t="shared" si="12"/>
        <v>8.99</v>
      </c>
      <c r="Q368" s="222">
        <f t="shared" si="13"/>
        <v>0.89900000000000002</v>
      </c>
      <c r="R368" s="219">
        <v>1</v>
      </c>
      <c r="S368" s="219" t="s">
        <v>369</v>
      </c>
      <c r="T368" s="217">
        <v>10</v>
      </c>
      <c r="U368" s="220"/>
      <c r="V368" s="219">
        <v>1</v>
      </c>
      <c r="W368" s="218" t="s">
        <v>1000</v>
      </c>
      <c r="X368" s="219">
        <v>1</v>
      </c>
      <c r="Y368" s="211">
        <v>0</v>
      </c>
      <c r="Z368" s="219"/>
      <c r="AA368" s="218" t="s">
        <v>1021</v>
      </c>
      <c r="AB368" s="189" t="s">
        <v>1344</v>
      </c>
      <c r="AC368" s="217" t="s">
        <v>1387</v>
      </c>
      <c r="AD368" s="190"/>
      <c r="AE368" s="188"/>
      <c r="AF368" s="189"/>
      <c r="AG368" s="188"/>
    </row>
    <row r="369" spans="2:33">
      <c r="B369" s="190">
        <v>121</v>
      </c>
      <c r="C369" s="190">
        <v>100</v>
      </c>
      <c r="D369" s="216" t="e">
        <f>VLOOKUP($C369,#REF!,6,FALSE)</f>
        <v>#REF!</v>
      </c>
      <c r="E369" s="215" t="e">
        <f>VLOOKUP($C369,#REF!,2,FALSE)</f>
        <v>#REF!</v>
      </c>
      <c r="F369" s="215" t="s">
        <v>1347</v>
      </c>
      <c r="G369" s="188" t="s">
        <v>706</v>
      </c>
      <c r="H369" s="208" t="s">
        <v>706</v>
      </c>
      <c r="I369" s="188" t="s">
        <v>707</v>
      </c>
      <c r="J369" s="188" t="s">
        <v>1314</v>
      </c>
      <c r="K369" s="218" t="s">
        <v>1076</v>
      </c>
      <c r="L369" s="225" t="s">
        <v>350</v>
      </c>
      <c r="M369" s="195"/>
      <c r="N369" s="208" t="s">
        <v>2307</v>
      </c>
      <c r="O369" s="213">
        <v>10.99</v>
      </c>
      <c r="P369" s="212">
        <f t="shared" si="12"/>
        <v>10.99</v>
      </c>
      <c r="Q369" s="222">
        <f t="shared" si="13"/>
        <v>1.099</v>
      </c>
      <c r="R369" s="219">
        <v>1</v>
      </c>
      <c r="S369" s="221" t="str">
        <f>IF(R369=1,"Single canister",CONCATENATE(R369,"-Pack"))</f>
        <v>Single canister</v>
      </c>
      <c r="T369" s="217">
        <v>10</v>
      </c>
      <c r="U369" s="220"/>
      <c r="V369" s="219"/>
      <c r="W369" s="218"/>
      <c r="X369" s="217"/>
      <c r="Y369" s="190">
        <v>1</v>
      </c>
      <c r="Z369" s="217"/>
      <c r="AA369" s="218" t="s">
        <v>472</v>
      </c>
      <c r="AB369" s="189"/>
      <c r="AC369" s="217" t="s">
        <v>1387</v>
      </c>
      <c r="AD369" s="190"/>
      <c r="AE369" s="188"/>
      <c r="AF369" s="189"/>
      <c r="AG369" s="188"/>
    </row>
    <row r="370" spans="2:33">
      <c r="B370" s="190">
        <v>122</v>
      </c>
      <c r="C370" s="190">
        <v>9</v>
      </c>
      <c r="D370" s="216">
        <v>44993</v>
      </c>
      <c r="E370" s="224" t="s">
        <v>106</v>
      </c>
      <c r="F370" s="224" t="s">
        <v>82</v>
      </c>
      <c r="G370" s="188" t="s">
        <v>615</v>
      </c>
      <c r="H370" s="208" t="s">
        <v>2318</v>
      </c>
      <c r="I370" s="188" t="s">
        <v>616</v>
      </c>
      <c r="J370" s="188" t="s">
        <v>1022</v>
      </c>
      <c r="K370" s="218" t="s">
        <v>1023</v>
      </c>
      <c r="L370" s="225" t="s">
        <v>528</v>
      </c>
      <c r="M370" s="225"/>
      <c r="N370" s="228" t="s">
        <v>615</v>
      </c>
      <c r="O370" s="213">
        <v>34.99</v>
      </c>
      <c r="P370" s="212">
        <f t="shared" si="12"/>
        <v>5.831666666666667</v>
      </c>
      <c r="Q370" s="222">
        <f t="shared" si="13"/>
        <v>0.58316666666666672</v>
      </c>
      <c r="R370" s="219">
        <v>6</v>
      </c>
      <c r="S370" s="221" t="s">
        <v>377</v>
      </c>
      <c r="T370" s="217">
        <v>10</v>
      </c>
      <c r="U370" s="220"/>
      <c r="V370" s="219">
        <v>1</v>
      </c>
      <c r="W370" s="218" t="s">
        <v>1000</v>
      </c>
      <c r="X370" s="219">
        <v>1</v>
      </c>
      <c r="Y370" s="211">
        <v>0</v>
      </c>
      <c r="Z370" s="219"/>
      <c r="AA370" s="218" t="s">
        <v>1021</v>
      </c>
      <c r="AB370" s="189" t="s">
        <v>1344</v>
      </c>
      <c r="AC370" s="217" t="s">
        <v>1387</v>
      </c>
      <c r="AD370" s="190"/>
      <c r="AE370" s="188"/>
      <c r="AF370" s="189"/>
      <c r="AG370" s="188"/>
    </row>
    <row r="371" spans="2:33">
      <c r="B371" s="190">
        <v>122</v>
      </c>
      <c r="C371" s="190">
        <v>100</v>
      </c>
      <c r="D371" s="216" t="e">
        <f>VLOOKUP($C371,#REF!,6,FALSE)</f>
        <v>#REF!</v>
      </c>
      <c r="E371" s="215" t="e">
        <f>VLOOKUP($C371,#REF!,2,FALSE)</f>
        <v>#REF!</v>
      </c>
      <c r="F371" s="215" t="s">
        <v>1347</v>
      </c>
      <c r="G371" s="188" t="s">
        <v>706</v>
      </c>
      <c r="H371" s="208" t="s">
        <v>706</v>
      </c>
      <c r="I371" s="188" t="s">
        <v>707</v>
      </c>
      <c r="J371" s="188" t="s">
        <v>1315</v>
      </c>
      <c r="K371" s="218" t="s">
        <v>1078</v>
      </c>
      <c r="L371" s="225" t="s">
        <v>350</v>
      </c>
      <c r="M371" s="195"/>
      <c r="N371" s="208" t="s">
        <v>2307</v>
      </c>
      <c r="O371" s="213">
        <v>7.49</v>
      </c>
      <c r="P371" s="212">
        <f t="shared" si="12"/>
        <v>7.49</v>
      </c>
      <c r="Q371" s="212">
        <f t="shared" si="13"/>
        <v>2.14</v>
      </c>
      <c r="R371" s="219">
        <v>1</v>
      </c>
      <c r="S371" s="221" t="str">
        <f>IF(R371=1,"Single canister",CONCATENATE(R371,"-Pack"))</f>
        <v>Single canister</v>
      </c>
      <c r="T371" s="217">
        <v>3.5</v>
      </c>
      <c r="U371" s="220"/>
      <c r="V371" s="219"/>
      <c r="W371" s="218"/>
      <c r="X371" s="217"/>
      <c r="Y371" s="190">
        <v>1</v>
      </c>
      <c r="Z371" s="217"/>
      <c r="AA371" s="218" t="s">
        <v>472</v>
      </c>
      <c r="AB371" s="189"/>
      <c r="AC371" s="217" t="s">
        <v>1387</v>
      </c>
      <c r="AD371" s="190"/>
      <c r="AE371" s="188"/>
      <c r="AF371" s="189"/>
      <c r="AG371" s="188"/>
    </row>
    <row r="372" spans="2:33">
      <c r="B372" s="190">
        <v>123</v>
      </c>
      <c r="C372" s="190">
        <v>101</v>
      </c>
      <c r="D372" s="216" t="e">
        <f>VLOOKUP($C372,#REF!,6,FALSE)</f>
        <v>#REF!</v>
      </c>
      <c r="E372" s="215" t="e">
        <f>VLOOKUP($C372,#REF!,2,FALSE)</f>
        <v>#REF!</v>
      </c>
      <c r="F372" s="215" t="s">
        <v>1348</v>
      </c>
      <c r="G372" s="208" t="s">
        <v>374</v>
      </c>
      <c r="H372" s="208" t="s">
        <v>374</v>
      </c>
      <c r="I372" s="208" t="s">
        <v>375</v>
      </c>
      <c r="J372" s="208" t="s">
        <v>1172</v>
      </c>
      <c r="K372" s="226" t="s">
        <v>1323</v>
      </c>
      <c r="L372" s="195" t="s">
        <v>19</v>
      </c>
      <c r="M372" s="195"/>
      <c r="N372" s="188" t="s">
        <v>376</v>
      </c>
      <c r="O372" s="213">
        <v>12.64</v>
      </c>
      <c r="P372" s="212">
        <f t="shared" si="12"/>
        <v>6.32</v>
      </c>
      <c r="Q372" s="222">
        <f t="shared" si="13"/>
        <v>0.63200000000000001</v>
      </c>
      <c r="R372" s="219">
        <v>2</v>
      </c>
      <c r="S372" s="221" t="str">
        <f>IF(R372=1,"Single canister",CONCATENATE(R372,"-Pack"))</f>
        <v>2-Pack</v>
      </c>
      <c r="T372" s="219">
        <v>10</v>
      </c>
      <c r="U372" s="226" t="s">
        <v>1183</v>
      </c>
      <c r="V372" s="219">
        <v>1</v>
      </c>
      <c r="W372" s="226" t="s">
        <v>1175</v>
      </c>
      <c r="X372" s="219">
        <v>1</v>
      </c>
      <c r="Y372" s="211">
        <v>1</v>
      </c>
      <c r="Z372" s="219"/>
      <c r="AA372" s="226" t="s">
        <v>1177</v>
      </c>
      <c r="AB372" s="189" t="s">
        <v>1344</v>
      </c>
      <c r="AC372" s="217" t="s">
        <v>1387</v>
      </c>
      <c r="AD372" s="190"/>
      <c r="AE372" s="188"/>
      <c r="AF372" s="189"/>
      <c r="AG372" s="188"/>
    </row>
    <row r="373" spans="2:33">
      <c r="B373" s="190">
        <v>123</v>
      </c>
      <c r="C373" s="190">
        <v>9</v>
      </c>
      <c r="D373" s="216">
        <v>44993</v>
      </c>
      <c r="E373" s="224" t="s">
        <v>106</v>
      </c>
      <c r="F373" s="224" t="s">
        <v>82</v>
      </c>
      <c r="G373" s="188" t="s">
        <v>665</v>
      </c>
      <c r="H373" s="208" t="s">
        <v>665</v>
      </c>
      <c r="I373" s="188" t="s">
        <v>666</v>
      </c>
      <c r="J373" s="188" t="s">
        <v>1024</v>
      </c>
      <c r="K373" s="218" t="s">
        <v>1025</v>
      </c>
      <c r="L373" s="225" t="s">
        <v>19</v>
      </c>
      <c r="M373" s="225"/>
      <c r="N373" s="188" t="s">
        <v>376</v>
      </c>
      <c r="O373" s="213">
        <v>9.99</v>
      </c>
      <c r="P373" s="212">
        <f t="shared" si="12"/>
        <v>9.99</v>
      </c>
      <c r="Q373" s="222">
        <f t="shared" si="13"/>
        <v>0.999</v>
      </c>
      <c r="R373" s="219">
        <v>1</v>
      </c>
      <c r="S373" s="219" t="s">
        <v>369</v>
      </c>
      <c r="T373" s="217">
        <v>10</v>
      </c>
      <c r="U373" s="220"/>
      <c r="V373" s="219">
        <v>1</v>
      </c>
      <c r="W373" s="218" t="s">
        <v>1027</v>
      </c>
      <c r="X373" s="219">
        <v>1</v>
      </c>
      <c r="Y373" s="211">
        <v>1</v>
      </c>
      <c r="Z373" s="219"/>
      <c r="AA373" s="218" t="s">
        <v>1029</v>
      </c>
      <c r="AB373" s="189" t="s">
        <v>2305</v>
      </c>
      <c r="AC373" s="217" t="s">
        <v>1387</v>
      </c>
      <c r="AD373" s="190"/>
      <c r="AE373" s="188"/>
      <c r="AF373" s="189"/>
      <c r="AG373" s="188"/>
    </row>
    <row r="374" spans="2:33">
      <c r="B374" s="190">
        <v>124</v>
      </c>
      <c r="C374" s="190">
        <v>9</v>
      </c>
      <c r="D374" s="216">
        <v>44993</v>
      </c>
      <c r="E374" s="224" t="s">
        <v>106</v>
      </c>
      <c r="F374" s="224" t="s">
        <v>82</v>
      </c>
      <c r="G374" s="188" t="s">
        <v>665</v>
      </c>
      <c r="H374" s="208" t="s">
        <v>665</v>
      </c>
      <c r="I374" s="188" t="s">
        <v>666</v>
      </c>
      <c r="J374" s="188" t="s">
        <v>1031</v>
      </c>
      <c r="K374" s="218" t="s">
        <v>1032</v>
      </c>
      <c r="L374" s="225" t="s">
        <v>19</v>
      </c>
      <c r="M374" s="225"/>
      <c r="N374" s="188" t="s">
        <v>376</v>
      </c>
      <c r="O374" s="213">
        <v>17.989999999999998</v>
      </c>
      <c r="P374" s="212">
        <f t="shared" si="12"/>
        <v>8.9949999999999992</v>
      </c>
      <c r="Q374" s="222">
        <f t="shared" si="13"/>
        <v>0.89949999999999997</v>
      </c>
      <c r="R374" s="219">
        <v>2</v>
      </c>
      <c r="S374" s="219" t="s">
        <v>355</v>
      </c>
      <c r="T374" s="217">
        <v>10</v>
      </c>
      <c r="U374" s="220"/>
      <c r="V374" s="219">
        <v>1</v>
      </c>
      <c r="W374" s="218" t="s">
        <v>356</v>
      </c>
      <c r="X374" s="219">
        <v>1</v>
      </c>
      <c r="Y374" s="219">
        <v>0</v>
      </c>
      <c r="Z374" s="219"/>
      <c r="AA374" s="218" t="s">
        <v>1034</v>
      </c>
      <c r="AB374" s="189" t="s">
        <v>1344</v>
      </c>
      <c r="AC374" s="217" t="s">
        <v>1387</v>
      </c>
      <c r="AD374" s="190"/>
      <c r="AE374" s="188"/>
      <c r="AF374" s="189"/>
      <c r="AG374" s="188"/>
    </row>
    <row r="375" spans="2:33">
      <c r="B375" s="190">
        <v>124</v>
      </c>
      <c r="C375" s="190">
        <v>101</v>
      </c>
      <c r="D375" s="216" t="e">
        <f>VLOOKUP($C375,#REF!,6,FALSE)</f>
        <v>#REF!</v>
      </c>
      <c r="E375" s="215" t="e">
        <f>VLOOKUP($C375,#REF!,2,FALSE)</f>
        <v>#REF!</v>
      </c>
      <c r="F375" s="215" t="s">
        <v>1348</v>
      </c>
      <c r="G375" s="188" t="s">
        <v>85</v>
      </c>
      <c r="H375" s="208" t="s">
        <v>2303</v>
      </c>
      <c r="I375" s="208" t="s">
        <v>2303</v>
      </c>
      <c r="J375" s="188" t="s">
        <v>1251</v>
      </c>
      <c r="K375" s="218" t="s">
        <v>1318</v>
      </c>
      <c r="L375" s="195" t="s">
        <v>350</v>
      </c>
      <c r="M375" s="195"/>
      <c r="N375" s="208" t="s">
        <v>1254</v>
      </c>
      <c r="O375" s="213">
        <v>4.97</v>
      </c>
      <c r="P375" s="212">
        <f t="shared" si="12"/>
        <v>4.97</v>
      </c>
      <c r="Q375" s="222">
        <f t="shared" si="13"/>
        <v>0.497</v>
      </c>
      <c r="R375" s="219">
        <v>1</v>
      </c>
      <c r="S375" s="221" t="str">
        <f>IF(R375=1,"Single canister",CONCATENATE(R375,"-Pack"))</f>
        <v>Single canister</v>
      </c>
      <c r="T375" s="217">
        <v>10</v>
      </c>
      <c r="U375" s="220"/>
      <c r="V375" s="219"/>
      <c r="W375" s="218"/>
      <c r="X375" s="217"/>
      <c r="Y375" s="190">
        <v>1</v>
      </c>
      <c r="Z375" s="217"/>
      <c r="AA375" s="218" t="s">
        <v>472</v>
      </c>
      <c r="AB375" s="189"/>
      <c r="AC375" s="217" t="s">
        <v>1387</v>
      </c>
      <c r="AD375" s="190"/>
      <c r="AE375" s="188"/>
      <c r="AF375" s="189"/>
      <c r="AG375" s="188"/>
    </row>
    <row r="376" spans="2:33">
      <c r="B376" s="190">
        <v>125</v>
      </c>
      <c r="C376" s="190">
        <v>9</v>
      </c>
      <c r="D376" s="216">
        <v>44993</v>
      </c>
      <c r="E376" s="224" t="s">
        <v>106</v>
      </c>
      <c r="F376" s="224" t="s">
        <v>82</v>
      </c>
      <c r="G376" s="208" t="s">
        <v>414</v>
      </c>
      <c r="H376" s="208" t="s">
        <v>694</v>
      </c>
      <c r="I376" s="188" t="s">
        <v>694</v>
      </c>
      <c r="J376" s="188" t="s">
        <v>1035</v>
      </c>
      <c r="K376" s="218" t="s">
        <v>1036</v>
      </c>
      <c r="L376" s="225" t="s">
        <v>19</v>
      </c>
      <c r="M376" s="225"/>
      <c r="N376" s="208" t="s">
        <v>416</v>
      </c>
      <c r="O376" s="213">
        <v>18.989999999999998</v>
      </c>
      <c r="P376" s="212">
        <f t="shared" si="12"/>
        <v>18.989999999999998</v>
      </c>
      <c r="Q376" s="222">
        <f t="shared" si="13"/>
        <v>1.8989999999999998</v>
      </c>
      <c r="R376" s="219">
        <v>1</v>
      </c>
      <c r="S376" s="221" t="s">
        <v>369</v>
      </c>
      <c r="T376" s="217">
        <v>10</v>
      </c>
      <c r="U376" s="220"/>
      <c r="V376" s="219">
        <v>0</v>
      </c>
      <c r="W376" s="218" t="s">
        <v>486</v>
      </c>
      <c r="X376" s="219">
        <v>0</v>
      </c>
      <c r="Y376" s="219">
        <v>1</v>
      </c>
      <c r="Z376" s="219"/>
      <c r="AA376" s="218" t="s">
        <v>1029</v>
      </c>
      <c r="AB376" s="189" t="s">
        <v>1344</v>
      </c>
      <c r="AC376" s="217" t="s">
        <v>1387</v>
      </c>
      <c r="AD376" s="190"/>
      <c r="AE376" s="188"/>
      <c r="AF376" s="189"/>
      <c r="AG376" s="188"/>
    </row>
    <row r="377" spans="2:33">
      <c r="B377" s="190">
        <v>125</v>
      </c>
      <c r="C377" s="190">
        <v>101</v>
      </c>
      <c r="D377" s="216" t="e">
        <f>VLOOKUP($C377,#REF!,6,FALSE)</f>
        <v>#REF!</v>
      </c>
      <c r="E377" s="215" t="e">
        <f>VLOOKUP($C377,#REF!,2,FALSE)</f>
        <v>#REF!</v>
      </c>
      <c r="F377" s="215" t="s">
        <v>1348</v>
      </c>
      <c r="G377" s="188" t="s">
        <v>85</v>
      </c>
      <c r="H377" s="208" t="s">
        <v>2303</v>
      </c>
      <c r="I377" s="208" t="s">
        <v>2303</v>
      </c>
      <c r="J377" s="188" t="s">
        <v>1258</v>
      </c>
      <c r="K377" s="218" t="s">
        <v>1349</v>
      </c>
      <c r="L377" s="195" t="s">
        <v>350</v>
      </c>
      <c r="M377" s="195"/>
      <c r="N377" s="208" t="s">
        <v>1254</v>
      </c>
      <c r="O377" s="213">
        <v>9.6300000000000008</v>
      </c>
      <c r="P377" s="212">
        <f t="shared" si="12"/>
        <v>4.8150000000000004</v>
      </c>
      <c r="Q377" s="222">
        <f t="shared" si="13"/>
        <v>0.48150000000000004</v>
      </c>
      <c r="R377" s="219">
        <v>2</v>
      </c>
      <c r="S377" s="221" t="str">
        <f>IF(R377=1,"Single canister",CONCATENATE(R377,"-Pack"))</f>
        <v>2-Pack</v>
      </c>
      <c r="T377" s="217">
        <v>10</v>
      </c>
      <c r="U377" s="220"/>
      <c r="V377" s="219"/>
      <c r="W377" s="218"/>
      <c r="X377" s="217"/>
      <c r="Y377" s="217">
        <v>1</v>
      </c>
      <c r="Z377" s="217"/>
      <c r="AA377" s="218" t="s">
        <v>472</v>
      </c>
      <c r="AB377" s="189"/>
      <c r="AC377" s="217" t="s">
        <v>1387</v>
      </c>
      <c r="AD377" s="190"/>
      <c r="AE377" s="188"/>
      <c r="AF377" s="189"/>
      <c r="AG377" s="188"/>
    </row>
    <row r="378" spans="2:33">
      <c r="B378" s="190">
        <v>126</v>
      </c>
      <c r="C378" s="190">
        <v>4</v>
      </c>
      <c r="D378" s="216">
        <v>44994</v>
      </c>
      <c r="E378" s="224" t="s">
        <v>93</v>
      </c>
      <c r="F378" s="224" t="s">
        <v>87</v>
      </c>
      <c r="G378" s="188" t="s">
        <v>995</v>
      </c>
      <c r="H378" s="208" t="s">
        <v>995</v>
      </c>
      <c r="I378" s="188" t="s">
        <v>996</v>
      </c>
      <c r="J378" s="188" t="s">
        <v>1038</v>
      </c>
      <c r="K378" s="218" t="s">
        <v>1039</v>
      </c>
      <c r="L378" s="225" t="s">
        <v>19</v>
      </c>
      <c r="M378" s="225"/>
      <c r="N378" s="188" t="s">
        <v>376</v>
      </c>
      <c r="O378" s="213">
        <v>9.39</v>
      </c>
      <c r="P378" s="212">
        <f t="shared" si="12"/>
        <v>9.39</v>
      </c>
      <c r="Q378" s="222">
        <f t="shared" si="13"/>
        <v>0.93900000000000006</v>
      </c>
      <c r="R378" s="219">
        <v>1</v>
      </c>
      <c r="S378" s="221" t="s">
        <v>369</v>
      </c>
      <c r="T378" s="217">
        <v>10</v>
      </c>
      <c r="U378" s="220"/>
      <c r="V378" s="219">
        <v>0</v>
      </c>
      <c r="W378" s="218" t="s">
        <v>486</v>
      </c>
      <c r="X378" s="219">
        <v>0</v>
      </c>
      <c r="Y378" s="219">
        <v>0</v>
      </c>
      <c r="Z378" s="219"/>
      <c r="AA378" s="218" t="s">
        <v>472</v>
      </c>
      <c r="AB378" s="189" t="s">
        <v>1344</v>
      </c>
      <c r="AC378" s="217" t="s">
        <v>1387</v>
      </c>
      <c r="AD378" s="190"/>
      <c r="AE378" s="188"/>
      <c r="AF378" s="189"/>
      <c r="AG378" s="188"/>
    </row>
    <row r="379" spans="2:33">
      <c r="B379" s="190">
        <v>126</v>
      </c>
      <c r="C379" s="190">
        <v>102</v>
      </c>
      <c r="D379" s="216" t="e">
        <f>VLOOKUP($C379,#REF!,6,FALSE)</f>
        <v>#REF!</v>
      </c>
      <c r="E379" s="215" t="e">
        <f>VLOOKUP($C379,#REF!,2,FALSE)</f>
        <v>#REF!</v>
      </c>
      <c r="F379" s="215" t="s">
        <v>1348</v>
      </c>
      <c r="G379" s="188" t="s">
        <v>414</v>
      </c>
      <c r="H379" s="208" t="s">
        <v>694</v>
      </c>
      <c r="I379" s="188" t="s">
        <v>694</v>
      </c>
      <c r="J379" s="188" t="s">
        <v>1151</v>
      </c>
      <c r="K379" s="218" t="s">
        <v>1309</v>
      </c>
      <c r="L379" s="225" t="s">
        <v>19</v>
      </c>
      <c r="M379" s="195"/>
      <c r="N379" s="208" t="s">
        <v>416</v>
      </c>
      <c r="O379" s="213">
        <v>12.99</v>
      </c>
      <c r="P379" s="212">
        <f t="shared" si="12"/>
        <v>6.4950000000000001</v>
      </c>
      <c r="Q379" s="222">
        <f t="shared" si="13"/>
        <v>0.64949999999999997</v>
      </c>
      <c r="R379" s="219">
        <v>2</v>
      </c>
      <c r="S379" s="221" t="str">
        <f>IF(R379=1,"Single canister",CONCATENATE(R379,"-Pack"))</f>
        <v>2-Pack</v>
      </c>
      <c r="T379" s="217">
        <v>10</v>
      </c>
      <c r="U379" s="220"/>
      <c r="V379" s="219"/>
      <c r="W379" s="218"/>
      <c r="X379" s="217"/>
      <c r="Y379" s="217">
        <v>0</v>
      </c>
      <c r="Z379" s="217"/>
      <c r="AA379" s="218" t="s">
        <v>472</v>
      </c>
      <c r="AB379" s="189"/>
      <c r="AC379" s="217" t="s">
        <v>1387</v>
      </c>
      <c r="AD379" s="190"/>
      <c r="AE379" s="188"/>
      <c r="AF379" s="189"/>
      <c r="AG379" s="188"/>
    </row>
    <row r="380" spans="2:33">
      <c r="B380" s="190">
        <v>127</v>
      </c>
      <c r="C380" s="190">
        <v>4</v>
      </c>
      <c r="D380" s="216">
        <v>44994</v>
      </c>
      <c r="E380" s="224" t="s">
        <v>93</v>
      </c>
      <c r="F380" s="224" t="s">
        <v>87</v>
      </c>
      <c r="G380" s="188" t="s">
        <v>995</v>
      </c>
      <c r="H380" s="208" t="s">
        <v>995</v>
      </c>
      <c r="I380" s="188" t="s">
        <v>996</v>
      </c>
      <c r="J380" s="188" t="s">
        <v>1041</v>
      </c>
      <c r="K380" s="218" t="s">
        <v>1042</v>
      </c>
      <c r="L380" s="225" t="s">
        <v>19</v>
      </c>
      <c r="M380" s="225"/>
      <c r="N380" s="188" t="s">
        <v>376</v>
      </c>
      <c r="O380" s="213">
        <v>39.99</v>
      </c>
      <c r="P380" s="212">
        <f t="shared" si="12"/>
        <v>6.665</v>
      </c>
      <c r="Q380" s="222">
        <f t="shared" si="13"/>
        <v>0.66649999999999998</v>
      </c>
      <c r="R380" s="219">
        <v>6</v>
      </c>
      <c r="S380" s="221" t="s">
        <v>377</v>
      </c>
      <c r="T380" s="217">
        <v>10</v>
      </c>
      <c r="U380" s="220"/>
      <c r="V380" s="219">
        <v>0</v>
      </c>
      <c r="W380" s="218" t="s">
        <v>486</v>
      </c>
      <c r="X380" s="219">
        <v>0</v>
      </c>
      <c r="Y380" s="211">
        <v>0</v>
      </c>
      <c r="Z380" s="219"/>
      <c r="AA380" s="218" t="s">
        <v>472</v>
      </c>
      <c r="AB380" s="189" t="s">
        <v>1344</v>
      </c>
      <c r="AC380" s="217" t="s">
        <v>1387</v>
      </c>
      <c r="AD380" s="190"/>
      <c r="AE380" s="188"/>
      <c r="AF380" s="189"/>
      <c r="AG380" s="188"/>
    </row>
    <row r="381" spans="2:33">
      <c r="B381" s="190">
        <v>127</v>
      </c>
      <c r="C381" s="190">
        <v>102</v>
      </c>
      <c r="D381" s="216" t="e">
        <f>VLOOKUP($C381,#REF!,6,FALSE)</f>
        <v>#REF!</v>
      </c>
      <c r="E381" s="215" t="e">
        <f>VLOOKUP($C381,#REF!,2,FALSE)</f>
        <v>#REF!</v>
      </c>
      <c r="F381" s="215" t="s">
        <v>1348</v>
      </c>
      <c r="G381" s="188" t="s">
        <v>414</v>
      </c>
      <c r="H381" s="208" t="s">
        <v>694</v>
      </c>
      <c r="I381" s="188" t="s">
        <v>694</v>
      </c>
      <c r="J381" s="188" t="s">
        <v>1156</v>
      </c>
      <c r="K381" s="218" t="s">
        <v>1310</v>
      </c>
      <c r="L381" s="225" t="s">
        <v>19</v>
      </c>
      <c r="M381" s="214"/>
      <c r="N381" s="208" t="s">
        <v>416</v>
      </c>
      <c r="O381" s="213">
        <v>6.99</v>
      </c>
      <c r="P381" s="212">
        <f t="shared" si="12"/>
        <v>6.99</v>
      </c>
      <c r="Q381" s="222">
        <f t="shared" si="13"/>
        <v>0.69900000000000007</v>
      </c>
      <c r="R381" s="219">
        <v>1</v>
      </c>
      <c r="S381" s="221" t="str">
        <f>IF(R381=1,"Single canister",CONCATENATE(R381,"-Pack"))</f>
        <v>Single canister</v>
      </c>
      <c r="T381" s="217">
        <v>10</v>
      </c>
      <c r="U381" s="220"/>
      <c r="V381" s="219"/>
      <c r="W381" s="218"/>
      <c r="X381" s="217"/>
      <c r="Y381" s="217">
        <v>0</v>
      </c>
      <c r="Z381" s="217"/>
      <c r="AA381" s="218" t="s">
        <v>472</v>
      </c>
      <c r="AB381" s="189"/>
      <c r="AC381" s="217" t="s">
        <v>1425</v>
      </c>
      <c r="AD381" s="190"/>
      <c r="AE381" s="188"/>
      <c r="AF381" s="189"/>
      <c r="AG381" s="188"/>
    </row>
    <row r="382" spans="2:33">
      <c r="B382" s="190">
        <v>128</v>
      </c>
      <c r="C382" s="190">
        <v>4</v>
      </c>
      <c r="D382" s="216">
        <v>44994</v>
      </c>
      <c r="E382" s="224" t="s">
        <v>93</v>
      </c>
      <c r="F382" s="224" t="s">
        <v>87</v>
      </c>
      <c r="G382" s="188" t="s">
        <v>388</v>
      </c>
      <c r="H382" s="208" t="s">
        <v>2309</v>
      </c>
      <c r="I382" s="188" t="s">
        <v>389</v>
      </c>
      <c r="J382" s="188" t="s">
        <v>1044</v>
      </c>
      <c r="K382" s="218" t="s">
        <v>1045</v>
      </c>
      <c r="L382" s="195" t="s">
        <v>19</v>
      </c>
      <c r="M382" s="214"/>
      <c r="N382" s="228" t="s">
        <v>391</v>
      </c>
      <c r="O382" s="213">
        <v>239.19</v>
      </c>
      <c r="P382" s="212">
        <f t="shared" si="12"/>
        <v>19.932500000000001</v>
      </c>
      <c r="Q382" s="222">
        <f t="shared" si="13"/>
        <v>2.4915625000000001</v>
      </c>
      <c r="R382" s="219">
        <v>12</v>
      </c>
      <c r="S382" s="221" t="s">
        <v>2251</v>
      </c>
      <c r="T382" s="217">
        <v>8</v>
      </c>
      <c r="U382" s="220"/>
      <c r="V382" s="219">
        <v>0</v>
      </c>
      <c r="W382" s="218" t="s">
        <v>486</v>
      </c>
      <c r="X382" s="219">
        <v>0</v>
      </c>
      <c r="Y382" s="219">
        <v>0</v>
      </c>
      <c r="Z382" s="219"/>
      <c r="AA382" s="218" t="s">
        <v>472</v>
      </c>
      <c r="AB382" s="189" t="s">
        <v>1425</v>
      </c>
      <c r="AC382" s="217" t="s">
        <v>1425</v>
      </c>
      <c r="AD382" s="190"/>
      <c r="AE382" s="188"/>
      <c r="AF382" s="189"/>
      <c r="AG382" s="188"/>
    </row>
    <row r="383" spans="2:33">
      <c r="B383" s="190">
        <v>128</v>
      </c>
      <c r="C383" s="190">
        <v>103</v>
      </c>
      <c r="D383" s="216" t="e">
        <f>VLOOKUP($C383,#REF!,6,FALSE)</f>
        <v>#REF!</v>
      </c>
      <c r="E383" s="215" t="e">
        <f>VLOOKUP($C383,#REF!,2,FALSE)</f>
        <v>#REF!</v>
      </c>
      <c r="F383" s="215" t="s">
        <v>1348</v>
      </c>
      <c r="G383" s="188" t="s">
        <v>706</v>
      </c>
      <c r="H383" s="208" t="s">
        <v>706</v>
      </c>
      <c r="I383" s="188" t="s">
        <v>707</v>
      </c>
      <c r="J383" s="188" t="s">
        <v>1311</v>
      </c>
      <c r="K383" s="218" t="s">
        <v>1068</v>
      </c>
      <c r="L383" s="225" t="s">
        <v>350</v>
      </c>
      <c r="M383" s="214"/>
      <c r="N383" s="208" t="s">
        <v>2307</v>
      </c>
      <c r="O383" s="213">
        <v>20.89</v>
      </c>
      <c r="P383" s="212">
        <f t="shared" si="12"/>
        <v>6.9633333333333338</v>
      </c>
      <c r="Q383" s="222">
        <f t="shared" si="13"/>
        <v>0.69633333333333336</v>
      </c>
      <c r="R383" s="219">
        <v>3</v>
      </c>
      <c r="S383" s="221" t="str">
        <f>IF(R383=1,"Single canister",CONCATENATE(R383,"-Pack"))</f>
        <v>3-Pack</v>
      </c>
      <c r="T383" s="217">
        <v>10</v>
      </c>
      <c r="U383" s="220"/>
      <c r="V383" s="219"/>
      <c r="W383" s="218"/>
      <c r="X383" s="217"/>
      <c r="Y383" s="217">
        <v>1</v>
      </c>
      <c r="Z383" s="217"/>
      <c r="AA383" s="218" t="s">
        <v>472</v>
      </c>
      <c r="AB383" s="189"/>
      <c r="AC383" s="217" t="s">
        <v>1425</v>
      </c>
      <c r="AD383" s="190"/>
      <c r="AE383" s="188"/>
      <c r="AF383" s="189"/>
      <c r="AG383" s="188"/>
    </row>
    <row r="384" spans="2:33">
      <c r="B384" s="190">
        <v>129</v>
      </c>
      <c r="C384" s="190">
        <v>4</v>
      </c>
      <c r="D384" s="216">
        <v>44994</v>
      </c>
      <c r="E384" s="224" t="s">
        <v>93</v>
      </c>
      <c r="F384" s="224" t="s">
        <v>87</v>
      </c>
      <c r="G384" s="188" t="s">
        <v>374</v>
      </c>
      <c r="H384" s="208" t="s">
        <v>374</v>
      </c>
      <c r="I384" s="208" t="s">
        <v>375</v>
      </c>
      <c r="J384" s="188" t="s">
        <v>1048</v>
      </c>
      <c r="K384" s="218" t="s">
        <v>1049</v>
      </c>
      <c r="L384" s="195" t="s">
        <v>19</v>
      </c>
      <c r="M384" s="214"/>
      <c r="N384" s="188" t="s">
        <v>376</v>
      </c>
      <c r="O384" s="213">
        <v>35.590000000000003</v>
      </c>
      <c r="P384" s="212">
        <f t="shared" si="12"/>
        <v>17.795000000000002</v>
      </c>
      <c r="Q384" s="222">
        <f t="shared" si="13"/>
        <v>1.7795000000000001</v>
      </c>
      <c r="R384" s="219">
        <v>2</v>
      </c>
      <c r="S384" s="221" t="s">
        <v>355</v>
      </c>
      <c r="T384" s="217">
        <v>10</v>
      </c>
      <c r="U384" s="220"/>
      <c r="V384" s="219">
        <v>0</v>
      </c>
      <c r="W384" s="218" t="s">
        <v>486</v>
      </c>
      <c r="X384" s="219">
        <v>0</v>
      </c>
      <c r="Y384" s="219">
        <v>0</v>
      </c>
      <c r="Z384" s="219"/>
      <c r="AA384" s="218" t="s">
        <v>472</v>
      </c>
      <c r="AB384" s="189" t="s">
        <v>1344</v>
      </c>
      <c r="AC384" s="217" t="s">
        <v>1425</v>
      </c>
      <c r="AD384" s="190"/>
      <c r="AE384" s="188"/>
      <c r="AF384" s="189"/>
      <c r="AG384" s="188"/>
    </row>
    <row r="385" spans="2:33">
      <c r="B385" s="190">
        <v>129</v>
      </c>
      <c r="C385" s="190">
        <v>103</v>
      </c>
      <c r="D385" s="216" t="e">
        <f>VLOOKUP($C385,#REF!,6,FALSE)</f>
        <v>#REF!</v>
      </c>
      <c r="E385" s="215" t="e">
        <f>VLOOKUP($C385,#REF!,2,FALSE)</f>
        <v>#REF!</v>
      </c>
      <c r="F385" s="215" t="s">
        <v>1348</v>
      </c>
      <c r="G385" s="188" t="s">
        <v>706</v>
      </c>
      <c r="H385" s="208" t="s">
        <v>706</v>
      </c>
      <c r="I385" s="188" t="s">
        <v>707</v>
      </c>
      <c r="J385" s="188" t="s">
        <v>1314</v>
      </c>
      <c r="K385" s="218" t="s">
        <v>1076</v>
      </c>
      <c r="L385" s="225" t="s">
        <v>350</v>
      </c>
      <c r="M385" s="214"/>
      <c r="N385" s="208" t="s">
        <v>2307</v>
      </c>
      <c r="O385" s="213">
        <v>10.99</v>
      </c>
      <c r="P385" s="212">
        <f t="shared" si="12"/>
        <v>10.99</v>
      </c>
      <c r="Q385" s="222">
        <f t="shared" si="13"/>
        <v>1.099</v>
      </c>
      <c r="R385" s="219">
        <v>1</v>
      </c>
      <c r="S385" s="221" t="str">
        <f>IF(R385=1,"Single canister",CONCATENATE(R385,"-Pack"))</f>
        <v>Single canister</v>
      </c>
      <c r="T385" s="217">
        <v>10</v>
      </c>
      <c r="U385" s="220"/>
      <c r="V385" s="219"/>
      <c r="W385" s="218"/>
      <c r="X385" s="217"/>
      <c r="Y385" s="217">
        <v>1</v>
      </c>
      <c r="Z385" s="217"/>
      <c r="AA385" s="218" t="s">
        <v>472</v>
      </c>
      <c r="AB385" s="189"/>
      <c r="AC385" s="217" t="s">
        <v>1425</v>
      </c>
      <c r="AD385" s="190"/>
      <c r="AE385" s="188"/>
      <c r="AF385" s="189"/>
      <c r="AG385" s="188"/>
    </row>
    <row r="386" spans="2:33">
      <c r="B386" s="190">
        <v>130</v>
      </c>
      <c r="C386" s="190">
        <v>4</v>
      </c>
      <c r="D386" s="216">
        <v>44994</v>
      </c>
      <c r="E386" s="224" t="s">
        <v>93</v>
      </c>
      <c r="F386" s="224" t="s">
        <v>87</v>
      </c>
      <c r="G386" s="188" t="s">
        <v>374</v>
      </c>
      <c r="H386" s="208" t="s">
        <v>374</v>
      </c>
      <c r="I386" s="208" t="s">
        <v>375</v>
      </c>
      <c r="J386" s="218" t="s">
        <v>1051</v>
      </c>
      <c r="K386" s="218" t="s">
        <v>1052</v>
      </c>
      <c r="L386" s="214" t="s">
        <v>19</v>
      </c>
      <c r="M386" s="214"/>
      <c r="N386" s="188" t="s">
        <v>376</v>
      </c>
      <c r="O386" s="213">
        <v>84.99</v>
      </c>
      <c r="P386" s="212">
        <f t="shared" si="12"/>
        <v>7.0824999999999996</v>
      </c>
      <c r="Q386" s="222">
        <f t="shared" si="13"/>
        <v>0.70824999999999994</v>
      </c>
      <c r="R386" s="219">
        <v>12</v>
      </c>
      <c r="S386" s="221" t="s">
        <v>2251</v>
      </c>
      <c r="T386" s="217">
        <v>10</v>
      </c>
      <c r="U386" s="220"/>
      <c r="V386" s="219">
        <v>0</v>
      </c>
      <c r="W386" s="218" t="s">
        <v>486</v>
      </c>
      <c r="X386" s="219">
        <v>0</v>
      </c>
      <c r="Y386" s="219">
        <v>0</v>
      </c>
      <c r="Z386" s="219"/>
      <c r="AA386" s="218" t="s">
        <v>472</v>
      </c>
      <c r="AB386" s="189" t="s">
        <v>1344</v>
      </c>
      <c r="AC386" s="217" t="s">
        <v>1425</v>
      </c>
      <c r="AD386" s="190"/>
      <c r="AE386" s="188"/>
      <c r="AF386" s="189"/>
      <c r="AG386" s="188"/>
    </row>
    <row r="387" spans="2:33">
      <c r="B387" s="190">
        <v>130</v>
      </c>
      <c r="C387" s="190">
        <v>103</v>
      </c>
      <c r="D387" s="216" t="e">
        <f>VLOOKUP($C387,#REF!,6,FALSE)</f>
        <v>#REF!</v>
      </c>
      <c r="E387" s="215" t="e">
        <f>VLOOKUP($C387,#REF!,2,FALSE)</f>
        <v>#REF!</v>
      </c>
      <c r="F387" s="215" t="s">
        <v>1348</v>
      </c>
      <c r="G387" s="188" t="s">
        <v>706</v>
      </c>
      <c r="H387" s="208" t="s">
        <v>706</v>
      </c>
      <c r="I387" s="188" t="s">
        <v>707</v>
      </c>
      <c r="J387" s="218" t="s">
        <v>1315</v>
      </c>
      <c r="K387" s="218" t="s">
        <v>1078</v>
      </c>
      <c r="L387" s="223" t="s">
        <v>350</v>
      </c>
      <c r="M387" s="214"/>
      <c r="N387" s="208" t="s">
        <v>2307</v>
      </c>
      <c r="O387" s="213">
        <v>7.49</v>
      </c>
      <c r="P387" s="212">
        <f t="shared" si="12"/>
        <v>7.49</v>
      </c>
      <c r="Q387" s="222">
        <f t="shared" si="13"/>
        <v>2.14</v>
      </c>
      <c r="R387" s="219">
        <v>1</v>
      </c>
      <c r="S387" s="221" t="str">
        <f>IF(R387=1,"Single canister",CONCATENATE(R387,"-Pack"))</f>
        <v>Single canister</v>
      </c>
      <c r="T387" s="217">
        <v>3.5</v>
      </c>
      <c r="U387" s="220"/>
      <c r="V387" s="219"/>
      <c r="W387" s="218"/>
      <c r="X387" s="217"/>
      <c r="Y387" s="217">
        <v>1</v>
      </c>
      <c r="Z387" s="217"/>
      <c r="AA387" s="218" t="s">
        <v>472</v>
      </c>
      <c r="AB387" s="189"/>
      <c r="AC387" s="217" t="s">
        <v>1425</v>
      </c>
      <c r="AD387" s="190"/>
      <c r="AE387" s="188"/>
      <c r="AF387" s="189"/>
      <c r="AG387" s="188"/>
    </row>
    <row r="388" spans="2:33">
      <c r="B388" s="190">
        <v>131</v>
      </c>
      <c r="C388" s="190">
        <v>4</v>
      </c>
      <c r="D388" s="216">
        <v>44994</v>
      </c>
      <c r="E388" s="224" t="s">
        <v>93</v>
      </c>
      <c r="F388" s="224" t="s">
        <v>87</v>
      </c>
      <c r="G388" s="188" t="s">
        <v>665</v>
      </c>
      <c r="H388" s="208" t="s">
        <v>665</v>
      </c>
      <c r="I388" s="188" t="s">
        <v>666</v>
      </c>
      <c r="J388" s="218" t="s">
        <v>1055</v>
      </c>
      <c r="K388" s="218" t="s">
        <v>1056</v>
      </c>
      <c r="L388" s="223" t="s">
        <v>19</v>
      </c>
      <c r="M388" s="223"/>
      <c r="N388" s="188" t="s">
        <v>376</v>
      </c>
      <c r="O388" s="213">
        <v>8.99</v>
      </c>
      <c r="P388" s="212">
        <f t="shared" si="12"/>
        <v>8.99</v>
      </c>
      <c r="Q388" s="222">
        <f t="shared" si="13"/>
        <v>0.89900000000000002</v>
      </c>
      <c r="R388" s="219">
        <v>1</v>
      </c>
      <c r="S388" s="221" t="s">
        <v>369</v>
      </c>
      <c r="T388" s="217">
        <v>10</v>
      </c>
      <c r="U388" s="220"/>
      <c r="V388" s="219">
        <v>1</v>
      </c>
      <c r="W388" s="218" t="s">
        <v>571</v>
      </c>
      <c r="X388" s="219">
        <v>1</v>
      </c>
      <c r="Y388" s="219">
        <v>0</v>
      </c>
      <c r="Z388" s="219"/>
      <c r="AA388" s="218" t="s">
        <v>472</v>
      </c>
      <c r="AB388" s="189" t="s">
        <v>1344</v>
      </c>
      <c r="AC388" s="217" t="s">
        <v>1425</v>
      </c>
      <c r="AD388" s="190"/>
      <c r="AE388" s="188"/>
      <c r="AF388" s="189"/>
      <c r="AG388" s="188"/>
    </row>
    <row r="389" spans="2:33">
      <c r="B389" s="190">
        <v>132</v>
      </c>
      <c r="C389" s="190">
        <v>4</v>
      </c>
      <c r="D389" s="216">
        <v>44994</v>
      </c>
      <c r="E389" s="224" t="s">
        <v>93</v>
      </c>
      <c r="F389" s="224" t="s">
        <v>87</v>
      </c>
      <c r="G389" s="188" t="s">
        <v>665</v>
      </c>
      <c r="H389" s="208" t="s">
        <v>665</v>
      </c>
      <c r="I389" s="188" t="s">
        <v>666</v>
      </c>
      <c r="J389" s="218" t="s">
        <v>1058</v>
      </c>
      <c r="K389" s="218" t="s">
        <v>1059</v>
      </c>
      <c r="L389" s="223" t="s">
        <v>19</v>
      </c>
      <c r="M389" s="223"/>
      <c r="N389" s="188" t="s">
        <v>376</v>
      </c>
      <c r="O389" s="213">
        <v>10.29</v>
      </c>
      <c r="P389" s="212">
        <f t="shared" si="12"/>
        <v>10.29</v>
      </c>
      <c r="Q389" s="222">
        <f t="shared" si="13"/>
        <v>2.94</v>
      </c>
      <c r="R389" s="219">
        <v>1</v>
      </c>
      <c r="S389" s="221" t="s">
        <v>369</v>
      </c>
      <c r="T389" s="217">
        <v>3.5</v>
      </c>
      <c r="U389" s="220"/>
      <c r="V389" s="219">
        <v>0</v>
      </c>
      <c r="W389" s="218" t="s">
        <v>486</v>
      </c>
      <c r="X389" s="219">
        <v>0</v>
      </c>
      <c r="Y389" s="219">
        <v>0</v>
      </c>
      <c r="Z389" s="219"/>
      <c r="AA389" s="218" t="s">
        <v>472</v>
      </c>
      <c r="AB389" s="189" t="s">
        <v>1344</v>
      </c>
      <c r="AC389" s="217" t="s">
        <v>1425</v>
      </c>
      <c r="AD389" s="190"/>
      <c r="AE389" s="188"/>
      <c r="AF389" s="189"/>
      <c r="AG389" s="188"/>
    </row>
    <row r="390" spans="2:33">
      <c r="B390" s="190">
        <v>133</v>
      </c>
      <c r="C390" s="190">
        <v>4</v>
      </c>
      <c r="D390" s="216">
        <v>44994</v>
      </c>
      <c r="E390" s="224" t="s">
        <v>93</v>
      </c>
      <c r="F390" s="224" t="s">
        <v>87</v>
      </c>
      <c r="G390" s="208" t="s">
        <v>414</v>
      </c>
      <c r="H390" s="208" t="s">
        <v>694</v>
      </c>
      <c r="I390" s="188" t="s">
        <v>694</v>
      </c>
      <c r="J390" s="218" t="s">
        <v>1060</v>
      </c>
      <c r="K390" s="218" t="s">
        <v>1061</v>
      </c>
      <c r="L390" s="225" t="s">
        <v>19</v>
      </c>
      <c r="M390" s="223"/>
      <c r="N390" s="208" t="s">
        <v>416</v>
      </c>
      <c r="O390" s="213">
        <v>12.49</v>
      </c>
      <c r="P390" s="212">
        <f t="shared" si="12"/>
        <v>6.2450000000000001</v>
      </c>
      <c r="Q390" s="222">
        <f t="shared" si="13"/>
        <v>1.7842857142857143</v>
      </c>
      <c r="R390" s="219">
        <v>2</v>
      </c>
      <c r="S390" s="221" t="s">
        <v>355</v>
      </c>
      <c r="T390" s="217">
        <v>3.5</v>
      </c>
      <c r="U390" s="220"/>
      <c r="V390" s="219">
        <v>1</v>
      </c>
      <c r="W390" s="218" t="s">
        <v>1063</v>
      </c>
      <c r="X390" s="219">
        <v>1</v>
      </c>
      <c r="Y390" s="219">
        <v>0</v>
      </c>
      <c r="Z390" s="219"/>
      <c r="AA390" s="218" t="s">
        <v>472</v>
      </c>
      <c r="AB390" s="189" t="s">
        <v>1344</v>
      </c>
      <c r="AC390" s="217" t="s">
        <v>1425</v>
      </c>
      <c r="AD390" s="190"/>
      <c r="AE390" s="188"/>
      <c r="AF390" s="189"/>
      <c r="AG390" s="188"/>
    </row>
    <row r="391" spans="2:33">
      <c r="B391" s="190">
        <v>134</v>
      </c>
      <c r="C391" s="190">
        <v>4</v>
      </c>
      <c r="D391" s="216">
        <v>44994</v>
      </c>
      <c r="E391" s="224" t="s">
        <v>93</v>
      </c>
      <c r="F391" s="224" t="s">
        <v>87</v>
      </c>
      <c r="G391" s="208" t="s">
        <v>414</v>
      </c>
      <c r="H391" s="208" t="s">
        <v>694</v>
      </c>
      <c r="I391" s="188" t="s">
        <v>694</v>
      </c>
      <c r="J391" s="218" t="s">
        <v>1064</v>
      </c>
      <c r="K391" s="218" t="s">
        <v>1065</v>
      </c>
      <c r="L391" s="223" t="s">
        <v>19</v>
      </c>
      <c r="M391" s="223"/>
      <c r="N391" s="208" t="s">
        <v>416</v>
      </c>
      <c r="O391" s="213">
        <v>10.99</v>
      </c>
      <c r="P391" s="212">
        <f t="shared" si="12"/>
        <v>10.99</v>
      </c>
      <c r="Q391" s="222">
        <f t="shared" si="13"/>
        <v>1.099</v>
      </c>
      <c r="R391" s="219">
        <v>1</v>
      </c>
      <c r="S391" s="221" t="s">
        <v>369</v>
      </c>
      <c r="T391" s="217">
        <v>10</v>
      </c>
      <c r="U391" s="220"/>
      <c r="V391" s="219">
        <v>1</v>
      </c>
      <c r="W391" s="218" t="s">
        <v>1063</v>
      </c>
      <c r="X391" s="219">
        <v>1</v>
      </c>
      <c r="Y391" s="219">
        <v>0</v>
      </c>
      <c r="Z391" s="219"/>
      <c r="AA391" s="218" t="s">
        <v>472</v>
      </c>
      <c r="AB391" s="189" t="s">
        <v>1344</v>
      </c>
      <c r="AC391" s="217" t="s">
        <v>1425</v>
      </c>
      <c r="AD391" s="190"/>
      <c r="AE391" s="188"/>
      <c r="AF391" s="189"/>
      <c r="AG391" s="188"/>
    </row>
    <row r="392" spans="2:33">
      <c r="B392" s="190">
        <v>135</v>
      </c>
      <c r="C392" s="190">
        <v>4</v>
      </c>
      <c r="D392" s="216">
        <v>44994</v>
      </c>
      <c r="E392" s="224" t="s">
        <v>93</v>
      </c>
      <c r="F392" s="224" t="s">
        <v>87</v>
      </c>
      <c r="G392" s="188" t="s">
        <v>706</v>
      </c>
      <c r="H392" s="208" t="s">
        <v>706</v>
      </c>
      <c r="I392" s="188" t="s">
        <v>707</v>
      </c>
      <c r="J392" s="218" t="s">
        <v>1067</v>
      </c>
      <c r="K392" s="218" t="s">
        <v>1068</v>
      </c>
      <c r="L392" s="223" t="s">
        <v>350</v>
      </c>
      <c r="M392" s="223"/>
      <c r="N392" s="208" t="s">
        <v>2307</v>
      </c>
      <c r="O392" s="213">
        <v>20.89</v>
      </c>
      <c r="P392" s="212">
        <f t="shared" si="12"/>
        <v>6.9633333333333338</v>
      </c>
      <c r="Q392" s="222">
        <f t="shared" si="13"/>
        <v>0.69633333333333336</v>
      </c>
      <c r="R392" s="219">
        <v>3</v>
      </c>
      <c r="S392" s="221" t="s">
        <v>373</v>
      </c>
      <c r="T392" s="217">
        <v>10</v>
      </c>
      <c r="U392" s="220"/>
      <c r="V392" s="219">
        <v>1</v>
      </c>
      <c r="W392" s="218"/>
      <c r="X392" s="219">
        <v>0</v>
      </c>
      <c r="Y392" s="219">
        <v>0</v>
      </c>
      <c r="Z392" s="219"/>
      <c r="AA392" s="218" t="s">
        <v>472</v>
      </c>
      <c r="AB392" s="189" t="s">
        <v>1425</v>
      </c>
      <c r="AC392" s="217" t="s">
        <v>1425</v>
      </c>
      <c r="AD392" s="190"/>
      <c r="AE392" s="188"/>
      <c r="AF392" s="189"/>
      <c r="AG392" s="188"/>
    </row>
    <row r="393" spans="2:33">
      <c r="B393" s="190">
        <v>136</v>
      </c>
      <c r="C393" s="190">
        <v>4</v>
      </c>
      <c r="D393" s="216">
        <v>44994</v>
      </c>
      <c r="E393" s="224" t="s">
        <v>93</v>
      </c>
      <c r="F393" s="224" t="s">
        <v>87</v>
      </c>
      <c r="G393" s="188" t="s">
        <v>706</v>
      </c>
      <c r="H393" s="208" t="s">
        <v>706</v>
      </c>
      <c r="I393" s="218" t="s">
        <v>707</v>
      </c>
      <c r="J393" s="218" t="s">
        <v>1071</v>
      </c>
      <c r="K393" s="218" t="s">
        <v>1072</v>
      </c>
      <c r="L393" s="223" t="s">
        <v>350</v>
      </c>
      <c r="M393" s="223"/>
      <c r="N393" s="208" t="s">
        <v>2307</v>
      </c>
      <c r="O393" s="213">
        <v>37.49</v>
      </c>
      <c r="P393" s="212">
        <f t="shared" si="12"/>
        <v>6.248333333333334</v>
      </c>
      <c r="Q393" s="222">
        <f t="shared" si="13"/>
        <v>0.62483333333333335</v>
      </c>
      <c r="R393" s="219">
        <v>6</v>
      </c>
      <c r="S393" s="221" t="s">
        <v>377</v>
      </c>
      <c r="T393" s="217">
        <v>10</v>
      </c>
      <c r="U393" s="220"/>
      <c r="V393" s="219">
        <v>1</v>
      </c>
      <c r="W393" s="218"/>
      <c r="X393" s="219">
        <v>0</v>
      </c>
      <c r="Y393" s="219">
        <v>0</v>
      </c>
      <c r="Z393" s="219"/>
      <c r="AA393" s="218" t="s">
        <v>472</v>
      </c>
      <c r="AB393" s="189" t="s">
        <v>1425</v>
      </c>
      <c r="AC393" s="217" t="s">
        <v>1387</v>
      </c>
      <c r="AD393" s="190"/>
      <c r="AE393" s="188"/>
      <c r="AF393" s="189"/>
      <c r="AG393" s="188"/>
    </row>
    <row r="394" spans="2:33">
      <c r="B394" s="190">
        <v>137</v>
      </c>
      <c r="C394" s="190">
        <v>4</v>
      </c>
      <c r="D394" s="216">
        <v>44994</v>
      </c>
      <c r="E394" s="224" t="s">
        <v>93</v>
      </c>
      <c r="F394" s="224" t="s">
        <v>87</v>
      </c>
      <c r="G394" s="188" t="s">
        <v>706</v>
      </c>
      <c r="H394" s="208" t="s">
        <v>706</v>
      </c>
      <c r="I394" s="218" t="s">
        <v>707</v>
      </c>
      <c r="J394" s="218" t="s">
        <v>1073</v>
      </c>
      <c r="K394" s="218" t="s">
        <v>1074</v>
      </c>
      <c r="L394" s="223" t="s">
        <v>350</v>
      </c>
      <c r="M394" s="223"/>
      <c r="N394" s="208" t="s">
        <v>2307</v>
      </c>
      <c r="O394" s="213">
        <v>64.19</v>
      </c>
      <c r="P394" s="212">
        <f t="shared" si="12"/>
        <v>5.3491666666666662</v>
      </c>
      <c r="Q394" s="222">
        <f t="shared" si="13"/>
        <v>0.5349166666666666</v>
      </c>
      <c r="R394" s="219">
        <v>12</v>
      </c>
      <c r="S394" s="221" t="s">
        <v>2251</v>
      </c>
      <c r="T394" s="217">
        <v>10</v>
      </c>
      <c r="U394" s="220"/>
      <c r="V394" s="219">
        <v>1</v>
      </c>
      <c r="W394" s="218"/>
      <c r="X394" s="219">
        <v>0</v>
      </c>
      <c r="Y394" s="211">
        <v>0</v>
      </c>
      <c r="Z394" s="219"/>
      <c r="AA394" s="218" t="s">
        <v>472</v>
      </c>
      <c r="AB394" s="189" t="s">
        <v>1425</v>
      </c>
      <c r="AC394" s="217" t="s">
        <v>1387</v>
      </c>
      <c r="AD394" s="190"/>
      <c r="AE394" s="188"/>
      <c r="AF394" s="189"/>
      <c r="AG394" s="188"/>
    </row>
    <row r="395" spans="2:33">
      <c r="B395" s="190">
        <v>138</v>
      </c>
      <c r="C395" s="190">
        <v>4</v>
      </c>
      <c r="D395" s="216">
        <v>44994</v>
      </c>
      <c r="E395" s="224" t="s">
        <v>93</v>
      </c>
      <c r="F395" s="224" t="s">
        <v>87</v>
      </c>
      <c r="G395" s="188" t="s">
        <v>706</v>
      </c>
      <c r="H395" s="208" t="s">
        <v>706</v>
      </c>
      <c r="I395" s="218" t="s">
        <v>707</v>
      </c>
      <c r="J395" s="218" t="s">
        <v>1075</v>
      </c>
      <c r="K395" s="218" t="s">
        <v>1076</v>
      </c>
      <c r="L395" s="223" t="s">
        <v>350</v>
      </c>
      <c r="M395" s="223"/>
      <c r="N395" s="208" t="s">
        <v>2307</v>
      </c>
      <c r="O395" s="213">
        <v>10.99</v>
      </c>
      <c r="P395" s="212">
        <f t="shared" si="12"/>
        <v>10.99</v>
      </c>
      <c r="Q395" s="222">
        <f t="shared" si="13"/>
        <v>1.099</v>
      </c>
      <c r="R395" s="219">
        <v>1</v>
      </c>
      <c r="S395" s="221" t="s">
        <v>369</v>
      </c>
      <c r="T395" s="217">
        <v>10</v>
      </c>
      <c r="U395" s="220"/>
      <c r="V395" s="219">
        <v>1</v>
      </c>
      <c r="W395" s="218"/>
      <c r="X395" s="219">
        <v>0</v>
      </c>
      <c r="Y395" s="211">
        <v>0</v>
      </c>
      <c r="Z395" s="219"/>
      <c r="AA395" s="218" t="s">
        <v>472</v>
      </c>
      <c r="AB395" s="189" t="s">
        <v>1425</v>
      </c>
      <c r="AC395" s="217" t="s">
        <v>1387</v>
      </c>
      <c r="AD395" s="190"/>
      <c r="AE395" s="188"/>
      <c r="AF395" s="189"/>
      <c r="AG395" s="188"/>
    </row>
    <row r="396" spans="2:33">
      <c r="B396" s="190">
        <v>139</v>
      </c>
      <c r="C396" s="190">
        <v>4</v>
      </c>
      <c r="D396" s="216">
        <v>44994</v>
      </c>
      <c r="E396" s="224" t="s">
        <v>93</v>
      </c>
      <c r="F396" s="224" t="s">
        <v>87</v>
      </c>
      <c r="G396" s="188" t="s">
        <v>706</v>
      </c>
      <c r="H396" s="208" t="s">
        <v>706</v>
      </c>
      <c r="I396" s="218" t="s">
        <v>707</v>
      </c>
      <c r="J396" s="218" t="s">
        <v>1077</v>
      </c>
      <c r="K396" s="218" t="s">
        <v>1078</v>
      </c>
      <c r="L396" s="223" t="s">
        <v>350</v>
      </c>
      <c r="M396" s="223"/>
      <c r="N396" s="208" t="s">
        <v>2307</v>
      </c>
      <c r="O396" s="213">
        <v>7.49</v>
      </c>
      <c r="P396" s="212">
        <f t="shared" si="12"/>
        <v>7.49</v>
      </c>
      <c r="Q396" s="222">
        <f t="shared" si="13"/>
        <v>2.14</v>
      </c>
      <c r="R396" s="219">
        <v>1</v>
      </c>
      <c r="S396" s="221" t="s">
        <v>369</v>
      </c>
      <c r="T396" s="217">
        <v>3.5</v>
      </c>
      <c r="U396" s="220"/>
      <c r="V396" s="219">
        <v>1</v>
      </c>
      <c r="W396" s="218"/>
      <c r="X396" s="219">
        <v>0</v>
      </c>
      <c r="Y396" s="211">
        <v>0</v>
      </c>
      <c r="Z396" s="219"/>
      <c r="AA396" s="218" t="s">
        <v>472</v>
      </c>
      <c r="AB396" s="189" t="s">
        <v>1425</v>
      </c>
      <c r="AC396" s="217" t="s">
        <v>1387</v>
      </c>
      <c r="AD396" s="190"/>
      <c r="AE396" s="188"/>
      <c r="AF396" s="189"/>
      <c r="AG396" s="188"/>
    </row>
    <row r="397" spans="2:33">
      <c r="B397" s="190">
        <v>140</v>
      </c>
      <c r="C397" s="190">
        <v>4</v>
      </c>
      <c r="D397" s="216">
        <v>44994</v>
      </c>
      <c r="E397" s="224" t="s">
        <v>93</v>
      </c>
      <c r="F397" s="224" t="s">
        <v>87</v>
      </c>
      <c r="G397" s="188" t="s">
        <v>394</v>
      </c>
      <c r="H397" s="208" t="s">
        <v>394</v>
      </c>
      <c r="I397" s="218" t="s">
        <v>906</v>
      </c>
      <c r="J397" s="218" t="s">
        <v>1079</v>
      </c>
      <c r="K397" s="218" t="s">
        <v>1080</v>
      </c>
      <c r="L397" s="214" t="s">
        <v>19</v>
      </c>
      <c r="M397" s="214"/>
      <c r="N397" s="188" t="s">
        <v>396</v>
      </c>
      <c r="O397" s="213">
        <v>12.99</v>
      </c>
      <c r="P397" s="212">
        <f t="shared" si="12"/>
        <v>12.99</v>
      </c>
      <c r="Q397" s="222">
        <f t="shared" si="13"/>
        <v>1.2989999999999999</v>
      </c>
      <c r="R397" s="219">
        <v>1</v>
      </c>
      <c r="S397" s="221" t="s">
        <v>369</v>
      </c>
      <c r="T397" s="217">
        <v>10</v>
      </c>
      <c r="U397" s="220"/>
      <c r="V397" s="219">
        <v>0</v>
      </c>
      <c r="W397" s="218" t="s">
        <v>486</v>
      </c>
      <c r="X397" s="219">
        <v>0</v>
      </c>
      <c r="Y397" s="211">
        <v>1</v>
      </c>
      <c r="Z397" s="219"/>
      <c r="AA397" s="218" t="s">
        <v>472</v>
      </c>
      <c r="AB397" s="189" t="s">
        <v>1425</v>
      </c>
      <c r="AC397" s="217" t="s">
        <v>1387</v>
      </c>
      <c r="AD397" s="190"/>
      <c r="AE397" s="188"/>
      <c r="AF397" s="189"/>
      <c r="AG397" s="188"/>
    </row>
    <row r="398" spans="2:33">
      <c r="B398" s="190">
        <v>141</v>
      </c>
      <c r="C398" s="190">
        <v>4</v>
      </c>
      <c r="D398" s="216">
        <v>44994</v>
      </c>
      <c r="E398" s="224" t="s">
        <v>93</v>
      </c>
      <c r="F398" s="224" t="s">
        <v>87</v>
      </c>
      <c r="G398" s="228" t="s">
        <v>1538</v>
      </c>
      <c r="H398" s="208" t="s">
        <v>720</v>
      </c>
      <c r="I398" s="230" t="s">
        <v>720</v>
      </c>
      <c r="J398" s="218" t="s">
        <v>1083</v>
      </c>
      <c r="K398" s="218" t="s">
        <v>1084</v>
      </c>
      <c r="L398" s="223" t="s">
        <v>350</v>
      </c>
      <c r="M398" s="223"/>
      <c r="N398" s="228" t="s">
        <v>1538</v>
      </c>
      <c r="O398" s="213">
        <v>87.79</v>
      </c>
      <c r="P398" s="212">
        <f t="shared" si="12"/>
        <v>14.631666666666668</v>
      </c>
      <c r="Q398" s="222">
        <f t="shared" si="13"/>
        <v>1.4631666666666667</v>
      </c>
      <c r="R398" s="219">
        <v>6</v>
      </c>
      <c r="S398" s="221" t="s">
        <v>377</v>
      </c>
      <c r="T398" s="217">
        <v>10</v>
      </c>
      <c r="U398" s="220"/>
      <c r="V398" s="219">
        <v>1</v>
      </c>
      <c r="W398" s="218" t="s">
        <v>1086</v>
      </c>
      <c r="X398" s="219">
        <v>1</v>
      </c>
      <c r="Y398" s="211">
        <v>0</v>
      </c>
      <c r="Z398" s="219"/>
      <c r="AA398" s="218" t="s">
        <v>472</v>
      </c>
      <c r="AB398" s="189" t="s">
        <v>1425</v>
      </c>
      <c r="AC398" s="217" t="s">
        <v>1387</v>
      </c>
      <c r="AD398" s="190"/>
      <c r="AE398" s="188"/>
      <c r="AF398" s="189"/>
      <c r="AG398" s="188"/>
    </row>
    <row r="399" spans="2:33">
      <c r="B399" s="190">
        <v>142</v>
      </c>
      <c r="C399" s="190">
        <v>4</v>
      </c>
      <c r="D399" s="216">
        <v>44994</v>
      </c>
      <c r="E399" s="224" t="s">
        <v>93</v>
      </c>
      <c r="F399" s="224" t="s">
        <v>87</v>
      </c>
      <c r="G399" s="228" t="s">
        <v>1538</v>
      </c>
      <c r="H399" s="208" t="s">
        <v>720</v>
      </c>
      <c r="I399" s="230" t="s">
        <v>720</v>
      </c>
      <c r="J399" s="218" t="s">
        <v>1088</v>
      </c>
      <c r="K399" s="218" t="s">
        <v>1089</v>
      </c>
      <c r="L399" s="223" t="s">
        <v>350</v>
      </c>
      <c r="M399" s="223"/>
      <c r="N399" s="228" t="s">
        <v>1538</v>
      </c>
      <c r="O399" s="213">
        <v>66.59</v>
      </c>
      <c r="P399" s="212">
        <f t="shared" ref="P399:P430" si="14">IFERROR(O399/R399,"-")</f>
        <v>33.295000000000002</v>
      </c>
      <c r="Q399" s="222">
        <f t="shared" ref="Q399:Q430" si="15">IFERROR(P399/T399,"-")</f>
        <v>3.3295000000000003</v>
      </c>
      <c r="R399" s="219">
        <v>2</v>
      </c>
      <c r="S399" s="221" t="s">
        <v>355</v>
      </c>
      <c r="T399" s="217">
        <v>10</v>
      </c>
      <c r="U399" s="220"/>
      <c r="V399" s="219">
        <v>0</v>
      </c>
      <c r="W399" s="218" t="s">
        <v>486</v>
      </c>
      <c r="X399" s="219">
        <v>0</v>
      </c>
      <c r="Y399" s="219">
        <v>0</v>
      </c>
      <c r="Z399" s="219"/>
      <c r="AA399" s="218" t="s">
        <v>472</v>
      </c>
      <c r="AB399" s="189" t="s">
        <v>1425</v>
      </c>
      <c r="AC399" s="217" t="s">
        <v>1387</v>
      </c>
      <c r="AD399" s="190"/>
      <c r="AE399" s="188"/>
      <c r="AF399" s="189"/>
      <c r="AG399" s="188"/>
    </row>
    <row r="400" spans="2:33">
      <c r="B400" s="190">
        <v>143</v>
      </c>
      <c r="C400" s="190">
        <v>38</v>
      </c>
      <c r="D400" s="216">
        <v>44993</v>
      </c>
      <c r="E400" s="224" t="s">
        <v>171</v>
      </c>
      <c r="F400" s="224" t="s">
        <v>87</v>
      </c>
      <c r="G400" s="228" t="s">
        <v>444</v>
      </c>
      <c r="H400" s="208" t="s">
        <v>442</v>
      </c>
      <c r="I400" s="218" t="s">
        <v>473</v>
      </c>
      <c r="J400" s="218" t="s">
        <v>1091</v>
      </c>
      <c r="K400" s="218" t="s">
        <v>1092</v>
      </c>
      <c r="L400" s="214" t="s">
        <v>19</v>
      </c>
      <c r="M400" s="214"/>
      <c r="N400" s="188" t="s">
        <v>444</v>
      </c>
      <c r="O400" s="213">
        <v>10.99</v>
      </c>
      <c r="P400" s="212">
        <f t="shared" si="14"/>
        <v>10.99</v>
      </c>
      <c r="Q400" s="222">
        <f t="shared" si="15"/>
        <v>3.14</v>
      </c>
      <c r="R400" s="219">
        <v>1</v>
      </c>
      <c r="S400" s="221" t="s">
        <v>369</v>
      </c>
      <c r="T400" s="217">
        <v>3.5</v>
      </c>
      <c r="U400" s="220"/>
      <c r="V400" s="219">
        <v>0</v>
      </c>
      <c r="W400" s="218" t="s">
        <v>486</v>
      </c>
      <c r="X400" s="219">
        <v>0</v>
      </c>
      <c r="Y400" s="217">
        <v>1</v>
      </c>
      <c r="Z400" s="217"/>
      <c r="AA400" s="218" t="s">
        <v>472</v>
      </c>
      <c r="AB400" s="189" t="s">
        <v>1344</v>
      </c>
      <c r="AC400" s="217" t="s">
        <v>1387</v>
      </c>
      <c r="AD400" s="190"/>
      <c r="AE400" s="188"/>
      <c r="AF400" s="189"/>
      <c r="AG400" s="188"/>
    </row>
    <row r="401" spans="2:33">
      <c r="B401" s="190">
        <v>144</v>
      </c>
      <c r="C401" s="190">
        <v>26</v>
      </c>
      <c r="D401" s="216">
        <v>44992</v>
      </c>
      <c r="E401" s="224" t="s">
        <v>145</v>
      </c>
      <c r="F401" s="224" t="s">
        <v>87</v>
      </c>
      <c r="G401" s="188" t="s">
        <v>374</v>
      </c>
      <c r="H401" s="208" t="s">
        <v>374</v>
      </c>
      <c r="I401" s="226" t="s">
        <v>375</v>
      </c>
      <c r="J401" s="218" t="s">
        <v>1094</v>
      </c>
      <c r="K401" s="218" t="s">
        <v>1095</v>
      </c>
      <c r="L401" s="214" t="s">
        <v>19</v>
      </c>
      <c r="M401" s="214"/>
      <c r="N401" s="188" t="s">
        <v>376</v>
      </c>
      <c r="O401" s="213">
        <v>14.48</v>
      </c>
      <c r="P401" s="212">
        <f t="shared" si="14"/>
        <v>3.62</v>
      </c>
      <c r="Q401" s="222">
        <f t="shared" si="15"/>
        <v>0.36199999999999999</v>
      </c>
      <c r="R401" s="219">
        <v>4</v>
      </c>
      <c r="S401" s="219" t="s">
        <v>404</v>
      </c>
      <c r="T401" s="217">
        <v>10</v>
      </c>
      <c r="U401" s="220"/>
      <c r="V401" s="219">
        <v>1</v>
      </c>
      <c r="W401" s="218" t="s">
        <v>1000</v>
      </c>
      <c r="X401" s="219">
        <v>1</v>
      </c>
      <c r="Y401" s="219">
        <v>0</v>
      </c>
      <c r="Z401" s="219"/>
      <c r="AA401" s="218" t="s">
        <v>472</v>
      </c>
      <c r="AB401" s="189" t="s">
        <v>1344</v>
      </c>
      <c r="AC401" s="217" t="s">
        <v>1387</v>
      </c>
      <c r="AD401" s="190"/>
      <c r="AE401" s="188"/>
      <c r="AF401" s="189"/>
      <c r="AG401" s="188"/>
    </row>
    <row r="402" spans="2:33">
      <c r="B402" s="190">
        <v>145</v>
      </c>
      <c r="C402" s="190">
        <v>26</v>
      </c>
      <c r="D402" s="216">
        <v>44992</v>
      </c>
      <c r="E402" s="224" t="s">
        <v>145</v>
      </c>
      <c r="F402" s="224" t="s">
        <v>87</v>
      </c>
      <c r="G402" s="188" t="s">
        <v>374</v>
      </c>
      <c r="H402" s="208" t="s">
        <v>374</v>
      </c>
      <c r="I402" s="226" t="s">
        <v>375</v>
      </c>
      <c r="J402" s="218" t="s">
        <v>1098</v>
      </c>
      <c r="K402" s="218" t="s">
        <v>1099</v>
      </c>
      <c r="L402" s="214" t="s">
        <v>19</v>
      </c>
      <c r="M402" s="214"/>
      <c r="N402" s="188" t="s">
        <v>376</v>
      </c>
      <c r="O402" s="213">
        <v>44.98</v>
      </c>
      <c r="P402" s="212">
        <f t="shared" si="14"/>
        <v>3.7483333333333331</v>
      </c>
      <c r="Q402" s="222">
        <f t="shared" si="15"/>
        <v>0.3748333333333333</v>
      </c>
      <c r="R402" s="219">
        <v>12</v>
      </c>
      <c r="S402" s="219" t="s">
        <v>2251</v>
      </c>
      <c r="T402" s="217">
        <v>10</v>
      </c>
      <c r="U402" s="220"/>
      <c r="V402" s="219">
        <v>1</v>
      </c>
      <c r="W402" s="218" t="s">
        <v>1000</v>
      </c>
      <c r="X402" s="219">
        <v>1</v>
      </c>
      <c r="Y402" s="219">
        <v>0</v>
      </c>
      <c r="Z402" s="219"/>
      <c r="AA402" s="218" t="s">
        <v>472</v>
      </c>
      <c r="AB402" s="189" t="s">
        <v>1344</v>
      </c>
      <c r="AC402" s="217" t="s">
        <v>1387</v>
      </c>
      <c r="AD402" s="190"/>
      <c r="AE402" s="188"/>
      <c r="AF402" s="189"/>
      <c r="AG402" s="188"/>
    </row>
    <row r="403" spans="2:33">
      <c r="B403" s="190">
        <v>146</v>
      </c>
      <c r="C403" s="190">
        <v>6</v>
      </c>
      <c r="D403" s="216">
        <v>44991</v>
      </c>
      <c r="E403" s="224" t="s">
        <v>100</v>
      </c>
      <c r="F403" s="224" t="s">
        <v>87</v>
      </c>
      <c r="G403" s="188" t="s">
        <v>374</v>
      </c>
      <c r="H403" s="208" t="s">
        <v>374</v>
      </c>
      <c r="I403" s="226" t="s">
        <v>375</v>
      </c>
      <c r="J403" s="218" t="s">
        <v>1100</v>
      </c>
      <c r="K403" s="218" t="s">
        <v>1101</v>
      </c>
      <c r="L403" s="214" t="s">
        <v>19</v>
      </c>
      <c r="M403" s="214"/>
      <c r="N403" s="188" t="s">
        <v>376</v>
      </c>
      <c r="O403" s="213">
        <v>28.79</v>
      </c>
      <c r="P403" s="212">
        <f t="shared" si="14"/>
        <v>9.5966666666666658</v>
      </c>
      <c r="Q403" s="222">
        <f t="shared" si="15"/>
        <v>0.95966666666666656</v>
      </c>
      <c r="R403" s="219">
        <v>3</v>
      </c>
      <c r="S403" s="219" t="s">
        <v>373</v>
      </c>
      <c r="T403" s="217">
        <v>10</v>
      </c>
      <c r="U403" s="220"/>
      <c r="V403" s="219">
        <v>1</v>
      </c>
      <c r="W403" s="218" t="s">
        <v>478</v>
      </c>
      <c r="X403" s="219">
        <v>1</v>
      </c>
      <c r="Y403" s="211">
        <v>1</v>
      </c>
      <c r="Z403" s="219"/>
      <c r="AA403" s="218" t="s">
        <v>472</v>
      </c>
      <c r="AB403" s="189" t="s">
        <v>1344</v>
      </c>
      <c r="AC403" s="217" t="s">
        <v>1387</v>
      </c>
      <c r="AD403" s="190"/>
      <c r="AE403" s="188"/>
      <c r="AF403" s="189"/>
      <c r="AG403" s="188"/>
    </row>
    <row r="404" spans="2:33">
      <c r="B404" s="190">
        <v>147</v>
      </c>
      <c r="C404" s="190">
        <v>6</v>
      </c>
      <c r="D404" s="216">
        <v>44991</v>
      </c>
      <c r="E404" s="224" t="s">
        <v>100</v>
      </c>
      <c r="F404" s="224" t="s">
        <v>87</v>
      </c>
      <c r="G404" s="188" t="s">
        <v>374</v>
      </c>
      <c r="H404" s="208" t="s">
        <v>374</v>
      </c>
      <c r="I404" s="226" t="s">
        <v>375</v>
      </c>
      <c r="J404" s="218" t="s">
        <v>1104</v>
      </c>
      <c r="K404" s="218" t="s">
        <v>1105</v>
      </c>
      <c r="L404" s="214" t="s">
        <v>19</v>
      </c>
      <c r="M404" s="214"/>
      <c r="N404" s="188" t="s">
        <v>376</v>
      </c>
      <c r="O404" s="213">
        <v>36.99</v>
      </c>
      <c r="P404" s="212">
        <f t="shared" si="14"/>
        <v>6.165</v>
      </c>
      <c r="Q404" s="222">
        <f t="shared" si="15"/>
        <v>0.88071428571428567</v>
      </c>
      <c r="R404" s="219">
        <v>6</v>
      </c>
      <c r="S404" s="219" t="s">
        <v>377</v>
      </c>
      <c r="T404" s="217">
        <v>7</v>
      </c>
      <c r="U404" s="220"/>
      <c r="V404" s="219">
        <v>0</v>
      </c>
      <c r="W404" s="218"/>
      <c r="X404" s="219">
        <v>0</v>
      </c>
      <c r="Y404" s="219">
        <v>1</v>
      </c>
      <c r="Z404" s="219"/>
      <c r="AA404" s="218" t="s">
        <v>472</v>
      </c>
      <c r="AB404" s="189" t="s">
        <v>1344</v>
      </c>
      <c r="AC404" s="217" t="s">
        <v>1387</v>
      </c>
      <c r="AD404" s="190"/>
      <c r="AE404" s="188"/>
      <c r="AF404" s="189"/>
      <c r="AG404" s="188"/>
    </row>
    <row r="405" spans="2:33">
      <c r="B405" s="190">
        <v>148</v>
      </c>
      <c r="C405" s="190">
        <v>6</v>
      </c>
      <c r="D405" s="216">
        <v>44991</v>
      </c>
      <c r="E405" s="224" t="s">
        <v>100</v>
      </c>
      <c r="F405" s="224" t="s">
        <v>87</v>
      </c>
      <c r="G405" s="188" t="s">
        <v>374</v>
      </c>
      <c r="H405" s="208" t="s">
        <v>374</v>
      </c>
      <c r="I405" s="226" t="s">
        <v>375</v>
      </c>
      <c r="J405" s="218" t="s">
        <v>1107</v>
      </c>
      <c r="K405" s="218" t="s">
        <v>1108</v>
      </c>
      <c r="L405" s="214" t="s">
        <v>19</v>
      </c>
      <c r="M405" s="214"/>
      <c r="N405" s="188" t="s">
        <v>376</v>
      </c>
      <c r="O405" s="213">
        <v>69.09</v>
      </c>
      <c r="P405" s="212">
        <f t="shared" si="14"/>
        <v>5.7575000000000003</v>
      </c>
      <c r="Q405" s="222">
        <f t="shared" si="15"/>
        <v>0.82250000000000001</v>
      </c>
      <c r="R405" s="219">
        <v>12</v>
      </c>
      <c r="S405" s="219" t="s">
        <v>2251</v>
      </c>
      <c r="T405" s="217">
        <v>7</v>
      </c>
      <c r="U405" s="220"/>
      <c r="V405" s="219">
        <v>1</v>
      </c>
      <c r="W405" s="218"/>
      <c r="X405" s="219">
        <v>0</v>
      </c>
      <c r="Y405" s="219">
        <v>1</v>
      </c>
      <c r="Z405" s="219"/>
      <c r="AA405" s="218" t="s">
        <v>472</v>
      </c>
      <c r="AB405" s="189" t="s">
        <v>1344</v>
      </c>
      <c r="AC405" s="217" t="s">
        <v>1387</v>
      </c>
      <c r="AD405" s="190"/>
      <c r="AE405" s="188"/>
      <c r="AF405" s="189"/>
      <c r="AG405" s="188"/>
    </row>
    <row r="406" spans="2:33">
      <c r="B406" s="190">
        <v>149</v>
      </c>
      <c r="C406" s="190">
        <v>6</v>
      </c>
      <c r="D406" s="216">
        <v>44991</v>
      </c>
      <c r="E406" s="224" t="s">
        <v>100</v>
      </c>
      <c r="F406" s="224" t="s">
        <v>87</v>
      </c>
      <c r="G406" s="188" t="s">
        <v>374</v>
      </c>
      <c r="H406" s="208" t="s">
        <v>374</v>
      </c>
      <c r="I406" s="226" t="s">
        <v>375</v>
      </c>
      <c r="J406" s="218" t="s">
        <v>1112</v>
      </c>
      <c r="K406" s="218" t="s">
        <v>1113</v>
      </c>
      <c r="L406" s="214" t="s">
        <v>19</v>
      </c>
      <c r="M406" s="214"/>
      <c r="N406" s="188" t="s">
        <v>376</v>
      </c>
      <c r="O406" s="213">
        <v>10.59</v>
      </c>
      <c r="P406" s="212">
        <f t="shared" si="14"/>
        <v>10.59</v>
      </c>
      <c r="Q406" s="222">
        <f t="shared" si="15"/>
        <v>3.0257142857142858</v>
      </c>
      <c r="R406" s="219">
        <v>1</v>
      </c>
      <c r="S406" s="219" t="s">
        <v>369</v>
      </c>
      <c r="T406" s="217">
        <v>3.5</v>
      </c>
      <c r="U406" s="220"/>
      <c r="V406" s="219">
        <v>1</v>
      </c>
      <c r="W406" s="218" t="s">
        <v>1115</v>
      </c>
      <c r="X406" s="219">
        <v>1</v>
      </c>
      <c r="Y406" s="219">
        <v>1</v>
      </c>
      <c r="Z406" s="219"/>
      <c r="AA406" s="218" t="s">
        <v>472</v>
      </c>
      <c r="AB406" s="189" t="s">
        <v>1344</v>
      </c>
      <c r="AC406" s="217" t="s">
        <v>1387</v>
      </c>
      <c r="AD406" s="190"/>
      <c r="AE406" s="188"/>
      <c r="AF406" s="189"/>
      <c r="AG406" s="188"/>
    </row>
    <row r="407" spans="2:33">
      <c r="B407" s="190">
        <v>150</v>
      </c>
      <c r="C407" s="190">
        <v>6</v>
      </c>
      <c r="D407" s="216">
        <v>44991</v>
      </c>
      <c r="E407" s="224" t="s">
        <v>100</v>
      </c>
      <c r="F407" s="224" t="s">
        <v>87</v>
      </c>
      <c r="G407" s="188" t="s">
        <v>374</v>
      </c>
      <c r="H407" s="208" t="s">
        <v>374</v>
      </c>
      <c r="I407" s="226" t="s">
        <v>375</v>
      </c>
      <c r="J407" s="218" t="s">
        <v>1116</v>
      </c>
      <c r="K407" s="218" t="s">
        <v>1117</v>
      </c>
      <c r="L407" s="214" t="s">
        <v>19</v>
      </c>
      <c r="M407" s="214"/>
      <c r="N407" s="188" t="s">
        <v>376</v>
      </c>
      <c r="O407" s="213">
        <v>13.19</v>
      </c>
      <c r="P407" s="212">
        <f t="shared" si="14"/>
        <v>13.19</v>
      </c>
      <c r="Q407" s="222">
        <f t="shared" si="15"/>
        <v>3.7685714285714282</v>
      </c>
      <c r="R407" s="219">
        <v>1</v>
      </c>
      <c r="S407" s="219" t="s">
        <v>369</v>
      </c>
      <c r="T407" s="217">
        <v>3.5</v>
      </c>
      <c r="U407" s="220"/>
      <c r="V407" s="219">
        <v>1</v>
      </c>
      <c r="W407" s="218"/>
      <c r="X407" s="219">
        <v>0</v>
      </c>
      <c r="Y407" s="219">
        <v>1</v>
      </c>
      <c r="Z407" s="219"/>
      <c r="AA407" s="218" t="s">
        <v>472</v>
      </c>
      <c r="AB407" s="189" t="s">
        <v>2305</v>
      </c>
      <c r="AC407" s="217" t="s">
        <v>1387</v>
      </c>
      <c r="AD407" s="190"/>
      <c r="AE407" s="188"/>
      <c r="AF407" s="189"/>
      <c r="AG407" s="188"/>
    </row>
    <row r="408" spans="2:33">
      <c r="B408" s="190">
        <v>151</v>
      </c>
      <c r="C408" s="190">
        <v>6</v>
      </c>
      <c r="D408" s="216">
        <v>44991</v>
      </c>
      <c r="E408" s="224" t="s">
        <v>100</v>
      </c>
      <c r="F408" s="224" t="s">
        <v>87</v>
      </c>
      <c r="G408" s="188" t="s">
        <v>374</v>
      </c>
      <c r="H408" s="208" t="s">
        <v>374</v>
      </c>
      <c r="I408" s="208" t="s">
        <v>375</v>
      </c>
      <c r="J408" s="218" t="s">
        <v>1120</v>
      </c>
      <c r="K408" s="218" t="s">
        <v>1121</v>
      </c>
      <c r="L408" s="195" t="s">
        <v>19</v>
      </c>
      <c r="M408" s="195"/>
      <c r="N408" s="188" t="s">
        <v>376</v>
      </c>
      <c r="O408" s="213">
        <v>29.49</v>
      </c>
      <c r="P408" s="212">
        <f t="shared" si="14"/>
        <v>29.49</v>
      </c>
      <c r="Q408" s="222">
        <f t="shared" si="15"/>
        <v>1.7347058823529411</v>
      </c>
      <c r="R408" s="219">
        <v>1</v>
      </c>
      <c r="S408" s="219" t="s">
        <v>369</v>
      </c>
      <c r="T408" s="217">
        <v>17</v>
      </c>
      <c r="U408" s="220"/>
      <c r="V408" s="219">
        <v>1</v>
      </c>
      <c r="W408" s="218"/>
      <c r="X408" s="219">
        <v>0</v>
      </c>
      <c r="Y408" s="219">
        <v>1</v>
      </c>
      <c r="Z408" s="219"/>
      <c r="AA408" s="218" t="s">
        <v>472</v>
      </c>
      <c r="AB408" s="189" t="s">
        <v>1344</v>
      </c>
      <c r="AC408" s="217" t="s">
        <v>1515</v>
      </c>
      <c r="AD408" s="190"/>
      <c r="AE408" s="188"/>
      <c r="AF408" s="189"/>
      <c r="AG408" s="188"/>
    </row>
    <row r="409" spans="2:33">
      <c r="B409" s="190">
        <v>152</v>
      </c>
      <c r="C409" s="190">
        <v>6</v>
      </c>
      <c r="D409" s="216">
        <v>44991</v>
      </c>
      <c r="E409" s="224" t="s">
        <v>100</v>
      </c>
      <c r="F409" s="224" t="s">
        <v>87</v>
      </c>
      <c r="G409" s="188" t="s">
        <v>374</v>
      </c>
      <c r="H409" s="208" t="s">
        <v>374</v>
      </c>
      <c r="I409" s="208" t="s">
        <v>375</v>
      </c>
      <c r="J409" s="218" t="s">
        <v>1123</v>
      </c>
      <c r="K409" s="218" t="s">
        <v>1124</v>
      </c>
      <c r="L409" s="195" t="s">
        <v>19</v>
      </c>
      <c r="M409" s="195"/>
      <c r="N409" s="188" t="s">
        <v>376</v>
      </c>
      <c r="O409" s="213">
        <v>37.99</v>
      </c>
      <c r="P409" s="212">
        <f t="shared" si="14"/>
        <v>18.995000000000001</v>
      </c>
      <c r="Q409" s="222">
        <f t="shared" si="15"/>
        <v>1.1173529411764707</v>
      </c>
      <c r="R409" s="219">
        <v>2</v>
      </c>
      <c r="S409" s="219" t="s">
        <v>355</v>
      </c>
      <c r="T409" s="217">
        <v>17</v>
      </c>
      <c r="U409" s="220"/>
      <c r="V409" s="219">
        <v>1</v>
      </c>
      <c r="W409" s="218" t="s">
        <v>478</v>
      </c>
      <c r="X409" s="219">
        <v>1</v>
      </c>
      <c r="Y409" s="219">
        <v>1</v>
      </c>
      <c r="Z409" s="219"/>
      <c r="AA409" s="218" t="s">
        <v>472</v>
      </c>
      <c r="AB409" s="189" t="s">
        <v>1344</v>
      </c>
      <c r="AC409" s="217" t="s">
        <v>1515</v>
      </c>
      <c r="AD409" s="190"/>
      <c r="AE409" s="188"/>
      <c r="AF409" s="189"/>
      <c r="AG409" s="188"/>
    </row>
    <row r="410" spans="2:33">
      <c r="B410" s="190">
        <v>153</v>
      </c>
      <c r="C410" s="190">
        <v>6</v>
      </c>
      <c r="D410" s="216">
        <v>44991</v>
      </c>
      <c r="E410" s="224" t="s">
        <v>100</v>
      </c>
      <c r="F410" s="224" t="s">
        <v>87</v>
      </c>
      <c r="G410" s="188" t="s">
        <v>374</v>
      </c>
      <c r="H410" s="208" t="s">
        <v>374</v>
      </c>
      <c r="I410" s="208" t="s">
        <v>375</v>
      </c>
      <c r="J410" s="218" t="s">
        <v>1127</v>
      </c>
      <c r="K410" s="218" t="s">
        <v>1128</v>
      </c>
      <c r="L410" s="214" t="s">
        <v>19</v>
      </c>
      <c r="M410" s="214"/>
      <c r="N410" s="188" t="s">
        <v>376</v>
      </c>
      <c r="O410" s="213">
        <v>22.69</v>
      </c>
      <c r="P410" s="212">
        <f t="shared" si="14"/>
        <v>22.69</v>
      </c>
      <c r="Q410" s="222">
        <f t="shared" si="15"/>
        <v>3.2414285714285715</v>
      </c>
      <c r="R410" s="219">
        <v>1</v>
      </c>
      <c r="S410" s="219" t="s">
        <v>369</v>
      </c>
      <c r="T410" s="217">
        <v>7</v>
      </c>
      <c r="U410" s="220"/>
      <c r="V410" s="219">
        <v>1</v>
      </c>
      <c r="W410" s="218" t="s">
        <v>1130</v>
      </c>
      <c r="X410" s="219">
        <v>1</v>
      </c>
      <c r="Y410" s="219">
        <v>0</v>
      </c>
      <c r="Z410" s="219"/>
      <c r="AA410" s="218" t="s">
        <v>472</v>
      </c>
      <c r="AB410" s="189" t="s">
        <v>1344</v>
      </c>
      <c r="AC410" s="217" t="s">
        <v>1425</v>
      </c>
      <c r="AD410" s="190"/>
      <c r="AE410" s="188"/>
      <c r="AF410" s="189"/>
      <c r="AG410" s="188"/>
    </row>
    <row r="411" spans="2:33">
      <c r="B411" s="190">
        <v>154</v>
      </c>
      <c r="C411" s="190">
        <v>6</v>
      </c>
      <c r="D411" s="216">
        <v>45023</v>
      </c>
      <c r="E411" s="215" t="s">
        <v>100</v>
      </c>
      <c r="F411" s="215" t="s">
        <v>87</v>
      </c>
      <c r="G411" s="188" t="s">
        <v>374</v>
      </c>
      <c r="H411" s="208" t="s">
        <v>374</v>
      </c>
      <c r="I411" s="208" t="s">
        <v>375</v>
      </c>
      <c r="J411" s="218" t="s">
        <v>406</v>
      </c>
      <c r="K411" s="218"/>
      <c r="L411" s="214" t="s">
        <v>19</v>
      </c>
      <c r="M411" s="214"/>
      <c r="N411" s="188" t="s">
        <v>376</v>
      </c>
      <c r="O411" s="213">
        <v>19.989999999999998</v>
      </c>
      <c r="P411" s="212">
        <f t="shared" si="14"/>
        <v>19.989999999999998</v>
      </c>
      <c r="Q411" s="222">
        <f t="shared" si="15"/>
        <v>1.9989999999999999</v>
      </c>
      <c r="R411" s="219">
        <v>1</v>
      </c>
      <c r="S411" s="221" t="str">
        <f>IF(R411=1,"Single canister",CONCATENATE(R411,"-Pack"))</f>
        <v>Single canister</v>
      </c>
      <c r="T411" s="217">
        <v>10</v>
      </c>
      <c r="U411" s="220"/>
      <c r="V411" s="219"/>
      <c r="W411" s="218"/>
      <c r="X411" s="217"/>
      <c r="Y411" s="217"/>
      <c r="Z411" s="217"/>
      <c r="AA411" s="218"/>
      <c r="AB411" s="189"/>
      <c r="AC411" s="217" t="s">
        <v>1425</v>
      </c>
      <c r="AD411" s="190"/>
      <c r="AE411" s="188"/>
      <c r="AF411" s="189"/>
      <c r="AG411" s="188"/>
    </row>
    <row r="412" spans="2:33">
      <c r="B412" s="190">
        <v>155</v>
      </c>
      <c r="C412" s="190">
        <v>6</v>
      </c>
      <c r="D412" s="216">
        <v>44991</v>
      </c>
      <c r="E412" s="224" t="s">
        <v>100</v>
      </c>
      <c r="F412" s="224" t="s">
        <v>87</v>
      </c>
      <c r="G412" s="188" t="s">
        <v>1132</v>
      </c>
      <c r="H412" s="208" t="s">
        <v>1132</v>
      </c>
      <c r="I412" s="218" t="s">
        <v>1133</v>
      </c>
      <c r="J412" s="218" t="s">
        <v>1134</v>
      </c>
      <c r="K412" s="218" t="s">
        <v>1135</v>
      </c>
      <c r="L412" s="223" t="s">
        <v>350</v>
      </c>
      <c r="M412" s="223"/>
      <c r="N412" s="188" t="s">
        <v>1132</v>
      </c>
      <c r="O412" s="213">
        <v>7.29</v>
      </c>
      <c r="P412" s="212">
        <f t="shared" si="14"/>
        <v>7.29</v>
      </c>
      <c r="Q412" s="222">
        <f t="shared" si="15"/>
        <v>0.72899999999999998</v>
      </c>
      <c r="R412" s="219">
        <v>1</v>
      </c>
      <c r="S412" s="219" t="s">
        <v>369</v>
      </c>
      <c r="T412" s="217">
        <v>10</v>
      </c>
      <c r="U412" s="220"/>
      <c r="V412" s="219">
        <v>1</v>
      </c>
      <c r="W412" s="218" t="s">
        <v>478</v>
      </c>
      <c r="X412" s="219">
        <v>1</v>
      </c>
      <c r="Y412" s="219">
        <v>1</v>
      </c>
      <c r="Z412" s="219"/>
      <c r="AA412" s="218" t="s">
        <v>472</v>
      </c>
      <c r="AB412" s="189" t="s">
        <v>1425</v>
      </c>
      <c r="AC412" s="217" t="s">
        <v>1425</v>
      </c>
      <c r="AD412" s="190"/>
      <c r="AE412" s="188"/>
      <c r="AF412" s="189"/>
      <c r="AG412" s="188"/>
    </row>
    <row r="413" spans="2:33">
      <c r="B413" s="190">
        <v>156</v>
      </c>
      <c r="C413" s="190">
        <v>6</v>
      </c>
      <c r="D413" s="216">
        <v>44991</v>
      </c>
      <c r="E413" s="224" t="s">
        <v>100</v>
      </c>
      <c r="F413" s="224" t="s">
        <v>87</v>
      </c>
      <c r="G413" s="188" t="s">
        <v>100</v>
      </c>
      <c r="H413" s="208" t="s">
        <v>100</v>
      </c>
      <c r="I413" s="218" t="s">
        <v>401</v>
      </c>
      <c r="J413" s="218" t="s">
        <v>1137</v>
      </c>
      <c r="K413" s="218" t="s">
        <v>1138</v>
      </c>
      <c r="L413" s="223" t="s">
        <v>19</v>
      </c>
      <c r="M413" s="223"/>
      <c r="N413" s="188" t="s">
        <v>403</v>
      </c>
      <c r="O413" s="213">
        <v>29.49</v>
      </c>
      <c r="P413" s="212">
        <f t="shared" si="14"/>
        <v>7.3724999999999996</v>
      </c>
      <c r="Q413" s="222">
        <f t="shared" si="15"/>
        <v>0.73724999999999996</v>
      </c>
      <c r="R413" s="219">
        <v>4</v>
      </c>
      <c r="S413" s="219" t="s">
        <v>404</v>
      </c>
      <c r="T413" s="217">
        <v>10</v>
      </c>
      <c r="U413" s="220" t="s">
        <v>1140</v>
      </c>
      <c r="V413" s="219">
        <v>1</v>
      </c>
      <c r="W413" s="218" t="s">
        <v>1141</v>
      </c>
      <c r="X413" s="219">
        <v>1</v>
      </c>
      <c r="Y413" s="219">
        <v>1</v>
      </c>
      <c r="Z413" s="219"/>
      <c r="AA413" s="218" t="s">
        <v>472</v>
      </c>
      <c r="AB413" s="189" t="s">
        <v>1344</v>
      </c>
      <c r="AC413" s="217" t="s">
        <v>1425</v>
      </c>
      <c r="AD413" s="190"/>
      <c r="AE413" s="188"/>
      <c r="AF413" s="189"/>
      <c r="AG413" s="188"/>
    </row>
    <row r="414" spans="2:33">
      <c r="B414" s="190">
        <v>157</v>
      </c>
      <c r="C414" s="190">
        <v>6</v>
      </c>
      <c r="D414" s="216">
        <v>44991</v>
      </c>
      <c r="E414" s="224" t="s">
        <v>100</v>
      </c>
      <c r="F414" s="224" t="s">
        <v>87</v>
      </c>
      <c r="G414" s="188" t="s">
        <v>100</v>
      </c>
      <c r="H414" s="208" t="s">
        <v>100</v>
      </c>
      <c r="I414" s="218" t="s">
        <v>401</v>
      </c>
      <c r="J414" s="218" t="s">
        <v>1142</v>
      </c>
      <c r="K414" s="218" t="s">
        <v>1143</v>
      </c>
      <c r="L414" s="225" t="s">
        <v>19</v>
      </c>
      <c r="M414" s="223"/>
      <c r="N414" s="188" t="s">
        <v>403</v>
      </c>
      <c r="O414" s="213">
        <v>36.99</v>
      </c>
      <c r="P414" s="212">
        <f t="shared" si="14"/>
        <v>6.165</v>
      </c>
      <c r="Q414" s="222">
        <f t="shared" si="15"/>
        <v>0.61650000000000005</v>
      </c>
      <c r="R414" s="219">
        <v>6</v>
      </c>
      <c r="S414" s="219" t="s">
        <v>377</v>
      </c>
      <c r="T414" s="217">
        <v>10</v>
      </c>
      <c r="U414" s="220" t="s">
        <v>1140</v>
      </c>
      <c r="V414" s="219">
        <v>1</v>
      </c>
      <c r="W414" s="218" t="s">
        <v>1141</v>
      </c>
      <c r="X414" s="219">
        <v>1</v>
      </c>
      <c r="Y414" s="219">
        <v>1</v>
      </c>
      <c r="Z414" s="219"/>
      <c r="AA414" s="218" t="s">
        <v>472</v>
      </c>
      <c r="AB414" s="189" t="s">
        <v>1344</v>
      </c>
      <c r="AC414" s="217" t="s">
        <v>1425</v>
      </c>
      <c r="AD414" s="190"/>
      <c r="AE414" s="188"/>
      <c r="AF414" s="189"/>
      <c r="AG414" s="188"/>
    </row>
    <row r="415" spans="2:33">
      <c r="B415" s="190">
        <v>158</v>
      </c>
      <c r="C415" s="190">
        <v>6</v>
      </c>
      <c r="D415" s="216">
        <v>44991</v>
      </c>
      <c r="E415" s="224" t="s">
        <v>100</v>
      </c>
      <c r="F415" s="224" t="s">
        <v>87</v>
      </c>
      <c r="G415" s="188" t="s">
        <v>100</v>
      </c>
      <c r="H415" s="208" t="s">
        <v>100</v>
      </c>
      <c r="I415" s="188" t="s">
        <v>401</v>
      </c>
      <c r="J415" s="218" t="s">
        <v>1145</v>
      </c>
      <c r="K415" s="218" t="s">
        <v>1146</v>
      </c>
      <c r="L415" s="223" t="s">
        <v>19</v>
      </c>
      <c r="M415" s="223"/>
      <c r="N415" s="188" t="s">
        <v>403</v>
      </c>
      <c r="O415" s="213">
        <v>14.99</v>
      </c>
      <c r="P415" s="212">
        <f t="shared" si="14"/>
        <v>7.4950000000000001</v>
      </c>
      <c r="Q415" s="222">
        <f t="shared" si="15"/>
        <v>0.74950000000000006</v>
      </c>
      <c r="R415" s="219">
        <v>2</v>
      </c>
      <c r="S415" s="219" t="s">
        <v>355</v>
      </c>
      <c r="T415" s="217">
        <v>10</v>
      </c>
      <c r="U415" s="220" t="s">
        <v>1140</v>
      </c>
      <c r="V415" s="219">
        <v>1</v>
      </c>
      <c r="W415" s="218" t="s">
        <v>1141</v>
      </c>
      <c r="X415" s="219">
        <v>1</v>
      </c>
      <c r="Y415" s="219">
        <v>1</v>
      </c>
      <c r="Z415" s="219"/>
      <c r="AA415" s="218" t="s">
        <v>472</v>
      </c>
      <c r="AB415" s="189" t="s">
        <v>1344</v>
      </c>
      <c r="AC415" s="217" t="s">
        <v>1425</v>
      </c>
      <c r="AD415" s="190"/>
      <c r="AE415" s="188"/>
      <c r="AF415" s="189"/>
      <c r="AG415" s="188"/>
    </row>
    <row r="416" spans="2:33">
      <c r="B416" s="190">
        <v>159</v>
      </c>
      <c r="C416" s="190">
        <v>13</v>
      </c>
      <c r="D416" s="216">
        <v>44991</v>
      </c>
      <c r="E416" s="224" t="s">
        <v>116</v>
      </c>
      <c r="F416" s="224" t="s">
        <v>87</v>
      </c>
      <c r="G416" s="208" t="s">
        <v>374</v>
      </c>
      <c r="H416" s="208" t="s">
        <v>374</v>
      </c>
      <c r="I416" s="208" t="s">
        <v>375</v>
      </c>
      <c r="J416" s="226" t="s">
        <v>1148</v>
      </c>
      <c r="K416" s="226" t="s">
        <v>1149</v>
      </c>
      <c r="L416" s="214" t="s">
        <v>19</v>
      </c>
      <c r="M416" s="214"/>
      <c r="N416" s="188" t="s">
        <v>376</v>
      </c>
      <c r="O416" s="213">
        <v>17.989999999999998</v>
      </c>
      <c r="P416" s="212">
        <f t="shared" si="14"/>
        <v>8.9949999999999992</v>
      </c>
      <c r="Q416" s="222">
        <f t="shared" si="15"/>
        <v>0.89949999999999997</v>
      </c>
      <c r="R416" s="219">
        <v>2</v>
      </c>
      <c r="S416" s="219" t="s">
        <v>355</v>
      </c>
      <c r="T416" s="219">
        <v>10</v>
      </c>
      <c r="U416" s="226"/>
      <c r="V416" s="219">
        <v>1</v>
      </c>
      <c r="W416" s="226" t="s">
        <v>356</v>
      </c>
      <c r="X416" s="219">
        <v>1</v>
      </c>
      <c r="Y416" s="219">
        <v>0</v>
      </c>
      <c r="Z416" s="219"/>
      <c r="AA416" s="226" t="s">
        <v>472</v>
      </c>
      <c r="AB416" s="189" t="s">
        <v>1344</v>
      </c>
      <c r="AC416" s="217" t="s">
        <v>1425</v>
      </c>
      <c r="AD416" s="190"/>
      <c r="AE416" s="188"/>
      <c r="AF416" s="189"/>
      <c r="AG416" s="188"/>
    </row>
    <row r="417" spans="2:33">
      <c r="B417" s="190">
        <v>160</v>
      </c>
      <c r="C417" s="190">
        <v>13</v>
      </c>
      <c r="D417" s="216">
        <v>44972</v>
      </c>
      <c r="E417" s="224" t="s">
        <v>116</v>
      </c>
      <c r="F417" s="224" t="s">
        <v>87</v>
      </c>
      <c r="G417" s="208" t="s">
        <v>414</v>
      </c>
      <c r="H417" s="208" t="s">
        <v>694</v>
      </c>
      <c r="I417" s="208" t="s">
        <v>694</v>
      </c>
      <c r="J417" s="226" t="s">
        <v>1151</v>
      </c>
      <c r="K417" s="226" t="s">
        <v>1152</v>
      </c>
      <c r="L417" s="223" t="s">
        <v>19</v>
      </c>
      <c r="M417" s="223"/>
      <c r="N417" s="208" t="s">
        <v>416</v>
      </c>
      <c r="O417" s="213">
        <v>12.99</v>
      </c>
      <c r="P417" s="212">
        <f t="shared" si="14"/>
        <v>6.4950000000000001</v>
      </c>
      <c r="Q417" s="222">
        <f t="shared" si="15"/>
        <v>0.64949999999999997</v>
      </c>
      <c r="R417" s="219">
        <v>2</v>
      </c>
      <c r="S417" s="219" t="s">
        <v>355</v>
      </c>
      <c r="T417" s="219">
        <v>10</v>
      </c>
      <c r="U417" s="219"/>
      <c r="V417" s="219">
        <v>1</v>
      </c>
      <c r="W417" s="226" t="s">
        <v>1154</v>
      </c>
      <c r="X417" s="219">
        <v>1</v>
      </c>
      <c r="Y417" s="219">
        <v>0</v>
      </c>
      <c r="Z417" s="219"/>
      <c r="AA417" s="226" t="s">
        <v>472</v>
      </c>
      <c r="AB417" s="189" t="s">
        <v>1344</v>
      </c>
      <c r="AC417" s="217" t="s">
        <v>1425</v>
      </c>
      <c r="AD417" s="190"/>
      <c r="AE417" s="188"/>
      <c r="AF417" s="189"/>
      <c r="AG417" s="188"/>
    </row>
    <row r="418" spans="2:33">
      <c r="B418" s="190">
        <v>161</v>
      </c>
      <c r="C418" s="190">
        <v>13</v>
      </c>
      <c r="D418" s="216">
        <v>44972</v>
      </c>
      <c r="E418" s="224" t="s">
        <v>116</v>
      </c>
      <c r="F418" s="224" t="s">
        <v>87</v>
      </c>
      <c r="G418" s="208" t="s">
        <v>414</v>
      </c>
      <c r="H418" s="208" t="s">
        <v>694</v>
      </c>
      <c r="I418" s="226" t="s">
        <v>694</v>
      </c>
      <c r="J418" s="226" t="s">
        <v>1156</v>
      </c>
      <c r="K418" s="226" t="s">
        <v>1157</v>
      </c>
      <c r="L418" s="225" t="s">
        <v>19</v>
      </c>
      <c r="M418" s="223"/>
      <c r="N418" s="208" t="s">
        <v>416</v>
      </c>
      <c r="O418" s="213">
        <v>6.99</v>
      </c>
      <c r="P418" s="212">
        <f t="shared" si="14"/>
        <v>6.99</v>
      </c>
      <c r="Q418" s="222">
        <f t="shared" si="15"/>
        <v>0.69900000000000007</v>
      </c>
      <c r="R418" s="219">
        <v>1</v>
      </c>
      <c r="S418" s="219" t="s">
        <v>369</v>
      </c>
      <c r="T418" s="219">
        <v>10</v>
      </c>
      <c r="U418" s="219"/>
      <c r="V418" s="219">
        <v>1</v>
      </c>
      <c r="W418" s="226" t="s">
        <v>1154</v>
      </c>
      <c r="X418" s="219">
        <v>1</v>
      </c>
      <c r="Y418" s="219">
        <v>0</v>
      </c>
      <c r="Z418" s="219"/>
      <c r="AA418" s="226" t="s">
        <v>472</v>
      </c>
      <c r="AB418" s="189" t="s">
        <v>1344</v>
      </c>
      <c r="AC418" s="217" t="s">
        <v>1425</v>
      </c>
      <c r="AD418" s="190"/>
      <c r="AE418" s="188"/>
      <c r="AF418" s="189"/>
      <c r="AG418" s="188"/>
    </row>
    <row r="419" spans="2:33">
      <c r="B419" s="190">
        <v>162</v>
      </c>
      <c r="C419" s="190">
        <v>21</v>
      </c>
      <c r="D419" s="216">
        <v>44994</v>
      </c>
      <c r="E419" s="224" t="s">
        <v>133</v>
      </c>
      <c r="F419" s="224" t="s">
        <v>82</v>
      </c>
      <c r="G419" s="188" t="s">
        <v>133</v>
      </c>
      <c r="H419" s="208" t="s">
        <v>133</v>
      </c>
      <c r="I419" s="188" t="s">
        <v>1159</v>
      </c>
      <c r="J419" s="218" t="s">
        <v>1160</v>
      </c>
      <c r="K419" s="218" t="s">
        <v>1161</v>
      </c>
      <c r="L419" s="214" t="s">
        <v>19</v>
      </c>
      <c r="M419" s="214"/>
      <c r="N419" s="228" t="s">
        <v>1163</v>
      </c>
      <c r="O419" s="213">
        <v>9.9499999999999993</v>
      </c>
      <c r="P419" s="212">
        <f t="shared" si="14"/>
        <v>4.9749999999999996</v>
      </c>
      <c r="Q419" s="227">
        <f t="shared" si="15"/>
        <v>0.4145833333333333</v>
      </c>
      <c r="R419" s="219">
        <v>2</v>
      </c>
      <c r="S419" s="221" t="s">
        <v>355</v>
      </c>
      <c r="T419" s="217">
        <v>12</v>
      </c>
      <c r="U419" s="220"/>
      <c r="V419" s="219">
        <v>0</v>
      </c>
      <c r="W419" s="218" t="s">
        <v>486</v>
      </c>
      <c r="X419" s="219">
        <v>0</v>
      </c>
      <c r="Y419" s="219">
        <v>0</v>
      </c>
      <c r="Z419" s="219"/>
      <c r="AA419" s="218" t="s">
        <v>472</v>
      </c>
      <c r="AB419" s="189" t="s">
        <v>1344</v>
      </c>
      <c r="AC419" s="217" t="s">
        <v>1425</v>
      </c>
      <c r="AD419" s="190"/>
      <c r="AE419" s="188"/>
      <c r="AF419" s="189"/>
      <c r="AG419" s="188"/>
    </row>
    <row r="420" spans="2:33">
      <c r="B420" s="190">
        <v>163</v>
      </c>
      <c r="C420" s="190">
        <v>21</v>
      </c>
      <c r="D420" s="216">
        <v>44994</v>
      </c>
      <c r="E420" s="224" t="s">
        <v>133</v>
      </c>
      <c r="F420" s="224" t="s">
        <v>82</v>
      </c>
      <c r="G420" s="188" t="s">
        <v>133</v>
      </c>
      <c r="H420" s="208" t="s">
        <v>133</v>
      </c>
      <c r="I420" s="188" t="s">
        <v>1159</v>
      </c>
      <c r="J420" s="218" t="s">
        <v>1160</v>
      </c>
      <c r="K420" s="218" t="s">
        <v>1161</v>
      </c>
      <c r="L420" s="214" t="s">
        <v>19</v>
      </c>
      <c r="M420" s="214"/>
      <c r="N420" s="228" t="s">
        <v>1163</v>
      </c>
      <c r="O420" s="213">
        <v>9.4499999999999993</v>
      </c>
      <c r="P420" s="212">
        <f t="shared" si="14"/>
        <v>1.575</v>
      </c>
      <c r="Q420" s="227">
        <f t="shared" si="15"/>
        <v>0.13125000000000001</v>
      </c>
      <c r="R420" s="219">
        <v>6</v>
      </c>
      <c r="S420" s="221" t="s">
        <v>377</v>
      </c>
      <c r="T420" s="217">
        <v>12</v>
      </c>
      <c r="U420" s="220"/>
      <c r="V420" s="219">
        <v>0</v>
      </c>
      <c r="W420" s="218" t="s">
        <v>486</v>
      </c>
      <c r="X420" s="219">
        <v>0</v>
      </c>
      <c r="Y420" s="219">
        <v>0</v>
      </c>
      <c r="Z420" s="219"/>
      <c r="AA420" s="218" t="s">
        <v>472</v>
      </c>
      <c r="AB420" s="189" t="s">
        <v>1344</v>
      </c>
      <c r="AC420" s="217" t="s">
        <v>1425</v>
      </c>
      <c r="AD420" s="190"/>
      <c r="AE420" s="188"/>
      <c r="AF420" s="189"/>
      <c r="AG420" s="188"/>
    </row>
    <row r="421" spans="2:33">
      <c r="B421" s="190">
        <v>164</v>
      </c>
      <c r="C421" s="190">
        <v>21</v>
      </c>
      <c r="D421" s="216">
        <v>44994</v>
      </c>
      <c r="E421" s="224" t="s">
        <v>133</v>
      </c>
      <c r="F421" s="224" t="s">
        <v>82</v>
      </c>
      <c r="G421" s="188" t="s">
        <v>133</v>
      </c>
      <c r="H421" s="208" t="s">
        <v>133</v>
      </c>
      <c r="I421" s="188" t="s">
        <v>1159</v>
      </c>
      <c r="J421" s="218" t="s">
        <v>1160</v>
      </c>
      <c r="K421" s="218" t="s">
        <v>1161</v>
      </c>
      <c r="L421" s="214" t="s">
        <v>19</v>
      </c>
      <c r="M421" s="214"/>
      <c r="N421" s="228" t="s">
        <v>1163</v>
      </c>
      <c r="O421" s="213">
        <v>7.45</v>
      </c>
      <c r="P421" s="212">
        <f t="shared" si="14"/>
        <v>0.62083333333333335</v>
      </c>
      <c r="Q421" s="222">
        <f t="shared" si="15"/>
        <v>5.1736111111111115E-2</v>
      </c>
      <c r="R421" s="219">
        <v>12</v>
      </c>
      <c r="S421" s="221" t="s">
        <v>2251</v>
      </c>
      <c r="T421" s="217">
        <v>12</v>
      </c>
      <c r="U421" s="220"/>
      <c r="V421" s="219">
        <v>0</v>
      </c>
      <c r="W421" s="218" t="s">
        <v>486</v>
      </c>
      <c r="X421" s="219">
        <v>0</v>
      </c>
      <c r="Y421" s="219">
        <v>0</v>
      </c>
      <c r="Z421" s="219"/>
      <c r="AA421" s="218" t="s">
        <v>472</v>
      </c>
      <c r="AB421" s="189" t="s">
        <v>1344</v>
      </c>
      <c r="AC421" s="217" t="s">
        <v>1425</v>
      </c>
      <c r="AD421" s="190"/>
      <c r="AE421" s="188"/>
      <c r="AF421" s="189"/>
      <c r="AG421" s="188"/>
    </row>
    <row r="422" spans="2:33">
      <c r="B422" s="190">
        <v>165</v>
      </c>
      <c r="C422" s="190">
        <v>29</v>
      </c>
      <c r="D422" s="216">
        <v>45001</v>
      </c>
      <c r="E422" s="224" t="s">
        <v>152</v>
      </c>
      <c r="F422" s="224" t="s">
        <v>87</v>
      </c>
      <c r="G422" s="188" t="s">
        <v>152</v>
      </c>
      <c r="H422" s="208" t="s">
        <v>2315</v>
      </c>
      <c r="I422" s="188" t="s">
        <v>424</v>
      </c>
      <c r="J422" s="218" t="s">
        <v>2338</v>
      </c>
      <c r="K422" s="188" t="s">
        <v>1167</v>
      </c>
      <c r="L422" s="214" t="s">
        <v>19</v>
      </c>
      <c r="M422" s="214"/>
      <c r="N422" s="188" t="s">
        <v>425</v>
      </c>
      <c r="O422" s="213">
        <v>9.99</v>
      </c>
      <c r="P422" s="212">
        <f t="shared" si="14"/>
        <v>9.99</v>
      </c>
      <c r="Q422" s="222">
        <f t="shared" si="15"/>
        <v>0.999</v>
      </c>
      <c r="R422" s="219">
        <v>1</v>
      </c>
      <c r="S422" s="221" t="s">
        <v>369</v>
      </c>
      <c r="T422" s="217">
        <v>10</v>
      </c>
      <c r="U422" s="220"/>
      <c r="V422" s="219">
        <v>1</v>
      </c>
      <c r="W422" s="218" t="s">
        <v>1169</v>
      </c>
      <c r="X422" s="219">
        <v>1</v>
      </c>
      <c r="Y422" s="219">
        <v>0</v>
      </c>
      <c r="Z422" s="219"/>
      <c r="AA422" s="218" t="s">
        <v>1170</v>
      </c>
      <c r="AB422" s="189" t="s">
        <v>1344</v>
      </c>
      <c r="AC422" s="217" t="s">
        <v>1425</v>
      </c>
      <c r="AD422" s="190"/>
      <c r="AE422" s="188"/>
      <c r="AF422" s="189"/>
      <c r="AG422" s="188"/>
    </row>
    <row r="423" spans="2:33">
      <c r="B423" s="190">
        <v>166</v>
      </c>
      <c r="C423" s="190">
        <v>2</v>
      </c>
      <c r="D423" s="216">
        <v>44972</v>
      </c>
      <c r="E423" s="224" t="s">
        <v>85</v>
      </c>
      <c r="F423" s="224" t="s">
        <v>87</v>
      </c>
      <c r="G423" s="208" t="s">
        <v>374</v>
      </c>
      <c r="H423" s="208" t="s">
        <v>374</v>
      </c>
      <c r="I423" s="208" t="s">
        <v>375</v>
      </c>
      <c r="J423" s="226" t="s">
        <v>1172</v>
      </c>
      <c r="K423" s="208" t="s">
        <v>1173</v>
      </c>
      <c r="L423" s="214" t="s">
        <v>19</v>
      </c>
      <c r="M423" s="214"/>
      <c r="N423" s="188" t="s">
        <v>376</v>
      </c>
      <c r="O423" s="213">
        <v>8.8800000000000008</v>
      </c>
      <c r="P423" s="212">
        <f t="shared" si="14"/>
        <v>4.4400000000000004</v>
      </c>
      <c r="Q423" s="222">
        <f t="shared" si="15"/>
        <v>0.44400000000000006</v>
      </c>
      <c r="R423" s="219">
        <v>2</v>
      </c>
      <c r="S423" s="219" t="s">
        <v>355</v>
      </c>
      <c r="T423" s="219">
        <v>10</v>
      </c>
      <c r="U423" s="219"/>
      <c r="V423" s="219">
        <v>1</v>
      </c>
      <c r="W423" s="226" t="s">
        <v>1175</v>
      </c>
      <c r="X423" s="219">
        <v>1</v>
      </c>
      <c r="Y423" s="219">
        <v>1</v>
      </c>
      <c r="Z423" s="219"/>
      <c r="AA423" s="226" t="s">
        <v>1177</v>
      </c>
      <c r="AB423" s="189" t="s">
        <v>1344</v>
      </c>
      <c r="AC423" s="217" t="s">
        <v>1425</v>
      </c>
      <c r="AD423" s="190"/>
      <c r="AE423" s="188"/>
      <c r="AF423" s="189"/>
      <c r="AG423" s="188"/>
    </row>
    <row r="424" spans="2:33">
      <c r="B424" s="190">
        <v>167</v>
      </c>
      <c r="C424" s="190">
        <v>2</v>
      </c>
      <c r="D424" s="216">
        <v>44972</v>
      </c>
      <c r="E424" s="224" t="s">
        <v>85</v>
      </c>
      <c r="F424" s="224" t="s">
        <v>87</v>
      </c>
      <c r="G424" s="208" t="s">
        <v>374</v>
      </c>
      <c r="H424" s="208" t="s">
        <v>374</v>
      </c>
      <c r="I424" s="208" t="s">
        <v>375</v>
      </c>
      <c r="J424" s="226" t="s">
        <v>1178</v>
      </c>
      <c r="K424" s="208" t="s">
        <v>1179</v>
      </c>
      <c r="L424" s="214" t="s">
        <v>19</v>
      </c>
      <c r="M424" s="214"/>
      <c r="N424" s="188" t="s">
        <v>376</v>
      </c>
      <c r="O424" s="213">
        <v>59.95</v>
      </c>
      <c r="P424" s="212">
        <f t="shared" si="14"/>
        <v>4.9958333333333336</v>
      </c>
      <c r="Q424" s="222">
        <f t="shared" si="15"/>
        <v>0.49958333333333338</v>
      </c>
      <c r="R424" s="219">
        <v>12</v>
      </c>
      <c r="S424" s="219" t="s">
        <v>2251</v>
      </c>
      <c r="T424" s="219">
        <v>10</v>
      </c>
      <c r="U424" s="219"/>
      <c r="V424" s="219">
        <v>0</v>
      </c>
      <c r="W424" s="226"/>
      <c r="X424" s="219">
        <v>0</v>
      </c>
      <c r="Y424" s="219">
        <v>1</v>
      </c>
      <c r="Z424" s="219"/>
      <c r="AA424" s="226" t="s">
        <v>472</v>
      </c>
      <c r="AB424" s="189" t="s">
        <v>1344</v>
      </c>
      <c r="AC424" s="217" t="s">
        <v>1569</v>
      </c>
      <c r="AD424" s="190"/>
      <c r="AE424" s="188"/>
      <c r="AF424" s="189"/>
      <c r="AG424" s="188"/>
    </row>
    <row r="425" spans="2:33">
      <c r="B425" s="190">
        <v>168</v>
      </c>
      <c r="C425" s="190">
        <v>2</v>
      </c>
      <c r="D425" s="216">
        <v>44991</v>
      </c>
      <c r="E425" s="224" t="s">
        <v>85</v>
      </c>
      <c r="F425" s="224" t="s">
        <v>87</v>
      </c>
      <c r="G425" s="208" t="s">
        <v>374</v>
      </c>
      <c r="H425" s="208" t="s">
        <v>374</v>
      </c>
      <c r="I425" s="226" t="s">
        <v>375</v>
      </c>
      <c r="J425" s="226" t="s">
        <v>1172</v>
      </c>
      <c r="K425" s="226" t="s">
        <v>1182</v>
      </c>
      <c r="L425" s="195" t="s">
        <v>19</v>
      </c>
      <c r="M425" s="214"/>
      <c r="N425" s="188" t="s">
        <v>376</v>
      </c>
      <c r="O425" s="213">
        <v>8.8800000000000008</v>
      </c>
      <c r="P425" s="212">
        <f t="shared" si="14"/>
        <v>4.4400000000000004</v>
      </c>
      <c r="Q425" s="222">
        <f t="shared" si="15"/>
        <v>0.44400000000000006</v>
      </c>
      <c r="R425" s="219">
        <v>2</v>
      </c>
      <c r="S425" s="219" t="s">
        <v>355</v>
      </c>
      <c r="T425" s="219">
        <v>10</v>
      </c>
      <c r="U425" s="226" t="s">
        <v>1183</v>
      </c>
      <c r="V425" s="219">
        <v>1</v>
      </c>
      <c r="W425" s="226" t="s">
        <v>1175</v>
      </c>
      <c r="X425" s="219">
        <v>1</v>
      </c>
      <c r="Y425" s="219">
        <v>1</v>
      </c>
      <c r="Z425" s="219"/>
      <c r="AA425" s="226" t="s">
        <v>1177</v>
      </c>
      <c r="AB425" s="189" t="s">
        <v>1344</v>
      </c>
      <c r="AC425" s="217" t="s">
        <v>1425</v>
      </c>
      <c r="AD425" s="190"/>
      <c r="AE425" s="188"/>
      <c r="AF425" s="189"/>
      <c r="AG425" s="188"/>
    </row>
    <row r="426" spans="2:33">
      <c r="B426" s="190">
        <v>169</v>
      </c>
      <c r="C426" s="190">
        <v>2</v>
      </c>
      <c r="D426" s="216">
        <v>44991</v>
      </c>
      <c r="E426" s="224" t="s">
        <v>85</v>
      </c>
      <c r="F426" s="224" t="s">
        <v>87</v>
      </c>
      <c r="G426" s="208" t="s">
        <v>374</v>
      </c>
      <c r="H426" s="208" t="s">
        <v>374</v>
      </c>
      <c r="I426" s="208" t="s">
        <v>375</v>
      </c>
      <c r="J426" s="208" t="s">
        <v>1185</v>
      </c>
      <c r="K426" s="208" t="s">
        <v>1186</v>
      </c>
      <c r="L426" s="214" t="s">
        <v>19</v>
      </c>
      <c r="M426" s="214"/>
      <c r="N426" s="188" t="s">
        <v>376</v>
      </c>
      <c r="O426" s="213">
        <v>9.7899999999999991</v>
      </c>
      <c r="P426" s="212">
        <f t="shared" si="14"/>
        <v>9.7899999999999991</v>
      </c>
      <c r="Q426" s="222">
        <f t="shared" si="15"/>
        <v>0.97899999999999987</v>
      </c>
      <c r="R426" s="219">
        <v>1</v>
      </c>
      <c r="S426" s="219" t="s">
        <v>369</v>
      </c>
      <c r="T426" s="211">
        <v>10</v>
      </c>
      <c r="U426" s="226"/>
      <c r="V426" s="219">
        <v>1</v>
      </c>
      <c r="W426" s="226" t="s">
        <v>1189</v>
      </c>
      <c r="X426" s="219">
        <v>1</v>
      </c>
      <c r="Y426" s="219">
        <v>0</v>
      </c>
      <c r="Z426" s="219"/>
      <c r="AA426" s="226" t="s">
        <v>472</v>
      </c>
      <c r="AB426" s="189" t="s">
        <v>1344</v>
      </c>
      <c r="AC426" s="217" t="s">
        <v>1425</v>
      </c>
      <c r="AD426" s="190"/>
      <c r="AE426" s="188"/>
      <c r="AF426" s="189"/>
      <c r="AG426" s="188"/>
    </row>
    <row r="427" spans="2:33">
      <c r="B427" s="190">
        <v>170</v>
      </c>
      <c r="C427" s="190">
        <v>2</v>
      </c>
      <c r="D427" s="216">
        <v>44991</v>
      </c>
      <c r="E427" s="224" t="s">
        <v>85</v>
      </c>
      <c r="F427" s="224" t="s">
        <v>87</v>
      </c>
      <c r="G427" s="208" t="s">
        <v>374</v>
      </c>
      <c r="H427" s="208" t="s">
        <v>374</v>
      </c>
      <c r="I427" s="208" t="s">
        <v>375</v>
      </c>
      <c r="J427" s="208" t="s">
        <v>1190</v>
      </c>
      <c r="K427" s="208" t="s">
        <v>1191</v>
      </c>
      <c r="L427" s="214" t="s">
        <v>19</v>
      </c>
      <c r="M427" s="214"/>
      <c r="N427" s="188" t="s">
        <v>376</v>
      </c>
      <c r="O427" s="213">
        <v>16.96</v>
      </c>
      <c r="P427" s="212">
        <f t="shared" si="14"/>
        <v>8.48</v>
      </c>
      <c r="Q427" s="222">
        <f t="shared" si="15"/>
        <v>0.84800000000000009</v>
      </c>
      <c r="R427" s="219">
        <v>2</v>
      </c>
      <c r="S427" s="219" t="s">
        <v>355</v>
      </c>
      <c r="T427" s="211">
        <v>10</v>
      </c>
      <c r="U427" s="226"/>
      <c r="V427" s="219">
        <v>1</v>
      </c>
      <c r="W427" s="226" t="s">
        <v>356</v>
      </c>
      <c r="X427" s="219">
        <v>1</v>
      </c>
      <c r="Y427" s="219">
        <v>0</v>
      </c>
      <c r="Z427" s="219"/>
      <c r="AA427" s="226" t="s">
        <v>1193</v>
      </c>
      <c r="AB427" s="189" t="s">
        <v>1344</v>
      </c>
      <c r="AC427" s="217" t="s">
        <v>1425</v>
      </c>
      <c r="AD427" s="190"/>
      <c r="AE427" s="188"/>
      <c r="AF427" s="189"/>
      <c r="AG427" s="188"/>
    </row>
    <row r="428" spans="2:33">
      <c r="B428" s="190">
        <v>171</v>
      </c>
      <c r="C428" s="190">
        <v>2</v>
      </c>
      <c r="D428" s="216">
        <v>44991</v>
      </c>
      <c r="E428" s="224" t="s">
        <v>85</v>
      </c>
      <c r="F428" s="224" t="s">
        <v>87</v>
      </c>
      <c r="G428" s="208" t="s">
        <v>374</v>
      </c>
      <c r="H428" s="208" t="s">
        <v>374</v>
      </c>
      <c r="I428" s="208" t="s">
        <v>375</v>
      </c>
      <c r="J428" s="208" t="s">
        <v>1194</v>
      </c>
      <c r="K428" s="208" t="s">
        <v>1195</v>
      </c>
      <c r="L428" s="214" t="s">
        <v>19</v>
      </c>
      <c r="M428" s="214"/>
      <c r="N428" s="188" t="s">
        <v>376</v>
      </c>
      <c r="O428" s="213">
        <v>28.73</v>
      </c>
      <c r="P428" s="212">
        <f t="shared" si="14"/>
        <v>7.1825000000000001</v>
      </c>
      <c r="Q428" s="222">
        <f t="shared" si="15"/>
        <v>0.71825000000000006</v>
      </c>
      <c r="R428" s="219">
        <v>4</v>
      </c>
      <c r="S428" s="219" t="s">
        <v>404</v>
      </c>
      <c r="T428" s="211">
        <v>10</v>
      </c>
      <c r="U428" s="226"/>
      <c r="V428" s="219">
        <v>1</v>
      </c>
      <c r="W428" s="226" t="s">
        <v>1000</v>
      </c>
      <c r="X428" s="219">
        <v>1</v>
      </c>
      <c r="Y428" s="219">
        <v>0</v>
      </c>
      <c r="Z428" s="219"/>
      <c r="AA428" s="226" t="s">
        <v>1193</v>
      </c>
      <c r="AB428" s="189" t="s">
        <v>1344</v>
      </c>
      <c r="AC428" s="217" t="s">
        <v>1425</v>
      </c>
      <c r="AD428" s="190"/>
      <c r="AE428" s="188"/>
      <c r="AF428" s="189"/>
      <c r="AG428" s="188"/>
    </row>
    <row r="429" spans="2:33">
      <c r="B429" s="190">
        <v>172</v>
      </c>
      <c r="C429" s="190">
        <v>2</v>
      </c>
      <c r="D429" s="216">
        <v>44991</v>
      </c>
      <c r="E429" s="224" t="s">
        <v>85</v>
      </c>
      <c r="F429" s="224" t="s">
        <v>87</v>
      </c>
      <c r="G429" s="208" t="s">
        <v>374</v>
      </c>
      <c r="H429" s="208" t="s">
        <v>374</v>
      </c>
      <c r="I429" s="208" t="s">
        <v>375</v>
      </c>
      <c r="J429" s="208" t="s">
        <v>1198</v>
      </c>
      <c r="K429" s="208" t="s">
        <v>1199</v>
      </c>
      <c r="L429" s="195" t="s">
        <v>19</v>
      </c>
      <c r="M429" s="214"/>
      <c r="N429" s="188" t="s">
        <v>376</v>
      </c>
      <c r="O429" s="213">
        <v>24.99</v>
      </c>
      <c r="P429" s="212">
        <f t="shared" si="14"/>
        <v>8.33</v>
      </c>
      <c r="Q429" s="222">
        <f t="shared" si="15"/>
        <v>0.83299999999999996</v>
      </c>
      <c r="R429" s="219">
        <v>3</v>
      </c>
      <c r="S429" s="219" t="s">
        <v>373</v>
      </c>
      <c r="T429" s="211">
        <v>10</v>
      </c>
      <c r="U429" s="226"/>
      <c r="V429" s="219">
        <v>1</v>
      </c>
      <c r="W429" s="226" t="s">
        <v>356</v>
      </c>
      <c r="X429" s="219">
        <v>1</v>
      </c>
      <c r="Y429" s="219">
        <v>0</v>
      </c>
      <c r="Z429" s="219"/>
      <c r="AA429" s="226" t="s">
        <v>472</v>
      </c>
      <c r="AB429" s="189" t="s">
        <v>1344</v>
      </c>
      <c r="AC429" s="217" t="s">
        <v>1425</v>
      </c>
      <c r="AD429" s="190"/>
      <c r="AE429" s="188"/>
      <c r="AF429" s="189"/>
      <c r="AG429" s="188"/>
    </row>
    <row r="430" spans="2:33">
      <c r="B430" s="190">
        <v>173</v>
      </c>
      <c r="C430" s="190">
        <v>2</v>
      </c>
      <c r="D430" s="216">
        <v>44991</v>
      </c>
      <c r="E430" s="224" t="s">
        <v>85</v>
      </c>
      <c r="F430" s="224" t="s">
        <v>87</v>
      </c>
      <c r="G430" s="208" t="s">
        <v>374</v>
      </c>
      <c r="H430" s="208" t="s">
        <v>374</v>
      </c>
      <c r="I430" s="208" t="s">
        <v>375</v>
      </c>
      <c r="J430" s="208" t="s">
        <v>1201</v>
      </c>
      <c r="K430" s="208" t="s">
        <v>1202</v>
      </c>
      <c r="L430" s="214" t="s">
        <v>19</v>
      </c>
      <c r="M430" s="214"/>
      <c r="N430" s="188" t="s">
        <v>376</v>
      </c>
      <c r="O430" s="213">
        <v>35.99</v>
      </c>
      <c r="P430" s="212">
        <f t="shared" si="14"/>
        <v>5.998333333333334</v>
      </c>
      <c r="Q430" s="222">
        <f t="shared" si="15"/>
        <v>0.59983333333333344</v>
      </c>
      <c r="R430" s="219">
        <v>6</v>
      </c>
      <c r="S430" s="219" t="s">
        <v>377</v>
      </c>
      <c r="T430" s="211">
        <v>10</v>
      </c>
      <c r="U430" s="226"/>
      <c r="V430" s="219">
        <v>0</v>
      </c>
      <c r="W430" s="226"/>
      <c r="X430" s="219">
        <v>0</v>
      </c>
      <c r="Y430" s="219">
        <v>1</v>
      </c>
      <c r="Z430" s="219"/>
      <c r="AA430" s="226" t="s">
        <v>472</v>
      </c>
      <c r="AB430" s="189" t="s">
        <v>1344</v>
      </c>
      <c r="AC430" s="217" t="s">
        <v>1425</v>
      </c>
      <c r="AD430" s="190"/>
      <c r="AE430" s="188"/>
      <c r="AF430" s="189"/>
      <c r="AG430" s="188"/>
    </row>
    <row r="431" spans="2:33">
      <c r="B431" s="190">
        <v>174</v>
      </c>
      <c r="C431" s="190">
        <v>2</v>
      </c>
      <c r="D431" s="216">
        <v>44991</v>
      </c>
      <c r="E431" s="224" t="s">
        <v>85</v>
      </c>
      <c r="F431" s="224" t="s">
        <v>87</v>
      </c>
      <c r="G431" s="208" t="s">
        <v>374</v>
      </c>
      <c r="H431" s="208" t="s">
        <v>374</v>
      </c>
      <c r="I431" s="208" t="s">
        <v>375</v>
      </c>
      <c r="J431" s="208" t="s">
        <v>1204</v>
      </c>
      <c r="K431" s="226" t="s">
        <v>1205</v>
      </c>
      <c r="L431" s="214" t="s">
        <v>19</v>
      </c>
      <c r="M431" s="214"/>
      <c r="N431" s="188" t="s">
        <v>376</v>
      </c>
      <c r="O431" s="213">
        <v>60.74</v>
      </c>
      <c r="P431" s="212">
        <f t="shared" ref="P431:P461" si="16">IFERROR(O431/R431,"-")</f>
        <v>5.0616666666666665</v>
      </c>
      <c r="Q431" s="222">
        <f t="shared" ref="Q431:Q461" si="17">IFERROR(P431/T431,"-")</f>
        <v>0.72309523809523812</v>
      </c>
      <c r="R431" s="219">
        <v>12</v>
      </c>
      <c r="S431" s="219" t="s">
        <v>2251</v>
      </c>
      <c r="T431" s="211">
        <v>7</v>
      </c>
      <c r="U431" s="226"/>
      <c r="V431" s="219">
        <v>1</v>
      </c>
      <c r="W431" s="226" t="s">
        <v>877</v>
      </c>
      <c r="X431" s="219">
        <v>1</v>
      </c>
      <c r="Y431" s="219">
        <v>0</v>
      </c>
      <c r="Z431" s="219"/>
      <c r="AA431" s="226" t="s">
        <v>472</v>
      </c>
      <c r="AB431" s="189" t="s">
        <v>1344</v>
      </c>
      <c r="AC431" s="217" t="s">
        <v>1425</v>
      </c>
      <c r="AD431" s="190"/>
      <c r="AE431" s="188"/>
      <c r="AF431" s="189"/>
      <c r="AG431" s="188"/>
    </row>
    <row r="432" spans="2:33">
      <c r="B432" s="190">
        <v>175</v>
      </c>
      <c r="C432" s="190">
        <v>2</v>
      </c>
      <c r="D432" s="216">
        <v>45023</v>
      </c>
      <c r="E432" s="215" t="s">
        <v>85</v>
      </c>
      <c r="F432" s="215" t="s">
        <v>87</v>
      </c>
      <c r="G432" s="188" t="s">
        <v>374</v>
      </c>
      <c r="H432" s="208" t="s">
        <v>374</v>
      </c>
      <c r="I432" s="208" t="s">
        <v>375</v>
      </c>
      <c r="J432" s="188" t="s">
        <v>1207</v>
      </c>
      <c r="K432" s="188" t="s">
        <v>1208</v>
      </c>
      <c r="L432" s="214" t="s">
        <v>19</v>
      </c>
      <c r="M432" s="195"/>
      <c r="N432" s="188" t="s">
        <v>376</v>
      </c>
      <c r="O432" s="213">
        <v>46.99</v>
      </c>
      <c r="P432" s="212">
        <f t="shared" si="16"/>
        <v>46.99</v>
      </c>
      <c r="Q432" s="222">
        <f t="shared" si="17"/>
        <v>4.6989999999999998</v>
      </c>
      <c r="R432" s="219">
        <v>1</v>
      </c>
      <c r="S432" s="221" t="str">
        <f>IF(R432=1,"Single canister",CONCATENATE(R432,"-Pack"))</f>
        <v>Single canister</v>
      </c>
      <c r="T432" s="190">
        <v>10</v>
      </c>
      <c r="U432" s="220"/>
      <c r="V432" s="219">
        <v>0</v>
      </c>
      <c r="W432" s="218"/>
      <c r="X432" s="190">
        <v>0</v>
      </c>
      <c r="Y432" s="190">
        <v>1</v>
      </c>
      <c r="Z432" s="190"/>
      <c r="AA432" s="188" t="s">
        <v>472</v>
      </c>
      <c r="AB432" s="189"/>
      <c r="AC432" s="217" t="s">
        <v>1425</v>
      </c>
      <c r="AD432" s="190"/>
      <c r="AE432" s="188"/>
      <c r="AF432" s="189"/>
      <c r="AG432" s="188"/>
    </row>
    <row r="433" spans="2:33">
      <c r="B433" s="190">
        <v>176</v>
      </c>
      <c r="C433" s="190">
        <v>2</v>
      </c>
      <c r="D433" s="216">
        <v>44991</v>
      </c>
      <c r="E433" s="224" t="s">
        <v>85</v>
      </c>
      <c r="F433" s="224" t="s">
        <v>87</v>
      </c>
      <c r="G433" s="208" t="s">
        <v>615</v>
      </c>
      <c r="H433" s="208" t="s">
        <v>2318</v>
      </c>
      <c r="I433" s="208" t="s">
        <v>616</v>
      </c>
      <c r="J433" s="208" t="s">
        <v>617</v>
      </c>
      <c r="K433" s="208" t="s">
        <v>1211</v>
      </c>
      <c r="L433" s="225" t="s">
        <v>528</v>
      </c>
      <c r="M433" s="223"/>
      <c r="N433" s="228" t="s">
        <v>615</v>
      </c>
      <c r="O433" s="213">
        <v>16.16</v>
      </c>
      <c r="P433" s="212">
        <f t="shared" si="16"/>
        <v>8.08</v>
      </c>
      <c r="Q433" s="222">
        <f t="shared" si="17"/>
        <v>0.80800000000000005</v>
      </c>
      <c r="R433" s="219">
        <v>2</v>
      </c>
      <c r="S433" s="219" t="s">
        <v>355</v>
      </c>
      <c r="T433" s="211">
        <v>10</v>
      </c>
      <c r="U433" s="226"/>
      <c r="V433" s="219">
        <v>1</v>
      </c>
      <c r="W433" s="226" t="s">
        <v>1000</v>
      </c>
      <c r="X433" s="219">
        <v>1</v>
      </c>
      <c r="Y433" s="219">
        <v>1</v>
      </c>
      <c r="Z433" s="219"/>
      <c r="AA433" s="226" t="s">
        <v>472</v>
      </c>
      <c r="AB433" s="189" t="s">
        <v>1344</v>
      </c>
      <c r="AC433" s="217" t="s">
        <v>1425</v>
      </c>
      <c r="AD433" s="190"/>
      <c r="AE433" s="188"/>
      <c r="AF433" s="189"/>
      <c r="AG433" s="188"/>
    </row>
    <row r="434" spans="2:33">
      <c r="B434" s="190">
        <v>177</v>
      </c>
      <c r="C434" s="190">
        <v>2</v>
      </c>
      <c r="D434" s="216">
        <v>44991</v>
      </c>
      <c r="E434" s="224" t="s">
        <v>85</v>
      </c>
      <c r="F434" s="224" t="s">
        <v>87</v>
      </c>
      <c r="G434" s="228" t="s">
        <v>444</v>
      </c>
      <c r="H434" s="208" t="s">
        <v>442</v>
      </c>
      <c r="I434" s="188" t="s">
        <v>473</v>
      </c>
      <c r="J434" s="208" t="s">
        <v>1213</v>
      </c>
      <c r="K434" s="208" t="s">
        <v>1214</v>
      </c>
      <c r="L434" s="223" t="s">
        <v>19</v>
      </c>
      <c r="M434" s="223"/>
      <c r="N434" s="188" t="s">
        <v>444</v>
      </c>
      <c r="O434" s="213">
        <v>108</v>
      </c>
      <c r="P434" s="212">
        <f t="shared" si="16"/>
        <v>9</v>
      </c>
      <c r="Q434" s="222">
        <f t="shared" si="17"/>
        <v>0.9</v>
      </c>
      <c r="R434" s="219">
        <v>12</v>
      </c>
      <c r="S434" s="219" t="s">
        <v>2251</v>
      </c>
      <c r="T434" s="211">
        <v>10</v>
      </c>
      <c r="U434" s="226"/>
      <c r="V434" s="219">
        <v>1</v>
      </c>
      <c r="W434" s="226" t="s">
        <v>967</v>
      </c>
      <c r="X434" s="211">
        <v>1</v>
      </c>
      <c r="Y434" s="211">
        <v>1</v>
      </c>
      <c r="Z434" s="211"/>
      <c r="AA434" s="208" t="s">
        <v>1216</v>
      </c>
      <c r="AB434" s="189" t="s">
        <v>1344</v>
      </c>
      <c r="AC434" s="190" t="s">
        <v>1569</v>
      </c>
      <c r="AD434" s="190"/>
      <c r="AE434" s="188"/>
      <c r="AF434" s="189"/>
      <c r="AG434" s="188"/>
    </row>
    <row r="435" spans="2:33">
      <c r="B435" s="190">
        <v>178</v>
      </c>
      <c r="C435" s="190">
        <v>2</v>
      </c>
      <c r="D435" s="216">
        <v>44991</v>
      </c>
      <c r="E435" s="224" t="s">
        <v>85</v>
      </c>
      <c r="F435" s="224" t="s">
        <v>87</v>
      </c>
      <c r="G435" s="228" t="s">
        <v>444</v>
      </c>
      <c r="H435" s="208" t="s">
        <v>442</v>
      </c>
      <c r="I435" s="188" t="s">
        <v>473</v>
      </c>
      <c r="J435" s="208" t="s">
        <v>1217</v>
      </c>
      <c r="K435" s="208" t="s">
        <v>1218</v>
      </c>
      <c r="L435" s="223" t="s">
        <v>19</v>
      </c>
      <c r="M435" s="223"/>
      <c r="N435" s="188" t="s">
        <v>444</v>
      </c>
      <c r="O435" s="213">
        <v>29.99</v>
      </c>
      <c r="P435" s="212">
        <f t="shared" si="16"/>
        <v>9.9966666666666661</v>
      </c>
      <c r="Q435" s="222">
        <f t="shared" si="17"/>
        <v>0.99966666666666659</v>
      </c>
      <c r="R435" s="219">
        <v>3</v>
      </c>
      <c r="S435" s="219" t="s">
        <v>373</v>
      </c>
      <c r="T435" s="211">
        <v>10</v>
      </c>
      <c r="U435" s="226"/>
      <c r="V435" s="219">
        <v>0</v>
      </c>
      <c r="W435" s="226"/>
      <c r="X435" s="211">
        <v>0</v>
      </c>
      <c r="Y435" s="211">
        <v>1</v>
      </c>
      <c r="Z435" s="211"/>
      <c r="AA435" s="208" t="s">
        <v>472</v>
      </c>
      <c r="AB435" s="189" t="s">
        <v>1344</v>
      </c>
      <c r="AC435" s="190" t="s">
        <v>1569</v>
      </c>
      <c r="AD435" s="190"/>
      <c r="AE435" s="188"/>
      <c r="AF435" s="189"/>
      <c r="AG435" s="188"/>
    </row>
    <row r="436" spans="2:33">
      <c r="B436" s="190">
        <v>179</v>
      </c>
      <c r="C436" s="190">
        <v>2</v>
      </c>
      <c r="D436" s="216">
        <v>44972</v>
      </c>
      <c r="E436" s="224" t="s">
        <v>85</v>
      </c>
      <c r="F436" s="224" t="s">
        <v>87</v>
      </c>
      <c r="G436" s="208" t="s">
        <v>665</v>
      </c>
      <c r="H436" s="208" t="s">
        <v>665</v>
      </c>
      <c r="I436" s="208" t="s">
        <v>666</v>
      </c>
      <c r="J436" s="208" t="s">
        <v>1220</v>
      </c>
      <c r="K436" s="208" t="s">
        <v>1221</v>
      </c>
      <c r="L436" s="223" t="s">
        <v>19</v>
      </c>
      <c r="M436" s="223"/>
      <c r="N436" s="188" t="s">
        <v>376</v>
      </c>
      <c r="O436" s="213">
        <v>11.89</v>
      </c>
      <c r="P436" s="212">
        <f t="shared" si="16"/>
        <v>11.89</v>
      </c>
      <c r="Q436" s="222">
        <f t="shared" si="17"/>
        <v>1.1890000000000001</v>
      </c>
      <c r="R436" s="219">
        <v>1</v>
      </c>
      <c r="S436" s="219" t="s">
        <v>369</v>
      </c>
      <c r="T436" s="211">
        <v>10</v>
      </c>
      <c r="U436" s="219"/>
      <c r="V436" s="219">
        <v>1</v>
      </c>
      <c r="W436" s="226" t="s">
        <v>356</v>
      </c>
      <c r="X436" s="211">
        <v>1</v>
      </c>
      <c r="Y436" s="211">
        <v>1</v>
      </c>
      <c r="Z436" s="211"/>
      <c r="AA436" s="208" t="s">
        <v>1193</v>
      </c>
      <c r="AB436" s="189" t="s">
        <v>1344</v>
      </c>
      <c r="AC436" s="190" t="s">
        <v>1569</v>
      </c>
      <c r="AD436" s="190"/>
      <c r="AE436" s="188"/>
      <c r="AF436" s="189"/>
      <c r="AG436" s="188"/>
    </row>
    <row r="437" spans="2:33">
      <c r="B437" s="190">
        <v>180</v>
      </c>
      <c r="C437" s="190">
        <v>2</v>
      </c>
      <c r="D437" s="216">
        <v>44991</v>
      </c>
      <c r="E437" s="224" t="s">
        <v>85</v>
      </c>
      <c r="F437" s="224" t="s">
        <v>87</v>
      </c>
      <c r="G437" s="208" t="s">
        <v>665</v>
      </c>
      <c r="H437" s="208" t="s">
        <v>665</v>
      </c>
      <c r="I437" s="208" t="s">
        <v>666</v>
      </c>
      <c r="J437" s="208" t="s">
        <v>1220</v>
      </c>
      <c r="K437" s="208" t="s">
        <v>1224</v>
      </c>
      <c r="L437" s="223" t="s">
        <v>19</v>
      </c>
      <c r="M437" s="223"/>
      <c r="N437" s="188" t="s">
        <v>376</v>
      </c>
      <c r="O437" s="213">
        <v>13.99</v>
      </c>
      <c r="P437" s="212">
        <f t="shared" si="16"/>
        <v>13.99</v>
      </c>
      <c r="Q437" s="222">
        <f t="shared" si="17"/>
        <v>1.399</v>
      </c>
      <c r="R437" s="219">
        <v>1</v>
      </c>
      <c r="S437" s="219" t="s">
        <v>369</v>
      </c>
      <c r="T437" s="211">
        <v>10</v>
      </c>
      <c r="U437" s="226"/>
      <c r="V437" s="219">
        <v>1</v>
      </c>
      <c r="W437" s="226" t="s">
        <v>356</v>
      </c>
      <c r="X437" s="211">
        <v>1</v>
      </c>
      <c r="Y437" s="211">
        <v>1</v>
      </c>
      <c r="Z437" s="211"/>
      <c r="AA437" s="208" t="s">
        <v>1193</v>
      </c>
      <c r="AB437" s="189" t="s">
        <v>1344</v>
      </c>
      <c r="AC437" s="190" t="s">
        <v>1569</v>
      </c>
      <c r="AD437" s="190"/>
      <c r="AE437" s="188"/>
      <c r="AF437" s="189"/>
      <c r="AG437" s="188"/>
    </row>
    <row r="438" spans="2:33">
      <c r="B438" s="190">
        <v>181</v>
      </c>
      <c r="C438" s="190">
        <v>2</v>
      </c>
      <c r="D438" s="216">
        <v>44991</v>
      </c>
      <c r="E438" s="224" t="s">
        <v>85</v>
      </c>
      <c r="F438" s="224" t="s">
        <v>87</v>
      </c>
      <c r="G438" s="208" t="s">
        <v>665</v>
      </c>
      <c r="H438" s="208" t="s">
        <v>665</v>
      </c>
      <c r="I438" s="208" t="s">
        <v>666</v>
      </c>
      <c r="J438" s="208" t="s">
        <v>1225</v>
      </c>
      <c r="K438" s="208" t="s">
        <v>1226</v>
      </c>
      <c r="L438" s="223" t="s">
        <v>19</v>
      </c>
      <c r="M438" s="223"/>
      <c r="N438" s="188" t="s">
        <v>376</v>
      </c>
      <c r="O438" s="213">
        <v>13.99</v>
      </c>
      <c r="P438" s="212">
        <f t="shared" si="16"/>
        <v>13.99</v>
      </c>
      <c r="Q438" s="222">
        <f t="shared" si="17"/>
        <v>3.9971428571428573</v>
      </c>
      <c r="R438" s="219">
        <v>1</v>
      </c>
      <c r="S438" s="219" t="s">
        <v>369</v>
      </c>
      <c r="T438" s="211">
        <v>3.5</v>
      </c>
      <c r="U438" s="226"/>
      <c r="V438" s="219">
        <v>0</v>
      </c>
      <c r="W438" s="226"/>
      <c r="X438" s="211">
        <v>0</v>
      </c>
      <c r="Y438" s="211">
        <v>1</v>
      </c>
      <c r="Z438" s="211"/>
      <c r="AA438" s="208" t="s">
        <v>1193</v>
      </c>
      <c r="AB438" s="189" t="s">
        <v>1344</v>
      </c>
      <c r="AC438" s="190" t="s">
        <v>1569</v>
      </c>
      <c r="AD438" s="190"/>
      <c r="AE438" s="188"/>
      <c r="AF438" s="189"/>
      <c r="AG438" s="188"/>
    </row>
    <row r="439" spans="2:33">
      <c r="B439" s="190">
        <v>182</v>
      </c>
      <c r="C439" s="190">
        <v>2</v>
      </c>
      <c r="D439" s="216">
        <v>44991</v>
      </c>
      <c r="E439" s="224" t="s">
        <v>85</v>
      </c>
      <c r="F439" s="224" t="s">
        <v>87</v>
      </c>
      <c r="G439" s="208" t="s">
        <v>665</v>
      </c>
      <c r="H439" s="208" t="s">
        <v>665</v>
      </c>
      <c r="I439" s="208" t="s">
        <v>666</v>
      </c>
      <c r="J439" s="208" t="s">
        <v>1228</v>
      </c>
      <c r="K439" s="208" t="s">
        <v>1229</v>
      </c>
      <c r="L439" s="223" t="s">
        <v>19</v>
      </c>
      <c r="M439" s="223"/>
      <c r="N439" s="188" t="s">
        <v>376</v>
      </c>
      <c r="O439" s="213">
        <v>21.95</v>
      </c>
      <c r="P439" s="212">
        <f t="shared" si="16"/>
        <v>10.975</v>
      </c>
      <c r="Q439" s="222">
        <f t="shared" si="17"/>
        <v>1.0974999999999999</v>
      </c>
      <c r="R439" s="219">
        <v>2</v>
      </c>
      <c r="S439" s="219" t="s">
        <v>355</v>
      </c>
      <c r="T439" s="211">
        <v>10</v>
      </c>
      <c r="U439" s="226"/>
      <c r="V439" s="219">
        <v>1</v>
      </c>
      <c r="W439" s="226" t="s">
        <v>1231</v>
      </c>
      <c r="X439" s="211">
        <v>1</v>
      </c>
      <c r="Y439" s="211">
        <v>0</v>
      </c>
      <c r="Z439" s="211"/>
      <c r="AA439" s="208" t="s">
        <v>1232</v>
      </c>
      <c r="AB439" s="189" t="s">
        <v>1344</v>
      </c>
      <c r="AC439" s="190" t="s">
        <v>1569</v>
      </c>
      <c r="AD439" s="190"/>
      <c r="AE439" s="188"/>
      <c r="AF439" s="189"/>
      <c r="AG439" s="188"/>
    </row>
    <row r="440" spans="2:33">
      <c r="B440" s="190">
        <v>183</v>
      </c>
      <c r="C440" s="190">
        <v>2</v>
      </c>
      <c r="D440" s="216">
        <v>44991</v>
      </c>
      <c r="E440" s="224" t="s">
        <v>85</v>
      </c>
      <c r="F440" s="224" t="s">
        <v>87</v>
      </c>
      <c r="G440" s="208" t="s">
        <v>665</v>
      </c>
      <c r="H440" s="208" t="s">
        <v>665</v>
      </c>
      <c r="I440" s="208" t="s">
        <v>666</v>
      </c>
      <c r="J440" s="208" t="s">
        <v>1233</v>
      </c>
      <c r="K440" s="208" t="s">
        <v>1234</v>
      </c>
      <c r="L440" s="223" t="s">
        <v>19</v>
      </c>
      <c r="M440" s="223"/>
      <c r="N440" s="188" t="s">
        <v>376</v>
      </c>
      <c r="O440" s="213">
        <v>14.25</v>
      </c>
      <c r="P440" s="212">
        <f t="shared" si="16"/>
        <v>14.25</v>
      </c>
      <c r="Q440" s="222">
        <f t="shared" si="17"/>
        <v>1.425</v>
      </c>
      <c r="R440" s="219">
        <v>1</v>
      </c>
      <c r="S440" s="219" t="s">
        <v>369</v>
      </c>
      <c r="T440" s="211">
        <v>10</v>
      </c>
      <c r="U440" s="226"/>
      <c r="V440" s="219">
        <v>1</v>
      </c>
      <c r="W440" s="226" t="s">
        <v>877</v>
      </c>
      <c r="X440" s="211">
        <v>1</v>
      </c>
      <c r="Y440" s="211">
        <v>1</v>
      </c>
      <c r="Z440" s="211"/>
      <c r="AA440" s="208" t="s">
        <v>1232</v>
      </c>
      <c r="AB440" s="189" t="s">
        <v>1344</v>
      </c>
      <c r="AC440" s="190" t="s">
        <v>1569</v>
      </c>
      <c r="AD440" s="190"/>
      <c r="AE440" s="188"/>
      <c r="AF440" s="189"/>
      <c r="AG440" s="188"/>
    </row>
    <row r="441" spans="2:33">
      <c r="B441" s="190">
        <v>184</v>
      </c>
      <c r="C441" s="190">
        <v>2</v>
      </c>
      <c r="D441" s="216">
        <v>44972</v>
      </c>
      <c r="E441" s="224" t="s">
        <v>85</v>
      </c>
      <c r="F441" s="224" t="s">
        <v>87</v>
      </c>
      <c r="G441" s="208" t="s">
        <v>414</v>
      </c>
      <c r="H441" s="208" t="s">
        <v>694</v>
      </c>
      <c r="I441" s="208" t="s">
        <v>694</v>
      </c>
      <c r="J441" s="208" t="s">
        <v>1236</v>
      </c>
      <c r="K441" s="208" t="s">
        <v>1237</v>
      </c>
      <c r="L441" s="223" t="s">
        <v>19</v>
      </c>
      <c r="M441" s="223"/>
      <c r="N441" s="208" t="s">
        <v>416</v>
      </c>
      <c r="O441" s="213">
        <v>18.149999999999999</v>
      </c>
      <c r="P441" s="212">
        <f t="shared" si="16"/>
        <v>9.0749999999999993</v>
      </c>
      <c r="Q441" s="222">
        <f t="shared" si="17"/>
        <v>0.90749999999999997</v>
      </c>
      <c r="R441" s="219">
        <v>2</v>
      </c>
      <c r="S441" s="219" t="s">
        <v>355</v>
      </c>
      <c r="T441" s="211">
        <v>10</v>
      </c>
      <c r="U441" s="219"/>
      <c r="V441" s="219">
        <v>1</v>
      </c>
      <c r="W441" s="226" t="s">
        <v>1239</v>
      </c>
      <c r="X441" s="211">
        <v>1</v>
      </c>
      <c r="Y441" s="211">
        <v>1</v>
      </c>
      <c r="Z441" s="211"/>
      <c r="AA441" s="208" t="s">
        <v>1241</v>
      </c>
      <c r="AB441" s="189" t="s">
        <v>1344</v>
      </c>
      <c r="AC441" s="190" t="s">
        <v>1569</v>
      </c>
      <c r="AD441" s="190"/>
      <c r="AE441" s="188"/>
      <c r="AF441" s="189"/>
      <c r="AG441" s="188"/>
    </row>
    <row r="442" spans="2:33">
      <c r="B442" s="190">
        <v>185</v>
      </c>
      <c r="C442" s="190">
        <v>2</v>
      </c>
      <c r="D442" s="216">
        <v>44991</v>
      </c>
      <c r="E442" s="224" t="s">
        <v>85</v>
      </c>
      <c r="F442" s="224" t="s">
        <v>87</v>
      </c>
      <c r="G442" s="208" t="s">
        <v>414</v>
      </c>
      <c r="H442" s="208" t="s">
        <v>694</v>
      </c>
      <c r="I442" s="208" t="s">
        <v>694</v>
      </c>
      <c r="J442" s="208" t="s">
        <v>1236</v>
      </c>
      <c r="K442" s="208" t="s">
        <v>1242</v>
      </c>
      <c r="L442" s="223" t="s">
        <v>19</v>
      </c>
      <c r="M442" s="225"/>
      <c r="N442" s="208" t="s">
        <v>416</v>
      </c>
      <c r="O442" s="213">
        <v>18.149999999999999</v>
      </c>
      <c r="P442" s="212">
        <f t="shared" si="16"/>
        <v>9.0749999999999993</v>
      </c>
      <c r="Q442" s="222">
        <f t="shared" si="17"/>
        <v>0.90749999999999997</v>
      </c>
      <c r="R442" s="219">
        <v>2</v>
      </c>
      <c r="S442" s="219" t="s">
        <v>355</v>
      </c>
      <c r="T442" s="211">
        <v>10</v>
      </c>
      <c r="U442" s="226"/>
      <c r="V442" s="219">
        <v>1</v>
      </c>
      <c r="W442" s="226" t="s">
        <v>725</v>
      </c>
      <c r="X442" s="211">
        <v>1</v>
      </c>
      <c r="Y442" s="211">
        <v>1</v>
      </c>
      <c r="Z442" s="211"/>
      <c r="AA442" s="208" t="s">
        <v>1241</v>
      </c>
      <c r="AB442" s="189" t="s">
        <v>1344</v>
      </c>
      <c r="AC442" s="190" t="s">
        <v>1515</v>
      </c>
      <c r="AD442" s="190"/>
      <c r="AE442" s="188"/>
      <c r="AF442" s="189"/>
      <c r="AG442" s="188"/>
    </row>
    <row r="443" spans="2:33">
      <c r="B443" s="190">
        <v>186</v>
      </c>
      <c r="C443" s="190">
        <v>2</v>
      </c>
      <c r="D443" s="216">
        <v>44991</v>
      </c>
      <c r="E443" s="224" t="s">
        <v>85</v>
      </c>
      <c r="F443" s="224" t="s">
        <v>87</v>
      </c>
      <c r="G443" s="208" t="s">
        <v>2339</v>
      </c>
      <c r="H443" s="208" t="s">
        <v>1245</v>
      </c>
      <c r="I443" s="208" t="s">
        <v>1246</v>
      </c>
      <c r="J443" s="208" t="s">
        <v>1247</v>
      </c>
      <c r="K443" s="226" t="s">
        <v>1248</v>
      </c>
      <c r="L443" s="223" t="s">
        <v>350</v>
      </c>
      <c r="M443" s="223"/>
      <c r="N443" s="208" t="s">
        <v>444</v>
      </c>
      <c r="O443" s="213">
        <v>11.99</v>
      </c>
      <c r="P443" s="212">
        <f t="shared" si="16"/>
        <v>11.99</v>
      </c>
      <c r="Q443" s="222">
        <f t="shared" si="17"/>
        <v>3.4257142857142857</v>
      </c>
      <c r="R443" s="219">
        <v>1</v>
      </c>
      <c r="S443" s="219" t="s">
        <v>369</v>
      </c>
      <c r="T443" s="211">
        <v>3.5</v>
      </c>
      <c r="U443" s="226"/>
      <c r="V443" s="219">
        <v>0</v>
      </c>
      <c r="W443" s="226"/>
      <c r="X443" s="219">
        <v>0</v>
      </c>
      <c r="Y443" s="219">
        <v>1</v>
      </c>
      <c r="Z443" s="219"/>
      <c r="AA443" s="226" t="s">
        <v>472</v>
      </c>
      <c r="AB443" s="189" t="s">
        <v>1344</v>
      </c>
      <c r="AC443" s="217"/>
      <c r="AD443" s="190"/>
      <c r="AE443" s="188"/>
      <c r="AF443" s="189"/>
      <c r="AG443" s="188"/>
    </row>
    <row r="444" spans="2:33">
      <c r="B444" s="190">
        <v>187</v>
      </c>
      <c r="C444" s="190">
        <v>2</v>
      </c>
      <c r="D444" s="216">
        <v>44991</v>
      </c>
      <c r="E444" s="224" t="s">
        <v>85</v>
      </c>
      <c r="F444" s="224" t="s">
        <v>87</v>
      </c>
      <c r="G444" s="208" t="s">
        <v>85</v>
      </c>
      <c r="H444" s="208" t="s">
        <v>2303</v>
      </c>
      <c r="I444" s="208" t="s">
        <v>2303</v>
      </c>
      <c r="J444" s="188" t="s">
        <v>1251</v>
      </c>
      <c r="K444" s="226" t="s">
        <v>1252</v>
      </c>
      <c r="L444" s="223" t="s">
        <v>2340</v>
      </c>
      <c r="M444" s="223"/>
      <c r="N444" s="208" t="s">
        <v>1254</v>
      </c>
      <c r="O444" s="213">
        <v>7.88</v>
      </c>
      <c r="P444" s="212">
        <f t="shared" si="16"/>
        <v>7.88</v>
      </c>
      <c r="Q444" s="222">
        <f t="shared" si="17"/>
        <v>0.78800000000000003</v>
      </c>
      <c r="R444" s="219">
        <v>1</v>
      </c>
      <c r="S444" s="219" t="s">
        <v>369</v>
      </c>
      <c r="T444" s="211">
        <v>10</v>
      </c>
      <c r="U444" s="226"/>
      <c r="V444" s="219">
        <v>0</v>
      </c>
      <c r="W444" s="226"/>
      <c r="X444" s="219">
        <v>0</v>
      </c>
      <c r="Y444" s="219">
        <v>1</v>
      </c>
      <c r="Z444" s="219"/>
      <c r="AA444" s="226" t="s">
        <v>472</v>
      </c>
      <c r="AB444" s="189" t="s">
        <v>1425</v>
      </c>
      <c r="AC444" s="217"/>
      <c r="AD444" s="190"/>
      <c r="AE444" s="188"/>
      <c r="AF444" s="189"/>
      <c r="AG444" s="188"/>
    </row>
    <row r="445" spans="2:33">
      <c r="B445" s="190">
        <v>188</v>
      </c>
      <c r="C445" s="190">
        <v>2</v>
      </c>
      <c r="D445" s="216">
        <v>44991</v>
      </c>
      <c r="E445" s="224" t="s">
        <v>85</v>
      </c>
      <c r="F445" s="224" t="s">
        <v>87</v>
      </c>
      <c r="G445" s="208" t="s">
        <v>85</v>
      </c>
      <c r="H445" s="208" t="s">
        <v>2303</v>
      </c>
      <c r="I445" s="208" t="s">
        <v>2303</v>
      </c>
      <c r="J445" s="208" t="s">
        <v>1256</v>
      </c>
      <c r="K445" s="226" t="s">
        <v>1257</v>
      </c>
      <c r="L445" s="223" t="s">
        <v>2340</v>
      </c>
      <c r="M445" s="223"/>
      <c r="N445" s="208" t="s">
        <v>1254</v>
      </c>
      <c r="O445" s="213">
        <v>21.88</v>
      </c>
      <c r="P445" s="212">
        <f t="shared" si="16"/>
        <v>5.47</v>
      </c>
      <c r="Q445" s="222">
        <f t="shared" si="17"/>
        <v>0.54699999999999993</v>
      </c>
      <c r="R445" s="219">
        <v>4</v>
      </c>
      <c r="S445" s="219" t="s">
        <v>404</v>
      </c>
      <c r="T445" s="211">
        <v>10</v>
      </c>
      <c r="U445" s="226"/>
      <c r="V445" s="219">
        <v>0</v>
      </c>
      <c r="W445" s="226"/>
      <c r="X445" s="219">
        <v>0</v>
      </c>
      <c r="Y445" s="219">
        <v>1</v>
      </c>
      <c r="Z445" s="219"/>
      <c r="AA445" s="226" t="s">
        <v>472</v>
      </c>
      <c r="AB445" s="189" t="s">
        <v>1425</v>
      </c>
      <c r="AC445" s="217"/>
      <c r="AD445" s="190"/>
      <c r="AE445" s="188"/>
      <c r="AF445" s="189"/>
      <c r="AG445" s="188"/>
    </row>
    <row r="446" spans="2:33">
      <c r="B446" s="190">
        <v>189</v>
      </c>
      <c r="C446" s="190">
        <v>2</v>
      </c>
      <c r="D446" s="216">
        <v>44991</v>
      </c>
      <c r="E446" s="224" t="s">
        <v>85</v>
      </c>
      <c r="F446" s="224" t="s">
        <v>87</v>
      </c>
      <c r="G446" s="208" t="s">
        <v>85</v>
      </c>
      <c r="H446" s="208" t="s">
        <v>2303</v>
      </c>
      <c r="I446" s="208" t="s">
        <v>2303</v>
      </c>
      <c r="J446" s="208" t="s">
        <v>1258</v>
      </c>
      <c r="K446" s="208" t="s">
        <v>1259</v>
      </c>
      <c r="L446" s="223" t="s">
        <v>2340</v>
      </c>
      <c r="M446" s="223"/>
      <c r="N446" s="208" t="s">
        <v>1254</v>
      </c>
      <c r="O446" s="213">
        <v>14.88</v>
      </c>
      <c r="P446" s="212">
        <f t="shared" si="16"/>
        <v>7.44</v>
      </c>
      <c r="Q446" s="222">
        <f t="shared" si="17"/>
        <v>0.74399999999999999</v>
      </c>
      <c r="R446" s="219">
        <v>2</v>
      </c>
      <c r="S446" s="219" t="s">
        <v>355</v>
      </c>
      <c r="T446" s="211">
        <v>10</v>
      </c>
      <c r="U446" s="226"/>
      <c r="V446" s="219">
        <v>0</v>
      </c>
      <c r="W446" s="226"/>
      <c r="X446" s="211">
        <v>0</v>
      </c>
      <c r="Y446" s="211">
        <v>1</v>
      </c>
      <c r="Z446" s="211"/>
      <c r="AA446" s="208" t="s">
        <v>472</v>
      </c>
      <c r="AB446" s="189" t="s">
        <v>1425</v>
      </c>
      <c r="AC446" s="190"/>
      <c r="AD446" s="190"/>
      <c r="AE446" s="188"/>
      <c r="AF446" s="189"/>
      <c r="AG446" s="188"/>
    </row>
    <row r="447" spans="2:33">
      <c r="B447" s="190">
        <v>190</v>
      </c>
      <c r="C447" s="190">
        <v>8</v>
      </c>
      <c r="D447" s="216">
        <v>44993</v>
      </c>
      <c r="E447" s="224" t="s">
        <v>104</v>
      </c>
      <c r="F447" s="224" t="s">
        <v>82</v>
      </c>
      <c r="G447" s="188" t="s">
        <v>374</v>
      </c>
      <c r="H447" s="208" t="s">
        <v>374</v>
      </c>
      <c r="I447" s="208" t="s">
        <v>375</v>
      </c>
      <c r="J447" s="188" t="s">
        <v>1260</v>
      </c>
      <c r="K447" s="218" t="s">
        <v>1261</v>
      </c>
      <c r="L447" s="214" t="s">
        <v>19</v>
      </c>
      <c r="M447" s="214"/>
      <c r="N447" s="188" t="s">
        <v>376</v>
      </c>
      <c r="O447" s="213">
        <v>18.989999999999998</v>
      </c>
      <c r="P447" s="212">
        <f t="shared" si="16"/>
        <v>9.4949999999999992</v>
      </c>
      <c r="Q447" s="222">
        <f t="shared" si="17"/>
        <v>0.9494999999999999</v>
      </c>
      <c r="R447" s="219">
        <v>2</v>
      </c>
      <c r="S447" s="221" t="s">
        <v>355</v>
      </c>
      <c r="T447" s="190">
        <v>10</v>
      </c>
      <c r="U447" s="220"/>
      <c r="V447" s="219">
        <v>1</v>
      </c>
      <c r="W447" s="218" t="s">
        <v>571</v>
      </c>
      <c r="X447" s="219">
        <v>1</v>
      </c>
      <c r="Y447" s="219">
        <v>0</v>
      </c>
      <c r="Z447" s="219"/>
      <c r="AA447" s="218" t="s">
        <v>472</v>
      </c>
      <c r="AB447" s="189" t="s">
        <v>1344</v>
      </c>
      <c r="AC447" s="217" t="s">
        <v>1649</v>
      </c>
      <c r="AD447" s="190"/>
      <c r="AE447" s="188"/>
      <c r="AF447" s="189"/>
      <c r="AG447" s="188"/>
    </row>
    <row r="448" spans="2:33">
      <c r="B448" s="190">
        <v>191</v>
      </c>
      <c r="C448" s="190">
        <v>8</v>
      </c>
      <c r="D448" s="216">
        <v>44993</v>
      </c>
      <c r="E448" s="224" t="s">
        <v>104</v>
      </c>
      <c r="F448" s="224" t="s">
        <v>82</v>
      </c>
      <c r="G448" s="188" t="s">
        <v>374</v>
      </c>
      <c r="H448" s="208" t="s">
        <v>374</v>
      </c>
      <c r="I448" s="208" t="s">
        <v>375</v>
      </c>
      <c r="J448" s="188" t="s">
        <v>1265</v>
      </c>
      <c r="K448" s="188" t="s">
        <v>1266</v>
      </c>
      <c r="L448" s="195" t="s">
        <v>19</v>
      </c>
      <c r="M448" s="195"/>
      <c r="N448" s="188" t="s">
        <v>376</v>
      </c>
      <c r="O448" s="213">
        <v>11.38</v>
      </c>
      <c r="P448" s="212">
        <f t="shared" si="16"/>
        <v>11.38</v>
      </c>
      <c r="Q448" s="222">
        <f t="shared" si="17"/>
        <v>1.1380000000000001</v>
      </c>
      <c r="R448" s="219">
        <v>1</v>
      </c>
      <c r="S448" s="221" t="s">
        <v>369</v>
      </c>
      <c r="T448" s="190">
        <v>10</v>
      </c>
      <c r="U448" s="220"/>
      <c r="V448" s="219">
        <v>1</v>
      </c>
      <c r="W448" s="218" t="s">
        <v>571</v>
      </c>
      <c r="X448" s="211">
        <v>1</v>
      </c>
      <c r="Y448" s="211">
        <v>0</v>
      </c>
      <c r="Z448" s="211"/>
      <c r="AA448" s="188" t="s">
        <v>472</v>
      </c>
      <c r="AB448" s="189" t="s">
        <v>1344</v>
      </c>
      <c r="AC448" s="217" t="s">
        <v>1649</v>
      </c>
      <c r="AD448" s="190"/>
      <c r="AE448" s="188"/>
      <c r="AF448" s="189"/>
      <c r="AG448" s="188"/>
    </row>
    <row r="449" spans="2:33">
      <c r="B449" s="190">
        <v>192</v>
      </c>
      <c r="C449" s="190">
        <v>8</v>
      </c>
      <c r="D449" s="216">
        <v>44993</v>
      </c>
      <c r="E449" s="224" t="s">
        <v>104</v>
      </c>
      <c r="F449" s="224" t="s">
        <v>82</v>
      </c>
      <c r="G449" s="188" t="s">
        <v>374</v>
      </c>
      <c r="H449" s="208" t="s">
        <v>374</v>
      </c>
      <c r="I449" s="208" t="s">
        <v>375</v>
      </c>
      <c r="J449" s="188" t="s">
        <v>1267</v>
      </c>
      <c r="K449" s="218" t="s">
        <v>1268</v>
      </c>
      <c r="L449" s="214" t="s">
        <v>19</v>
      </c>
      <c r="M449" s="214"/>
      <c r="N449" s="188" t="s">
        <v>376</v>
      </c>
      <c r="O449" s="213">
        <v>37.979999999999997</v>
      </c>
      <c r="P449" s="212">
        <f t="shared" si="16"/>
        <v>18.989999999999998</v>
      </c>
      <c r="Q449" s="222">
        <f t="shared" si="17"/>
        <v>1.1170588235294117</v>
      </c>
      <c r="R449" s="219">
        <v>2</v>
      </c>
      <c r="S449" s="221" t="s">
        <v>355</v>
      </c>
      <c r="T449" s="190">
        <v>17</v>
      </c>
      <c r="U449" s="220"/>
      <c r="V449" s="219">
        <v>1</v>
      </c>
      <c r="W449" s="218" t="s">
        <v>571</v>
      </c>
      <c r="X449" s="219">
        <v>1</v>
      </c>
      <c r="Y449" s="219">
        <v>0</v>
      </c>
      <c r="Z449" s="219"/>
      <c r="AA449" s="218" t="s">
        <v>472</v>
      </c>
      <c r="AB449" s="189" t="s">
        <v>1344</v>
      </c>
      <c r="AC449" s="217" t="s">
        <v>1649</v>
      </c>
      <c r="AD449" s="190"/>
      <c r="AE449" s="188"/>
      <c r="AF449" s="189"/>
      <c r="AG449" s="188"/>
    </row>
    <row r="450" spans="2:33">
      <c r="B450" s="190">
        <v>193</v>
      </c>
      <c r="C450" s="190">
        <v>8</v>
      </c>
      <c r="D450" s="216">
        <v>44993</v>
      </c>
      <c r="E450" s="224" t="s">
        <v>104</v>
      </c>
      <c r="F450" s="224" t="s">
        <v>82</v>
      </c>
      <c r="G450" s="188" t="s">
        <v>374</v>
      </c>
      <c r="H450" s="208" t="s">
        <v>374</v>
      </c>
      <c r="I450" s="208" t="s">
        <v>375</v>
      </c>
      <c r="J450" s="188" t="s">
        <v>1269</v>
      </c>
      <c r="K450" s="188" t="s">
        <v>1270</v>
      </c>
      <c r="L450" s="214" t="s">
        <v>19</v>
      </c>
      <c r="M450" s="195"/>
      <c r="N450" s="188" t="s">
        <v>376</v>
      </c>
      <c r="O450" s="213">
        <v>29.84</v>
      </c>
      <c r="P450" s="212">
        <f t="shared" si="16"/>
        <v>29.84</v>
      </c>
      <c r="Q450" s="222">
        <f t="shared" si="17"/>
        <v>1.7552941176470589</v>
      </c>
      <c r="R450" s="219">
        <v>1</v>
      </c>
      <c r="S450" s="221" t="s">
        <v>369</v>
      </c>
      <c r="T450" s="190">
        <v>17</v>
      </c>
      <c r="U450" s="220"/>
      <c r="V450" s="219">
        <v>1</v>
      </c>
      <c r="W450" s="218" t="s">
        <v>571</v>
      </c>
      <c r="X450" s="211">
        <v>1</v>
      </c>
      <c r="Y450" s="211">
        <v>0</v>
      </c>
      <c r="Z450" s="211"/>
      <c r="AA450" s="188" t="s">
        <v>472</v>
      </c>
      <c r="AB450" s="189" t="s">
        <v>1344</v>
      </c>
      <c r="AC450" s="217" t="s">
        <v>1649</v>
      </c>
      <c r="AD450" s="190"/>
      <c r="AE450" s="188"/>
      <c r="AF450" s="189"/>
      <c r="AG450" s="188"/>
    </row>
    <row r="451" spans="2:33">
      <c r="B451" s="190">
        <v>194</v>
      </c>
      <c r="C451" s="190">
        <v>8</v>
      </c>
      <c r="D451" s="216">
        <v>44993</v>
      </c>
      <c r="E451" s="224" t="s">
        <v>104</v>
      </c>
      <c r="F451" s="224" t="s">
        <v>82</v>
      </c>
      <c r="G451" s="188" t="s">
        <v>374</v>
      </c>
      <c r="H451" s="208" t="s">
        <v>374</v>
      </c>
      <c r="I451" s="208" t="s">
        <v>375</v>
      </c>
      <c r="J451" s="188" t="s">
        <v>1271</v>
      </c>
      <c r="K451" s="218" t="s">
        <v>1272</v>
      </c>
      <c r="L451" s="214" t="s">
        <v>19</v>
      </c>
      <c r="M451" s="214"/>
      <c r="N451" s="188" t="s">
        <v>376</v>
      </c>
      <c r="O451" s="213">
        <v>10.58</v>
      </c>
      <c r="P451" s="212">
        <f t="shared" si="16"/>
        <v>10.58</v>
      </c>
      <c r="Q451" s="222">
        <f t="shared" si="17"/>
        <v>3.0228571428571427</v>
      </c>
      <c r="R451" s="219">
        <v>1</v>
      </c>
      <c r="S451" s="221" t="s">
        <v>369</v>
      </c>
      <c r="T451" s="190">
        <v>3.5</v>
      </c>
      <c r="U451" s="220"/>
      <c r="V451" s="219">
        <v>1</v>
      </c>
      <c r="W451" s="218" t="s">
        <v>571</v>
      </c>
      <c r="X451" s="219">
        <v>1</v>
      </c>
      <c r="Y451" s="219">
        <v>0</v>
      </c>
      <c r="Z451" s="219"/>
      <c r="AA451" s="218" t="s">
        <v>472</v>
      </c>
      <c r="AB451" s="189" t="s">
        <v>1344</v>
      </c>
      <c r="AC451" s="217" t="s">
        <v>1569</v>
      </c>
      <c r="AD451" s="190"/>
      <c r="AE451" s="188"/>
      <c r="AF451" s="189"/>
      <c r="AG451" s="188"/>
    </row>
    <row r="452" spans="2:33">
      <c r="B452" s="190">
        <v>195</v>
      </c>
      <c r="C452" s="190">
        <v>8</v>
      </c>
      <c r="D452" s="216">
        <v>44993</v>
      </c>
      <c r="E452" s="224" t="s">
        <v>104</v>
      </c>
      <c r="F452" s="224" t="s">
        <v>82</v>
      </c>
      <c r="G452" s="188" t="s">
        <v>374</v>
      </c>
      <c r="H452" s="208" t="s">
        <v>374</v>
      </c>
      <c r="I452" s="208" t="s">
        <v>375</v>
      </c>
      <c r="J452" s="188" t="s">
        <v>1273</v>
      </c>
      <c r="K452" s="188" t="s">
        <v>1274</v>
      </c>
      <c r="L452" s="214" t="s">
        <v>19</v>
      </c>
      <c r="M452" s="195"/>
      <c r="N452" s="188" t="s">
        <v>376</v>
      </c>
      <c r="O452" s="213">
        <v>66.89</v>
      </c>
      <c r="P452" s="212">
        <f t="shared" si="16"/>
        <v>11.148333333333333</v>
      </c>
      <c r="Q452" s="212">
        <f t="shared" si="17"/>
        <v>1.1148333333333333</v>
      </c>
      <c r="R452" s="211">
        <v>6</v>
      </c>
      <c r="S452" s="194" t="s">
        <v>377</v>
      </c>
      <c r="T452" s="190">
        <v>10</v>
      </c>
      <c r="U452" s="193"/>
      <c r="V452" s="211">
        <v>0</v>
      </c>
      <c r="X452" s="211">
        <v>0</v>
      </c>
      <c r="Y452" s="211">
        <v>0</v>
      </c>
      <c r="Z452" s="211"/>
      <c r="AA452" s="188" t="s">
        <v>472</v>
      </c>
      <c r="AB452" s="189" t="s">
        <v>1344</v>
      </c>
      <c r="AC452" s="190" t="s">
        <v>1676</v>
      </c>
      <c r="AD452" s="190"/>
      <c r="AE452" s="188"/>
      <c r="AF452" s="189"/>
      <c r="AG452" s="188"/>
    </row>
    <row r="453" spans="2:33">
      <c r="B453" s="190">
        <v>196</v>
      </c>
      <c r="C453" s="190">
        <v>8</v>
      </c>
      <c r="D453" s="216">
        <v>44993</v>
      </c>
      <c r="E453" s="224" t="s">
        <v>104</v>
      </c>
      <c r="F453" s="224" t="s">
        <v>82</v>
      </c>
      <c r="G453" s="188" t="s">
        <v>374</v>
      </c>
      <c r="H453" s="208" t="s">
        <v>374</v>
      </c>
      <c r="I453" s="208" t="s">
        <v>375</v>
      </c>
      <c r="J453" s="188" t="s">
        <v>1276</v>
      </c>
      <c r="K453" s="218" t="s">
        <v>1277</v>
      </c>
      <c r="L453" s="214" t="s">
        <v>19</v>
      </c>
      <c r="M453" s="214"/>
      <c r="N453" s="188" t="s">
        <v>376</v>
      </c>
      <c r="O453" s="213">
        <v>15.79</v>
      </c>
      <c r="P453" s="212">
        <f t="shared" si="16"/>
        <v>15.79</v>
      </c>
      <c r="Q453" s="222">
        <f t="shared" si="17"/>
        <v>1.3158333333333332</v>
      </c>
      <c r="R453" s="219">
        <v>1</v>
      </c>
      <c r="S453" s="221" t="s">
        <v>369</v>
      </c>
      <c r="T453" s="190">
        <v>12</v>
      </c>
      <c r="U453" s="220"/>
      <c r="V453" s="219">
        <v>1</v>
      </c>
      <c r="W453" s="218" t="s">
        <v>571</v>
      </c>
      <c r="X453" s="219">
        <v>1</v>
      </c>
      <c r="Y453" s="219">
        <v>0</v>
      </c>
      <c r="Z453" s="219"/>
      <c r="AA453" s="218" t="s">
        <v>472</v>
      </c>
      <c r="AB453" s="189" t="s">
        <v>1344</v>
      </c>
      <c r="AC453" s="217"/>
      <c r="AD453" s="190"/>
      <c r="AE453" s="188"/>
      <c r="AF453" s="189"/>
      <c r="AG453" s="188"/>
    </row>
    <row r="454" spans="2:33">
      <c r="B454" s="190">
        <v>197</v>
      </c>
      <c r="C454" s="190">
        <v>8</v>
      </c>
      <c r="D454" s="216">
        <v>44993</v>
      </c>
      <c r="E454" s="224" t="s">
        <v>104</v>
      </c>
      <c r="F454" s="224" t="s">
        <v>82</v>
      </c>
      <c r="G454" s="188" t="s">
        <v>374</v>
      </c>
      <c r="H454" s="208" t="s">
        <v>374</v>
      </c>
      <c r="I454" s="208" t="s">
        <v>375</v>
      </c>
      <c r="J454" s="188" t="s">
        <v>1278</v>
      </c>
      <c r="K454" s="218" t="s">
        <v>1279</v>
      </c>
      <c r="L454" s="214" t="s">
        <v>19</v>
      </c>
      <c r="M454" s="214"/>
      <c r="N454" s="188" t="s">
        <v>376</v>
      </c>
      <c r="O454" s="213">
        <v>36.99</v>
      </c>
      <c r="P454" s="212">
        <f t="shared" si="16"/>
        <v>9.2475000000000005</v>
      </c>
      <c r="Q454" s="222">
        <f t="shared" si="17"/>
        <v>0.92475000000000007</v>
      </c>
      <c r="R454" s="219">
        <v>4</v>
      </c>
      <c r="S454" s="221" t="s">
        <v>404</v>
      </c>
      <c r="T454" s="190">
        <v>10</v>
      </c>
      <c r="U454" s="220"/>
      <c r="V454" s="219">
        <v>1</v>
      </c>
      <c r="W454" s="218"/>
      <c r="X454" s="219">
        <v>0</v>
      </c>
      <c r="Y454" s="219">
        <v>0</v>
      </c>
      <c r="Z454" s="219"/>
      <c r="AA454" s="218" t="s">
        <v>472</v>
      </c>
      <c r="AB454" s="189" t="s">
        <v>1344</v>
      </c>
      <c r="AC454" s="217"/>
      <c r="AD454" s="190"/>
      <c r="AE454" s="188"/>
      <c r="AF454" s="189"/>
      <c r="AG454" s="188"/>
    </row>
    <row r="455" spans="2:33">
      <c r="B455" s="190">
        <v>198</v>
      </c>
      <c r="C455" s="190">
        <v>8</v>
      </c>
      <c r="D455" s="216">
        <v>44993</v>
      </c>
      <c r="E455" s="224" t="s">
        <v>104</v>
      </c>
      <c r="F455" s="224" t="s">
        <v>82</v>
      </c>
      <c r="G455" s="188" t="s">
        <v>374</v>
      </c>
      <c r="H455" s="208" t="s">
        <v>374</v>
      </c>
      <c r="I455" s="208" t="s">
        <v>375</v>
      </c>
      <c r="J455" s="188" t="s">
        <v>1280</v>
      </c>
      <c r="K455" s="218" t="s">
        <v>1281</v>
      </c>
      <c r="L455" s="214" t="s">
        <v>19</v>
      </c>
      <c r="M455" s="214"/>
      <c r="N455" s="188" t="s">
        <v>376</v>
      </c>
      <c r="O455" s="213">
        <v>35.479999999999997</v>
      </c>
      <c r="P455" s="212">
        <f t="shared" si="16"/>
        <v>17.739999999999998</v>
      </c>
      <c r="Q455" s="222">
        <f t="shared" si="17"/>
        <v>1.7739999999999998</v>
      </c>
      <c r="R455" s="219">
        <v>2</v>
      </c>
      <c r="S455" s="221" t="s">
        <v>355</v>
      </c>
      <c r="T455" s="190">
        <v>10</v>
      </c>
      <c r="U455" s="220"/>
      <c r="V455" s="219">
        <v>1</v>
      </c>
      <c r="W455" s="218" t="s">
        <v>620</v>
      </c>
      <c r="X455" s="219">
        <v>1</v>
      </c>
      <c r="Y455" s="219">
        <v>0</v>
      </c>
      <c r="Z455" s="219"/>
      <c r="AA455" s="218" t="s">
        <v>472</v>
      </c>
      <c r="AB455" s="189" t="s">
        <v>1344</v>
      </c>
      <c r="AC455" s="217"/>
      <c r="AD455" s="190"/>
      <c r="AE455" s="188"/>
      <c r="AF455" s="189"/>
      <c r="AG455" s="188"/>
    </row>
    <row r="456" spans="2:33">
      <c r="B456" s="190">
        <v>199</v>
      </c>
      <c r="C456" s="190">
        <v>8</v>
      </c>
      <c r="D456" s="216">
        <v>44993</v>
      </c>
      <c r="E456" s="224" t="s">
        <v>104</v>
      </c>
      <c r="F456" s="224" t="s">
        <v>82</v>
      </c>
      <c r="G456" s="188" t="s">
        <v>374</v>
      </c>
      <c r="H456" s="208" t="s">
        <v>374</v>
      </c>
      <c r="I456" s="208" t="s">
        <v>375</v>
      </c>
      <c r="J456" s="188" t="s">
        <v>1284</v>
      </c>
      <c r="K456" s="218" t="s">
        <v>1285</v>
      </c>
      <c r="L456" s="214" t="s">
        <v>19</v>
      </c>
      <c r="M456" s="214"/>
      <c r="N456" s="188" t="s">
        <v>376</v>
      </c>
      <c r="O456" s="213">
        <v>17.98</v>
      </c>
      <c r="P456" s="212">
        <f t="shared" si="16"/>
        <v>17.98</v>
      </c>
      <c r="Q456" s="222">
        <f t="shared" si="17"/>
        <v>1.798</v>
      </c>
      <c r="R456" s="219">
        <v>1</v>
      </c>
      <c r="S456" s="221" t="s">
        <v>369</v>
      </c>
      <c r="T456" s="190">
        <v>10</v>
      </c>
      <c r="U456" s="220"/>
      <c r="V456" s="219">
        <v>1</v>
      </c>
      <c r="W456" s="218" t="s">
        <v>620</v>
      </c>
      <c r="X456" s="219">
        <v>1</v>
      </c>
      <c r="Y456" s="219">
        <v>0</v>
      </c>
      <c r="Z456" s="219"/>
      <c r="AA456" s="218" t="s">
        <v>472</v>
      </c>
      <c r="AB456" s="189" t="s">
        <v>1344</v>
      </c>
      <c r="AC456" s="217"/>
      <c r="AD456" s="190"/>
      <c r="AE456" s="188"/>
      <c r="AF456" s="189"/>
      <c r="AG456" s="188"/>
    </row>
    <row r="457" spans="2:33">
      <c r="B457" s="190">
        <v>200</v>
      </c>
      <c r="C457" s="190">
        <v>8</v>
      </c>
      <c r="D457" s="216">
        <v>44993</v>
      </c>
      <c r="E457" s="224" t="s">
        <v>104</v>
      </c>
      <c r="F457" s="224" t="s">
        <v>82</v>
      </c>
      <c r="G457" s="188" t="s">
        <v>615</v>
      </c>
      <c r="H457" s="208" t="s">
        <v>2318</v>
      </c>
      <c r="I457" s="188" t="s">
        <v>616</v>
      </c>
      <c r="J457" s="188" t="s">
        <v>1286</v>
      </c>
      <c r="K457" s="218" t="s">
        <v>1287</v>
      </c>
      <c r="L457" s="223" t="s">
        <v>528</v>
      </c>
      <c r="M457" s="223"/>
      <c r="N457" s="228" t="s">
        <v>615</v>
      </c>
      <c r="O457" s="213">
        <v>14.98</v>
      </c>
      <c r="P457" s="212">
        <f t="shared" si="16"/>
        <v>7.49</v>
      </c>
      <c r="Q457" s="222">
        <f t="shared" si="17"/>
        <v>0.749</v>
      </c>
      <c r="R457" s="219">
        <v>2</v>
      </c>
      <c r="S457" s="221" t="s">
        <v>355</v>
      </c>
      <c r="T457" s="190">
        <v>10</v>
      </c>
      <c r="U457" s="220"/>
      <c r="V457" s="219">
        <v>1</v>
      </c>
      <c r="W457" s="218" t="s">
        <v>1288</v>
      </c>
      <c r="X457" s="219">
        <v>1</v>
      </c>
      <c r="Y457" s="219">
        <v>1</v>
      </c>
      <c r="Z457" s="219"/>
      <c r="AA457" s="218" t="s">
        <v>472</v>
      </c>
      <c r="AB457" s="189" t="s">
        <v>1344</v>
      </c>
      <c r="AC457" s="217"/>
      <c r="AD457" s="190"/>
      <c r="AE457" s="188"/>
      <c r="AF457" s="189"/>
      <c r="AG457" s="188"/>
    </row>
    <row r="458" spans="2:33">
      <c r="B458" s="190">
        <v>201</v>
      </c>
      <c r="C458" s="190">
        <v>8</v>
      </c>
      <c r="D458" s="216">
        <v>44993</v>
      </c>
      <c r="E458" s="224" t="s">
        <v>104</v>
      </c>
      <c r="F458" s="224" t="s">
        <v>82</v>
      </c>
      <c r="G458" s="188" t="s">
        <v>615</v>
      </c>
      <c r="H458" s="208" t="s">
        <v>2318</v>
      </c>
      <c r="I458" s="188" t="s">
        <v>616</v>
      </c>
      <c r="J458" s="188" t="s">
        <v>1289</v>
      </c>
      <c r="K458" s="188" t="s">
        <v>1290</v>
      </c>
      <c r="L458" s="223" t="s">
        <v>528</v>
      </c>
      <c r="M458" s="225"/>
      <c r="N458" s="228" t="s">
        <v>615</v>
      </c>
      <c r="O458" s="213">
        <v>9.49</v>
      </c>
      <c r="P458" s="212">
        <f t="shared" si="16"/>
        <v>9.49</v>
      </c>
      <c r="Q458" s="212">
        <f t="shared" si="17"/>
        <v>0.94900000000000007</v>
      </c>
      <c r="R458" s="211">
        <v>1</v>
      </c>
      <c r="S458" s="194" t="s">
        <v>369</v>
      </c>
      <c r="T458" s="190">
        <v>10</v>
      </c>
      <c r="U458" s="193"/>
      <c r="V458" s="211">
        <v>1</v>
      </c>
      <c r="W458" s="188" t="s">
        <v>1288</v>
      </c>
      <c r="X458" s="211">
        <v>1</v>
      </c>
      <c r="Y458" s="211">
        <v>1</v>
      </c>
      <c r="Z458" s="211"/>
      <c r="AA458" s="188" t="s">
        <v>472</v>
      </c>
      <c r="AB458" s="189" t="s">
        <v>1344</v>
      </c>
      <c r="AC458" s="190"/>
      <c r="AD458" s="190"/>
      <c r="AE458" s="188"/>
      <c r="AF458" s="189"/>
      <c r="AG458" s="188"/>
    </row>
    <row r="459" spans="2:33">
      <c r="B459" s="190">
        <v>202</v>
      </c>
      <c r="C459" s="190">
        <v>8</v>
      </c>
      <c r="D459" s="216">
        <v>44993</v>
      </c>
      <c r="E459" s="224" t="s">
        <v>104</v>
      </c>
      <c r="F459" s="224" t="s">
        <v>82</v>
      </c>
      <c r="G459" s="188" t="s">
        <v>615</v>
      </c>
      <c r="H459" s="208" t="s">
        <v>2318</v>
      </c>
      <c r="I459" s="188" t="s">
        <v>616</v>
      </c>
      <c r="J459" s="188" t="s">
        <v>1291</v>
      </c>
      <c r="K459" s="188" t="s">
        <v>1292</v>
      </c>
      <c r="L459" s="223" t="s">
        <v>528</v>
      </c>
      <c r="M459" s="225"/>
      <c r="N459" s="228" t="s">
        <v>615</v>
      </c>
      <c r="O459" s="213">
        <v>27.98</v>
      </c>
      <c r="P459" s="212">
        <f t="shared" si="16"/>
        <v>6.9950000000000001</v>
      </c>
      <c r="Q459" s="212">
        <f t="shared" si="17"/>
        <v>0.69950000000000001</v>
      </c>
      <c r="R459" s="211">
        <v>4</v>
      </c>
      <c r="S459" s="194" t="s">
        <v>404</v>
      </c>
      <c r="T459" s="190">
        <v>10</v>
      </c>
      <c r="U459" s="193"/>
      <c r="V459" s="211">
        <v>1</v>
      </c>
      <c r="W459" s="188" t="s">
        <v>1288</v>
      </c>
      <c r="X459" s="211">
        <v>1</v>
      </c>
      <c r="Y459" s="211">
        <v>1</v>
      </c>
      <c r="Z459" s="211"/>
      <c r="AA459" s="188" t="s">
        <v>472</v>
      </c>
      <c r="AB459" s="189" t="s">
        <v>1344</v>
      </c>
      <c r="AC459" s="190"/>
      <c r="AD459" s="190"/>
      <c r="AE459" s="188"/>
      <c r="AF459" s="189"/>
      <c r="AG459" s="188"/>
    </row>
    <row r="460" spans="2:33">
      <c r="B460" s="190">
        <v>203</v>
      </c>
      <c r="C460" s="190">
        <v>8</v>
      </c>
      <c r="D460" s="216">
        <v>44993</v>
      </c>
      <c r="E460" s="224" t="s">
        <v>104</v>
      </c>
      <c r="F460" s="224" t="s">
        <v>82</v>
      </c>
      <c r="G460" s="188" t="s">
        <v>615</v>
      </c>
      <c r="H460" s="208" t="s">
        <v>2318</v>
      </c>
      <c r="I460" s="188" t="s">
        <v>616</v>
      </c>
      <c r="J460" s="188" t="s">
        <v>1293</v>
      </c>
      <c r="K460" s="188" t="s">
        <v>1294</v>
      </c>
      <c r="L460" s="225" t="s">
        <v>528</v>
      </c>
      <c r="M460" s="225"/>
      <c r="N460" s="228" t="s">
        <v>615</v>
      </c>
      <c r="O460" s="213">
        <v>36.979999999999997</v>
      </c>
      <c r="P460" s="212">
        <f t="shared" si="16"/>
        <v>6.1633333333333331</v>
      </c>
      <c r="Q460" s="212">
        <f t="shared" si="17"/>
        <v>0.61633333333333329</v>
      </c>
      <c r="R460" s="211">
        <v>6</v>
      </c>
      <c r="S460" s="194" t="s">
        <v>377</v>
      </c>
      <c r="T460" s="190">
        <v>10</v>
      </c>
      <c r="U460" s="193"/>
      <c r="V460" s="211">
        <v>1</v>
      </c>
      <c r="W460" s="188" t="s">
        <v>1288</v>
      </c>
      <c r="X460" s="211">
        <v>1</v>
      </c>
      <c r="Y460" s="211">
        <v>1</v>
      </c>
      <c r="Z460" s="211"/>
      <c r="AA460" s="188" t="s">
        <v>472</v>
      </c>
      <c r="AB460" s="189" t="s">
        <v>1344</v>
      </c>
      <c r="AC460" s="190"/>
      <c r="AD460" s="190"/>
      <c r="AE460" s="188"/>
      <c r="AF460" s="189"/>
      <c r="AG460" s="188"/>
    </row>
    <row r="461" spans="2:33">
      <c r="B461" s="190">
        <v>204</v>
      </c>
      <c r="C461" s="190">
        <v>37</v>
      </c>
      <c r="D461" s="216">
        <v>44992</v>
      </c>
      <c r="E461" s="224" t="s">
        <v>169</v>
      </c>
      <c r="F461" s="224" t="s">
        <v>87</v>
      </c>
      <c r="G461" s="188" t="s">
        <v>374</v>
      </c>
      <c r="H461" s="208" t="s">
        <v>374</v>
      </c>
      <c r="I461" s="208" t="s">
        <v>375</v>
      </c>
      <c r="J461" s="188" t="s">
        <v>1295</v>
      </c>
      <c r="K461" s="188" t="s">
        <v>1296</v>
      </c>
      <c r="L461" s="195" t="s">
        <v>19</v>
      </c>
      <c r="M461" s="195"/>
      <c r="N461" s="188" t="s">
        <v>376</v>
      </c>
      <c r="O461" s="213">
        <v>7.99</v>
      </c>
      <c r="P461" s="212">
        <f t="shared" si="16"/>
        <v>7.99</v>
      </c>
      <c r="Q461" s="212">
        <f t="shared" si="17"/>
        <v>1.1414285714285715</v>
      </c>
      <c r="R461" s="211">
        <v>1</v>
      </c>
      <c r="S461" s="211" t="s">
        <v>369</v>
      </c>
      <c r="T461" s="190">
        <v>7</v>
      </c>
      <c r="U461" s="193"/>
      <c r="V461" s="211">
        <v>0</v>
      </c>
      <c r="W461" s="188" t="s">
        <v>1298</v>
      </c>
      <c r="X461" s="211">
        <v>1</v>
      </c>
      <c r="Y461" s="211">
        <v>0</v>
      </c>
      <c r="Z461" s="211"/>
      <c r="AA461" s="188" t="s">
        <v>773</v>
      </c>
      <c r="AB461" s="189" t="s">
        <v>1344</v>
      </c>
      <c r="AC461" s="190"/>
      <c r="AD461" s="190"/>
      <c r="AE461" s="188"/>
      <c r="AF461" s="189"/>
      <c r="AG461" s="188"/>
    </row>
    <row r="462" spans="2:33">
      <c r="C462" s="187"/>
      <c r="D462" s="197"/>
      <c r="E462" s="197"/>
      <c r="F462" s="197"/>
      <c r="G462" s="196"/>
      <c r="H462" s="196"/>
      <c r="I462" s="196"/>
      <c r="J462" s="194"/>
      <c r="K462" s="194"/>
      <c r="L462" s="194"/>
      <c r="M462" s="190"/>
      <c r="N462" s="196"/>
      <c r="O462" s="196"/>
      <c r="S462" s="194"/>
      <c r="T462" s="194"/>
      <c r="U462" s="194"/>
      <c r="V462" s="194"/>
      <c r="W462" s="193"/>
      <c r="X462" s="192"/>
      <c r="Y462" s="192"/>
      <c r="AA462" s="188"/>
      <c r="AB462" s="191"/>
      <c r="AC462" s="190"/>
      <c r="AD462" s="190"/>
      <c r="AE462" s="188"/>
      <c r="AF462" s="189"/>
      <c r="AG462" s="188"/>
    </row>
    <row r="463" spans="2:33">
      <c r="E463" s="196"/>
      <c r="F463" s="196"/>
      <c r="G463" s="190"/>
      <c r="H463" s="190"/>
      <c r="L463" s="188"/>
      <c r="N463" s="188"/>
      <c r="O463" s="195"/>
      <c r="P463" s="195"/>
      <c r="Q463" s="188"/>
      <c r="S463" s="194"/>
      <c r="T463" s="194"/>
      <c r="U463" s="194"/>
      <c r="V463" s="194"/>
      <c r="W463" s="190"/>
      <c r="X463" s="193"/>
      <c r="Y463" s="191"/>
      <c r="AA463" s="190"/>
      <c r="AC463" s="190"/>
      <c r="AD463" s="188"/>
    </row>
  </sheetData>
  <autoFilter ref="B6:AB461" xr:uid="{00000000-0001-0000-0400-000000000000}">
    <sortState xmlns:xlrd2="http://schemas.microsoft.com/office/spreadsheetml/2017/richdata2" ref="B7:AB461">
      <sortCondition ref="B6:B461"/>
    </sortState>
  </autoFilter>
  <dataValidations count="3">
    <dataValidation type="list" allowBlank="1" showDropDown="1" showInputMessage="1" showErrorMessage="1" sqref="Z13:Z150 Y13:Y28 Y36:Y39 Y48:Y73 Y76:Y78 Y81:Y147" xr:uid="{0F1617C7-6C6A-4BB0-99E5-2EDF61E0517A}">
      <formula1>"0,1"</formula1>
    </dataValidation>
    <dataValidation type="list" allowBlank="1" showDropDown="1" showInputMessage="1" showErrorMessage="1" sqref="X12:X160" xr:uid="{1812B3D6-04E5-4130-B6EF-A22A34D61094}">
      <formula1>"0,1,NA"</formula1>
    </dataValidation>
    <dataValidation type="list" allowBlank="1" showInputMessage="1" showErrorMessage="1" sqref="U464:U1830 F902:I1048576 X462:Y462" xr:uid="{4B05A01F-C9F9-400E-8503-ACE1014A2435}">
      <formula1>#REF!</formula1>
    </dataValidation>
  </dataValidations>
  <hyperlinks>
    <hyperlink ref="K417" r:id="rId1" location="lnk=sametab" display="https://www.target.com/p/endust-10oz-two-pack-duster/-/A-13660027 - lnk=sametab" xr:uid="{1E7C8A1C-BD36-412E-8EE7-15348D6E8861}"/>
    <hyperlink ref="K418" r:id="rId2" location="lnk=sametab" display="https://www.target.com/p/endust-duster-10-oz/-/A-13660013 - lnk=sametab" xr:uid="{836B9471-D086-4425-B078-D09472A4E48F}"/>
    <hyperlink ref="K423" r:id="rId3" display="https://www.walmart.com/ip/Dust-Off-RET10522-Compressed-Gas-Duster-2-Pack/176165691?athbdg=L1102" xr:uid="{32E34560-E0CB-4C5E-982A-78029F14CC93}"/>
    <hyperlink ref="K424" r:id="rId4" display="https://www.walmart.com/ip/Dust-Off-12-pk-Compressed-Air-Computer-TV-Gas-Cans-Duster-10-oz-Keyboard-Laptop/446582152" xr:uid="{CD3B6D6B-3F4B-4400-8866-D98664F47ECE}"/>
    <hyperlink ref="K436" r:id="rId5" display="https://www.walmart.com/ip/Maxell-190025-Ca3-Blast-Away-Canned-Air-single/21556700" xr:uid="{7A198574-950D-44A3-9CA7-F85F624BF4F9}"/>
    <hyperlink ref="K441" r:id="rId6" display="https://www.walmart.com/ip/Endust-END11407-Multipurpose-Duster-2-Pack/15406471" xr:uid="{86EC9981-2EDA-4560-8BF3-82F2E411AD46}"/>
    <hyperlink ref="W61" r:id="rId7" display="http://www.consumered.org/learn/inhalant-abuse" xr:uid="{4961636C-0B01-40D1-8D0B-0B5118A9E290}"/>
    <hyperlink ref="W65" r:id="rId8" display="http://www.consumered.org/learn/inhalant-abuse" xr:uid="{D5B88342-9965-45F1-BF2D-15B971DE733F}"/>
    <hyperlink ref="W69" r:id="rId9" display="http://www.consumered.org/learn/inhalant-abuse" xr:uid="{6FEBFD97-61B9-47DB-B513-7976E42F6DE7}"/>
    <hyperlink ref="W72" r:id="rId10" display="http://www.consumered.org/learn/inhalant-abuse" xr:uid="{88283EAD-8FD4-4A5B-996F-953B61B3D3AE}"/>
    <hyperlink ref="W76" r:id="rId11" display="http://www.consumered.org/learn/inhalant-abuse" xr:uid="{6778C35C-299A-4259-8F49-314F4253857E}"/>
  </hyperlinks>
  <pageMargins left="0.75" right="0.75" top="1" bottom="1" header="0.5" footer="0.5"/>
  <pageSetup scale="39" fitToHeight="0" orientation="landscape" r:id="rId12"/>
  <headerFooter alignWithMargins="0">
    <oddFooter>&amp;L © Euromonitor International 2011. All rights reserved.</oddFooter>
  </headerFooter>
  <drawing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80416-8161-4391-A129-88929B665022}">
  <dimension ref="A1:I45"/>
  <sheetViews>
    <sheetView workbookViewId="0">
      <selection activeCell="L13" sqref="L13"/>
    </sheetView>
  </sheetViews>
  <sheetFormatPr defaultRowHeight="12.75"/>
  <cols>
    <col min="1" max="1" width="16.140625" bestFit="1" customWidth="1"/>
    <col min="2" max="8" width="17.28515625" customWidth="1"/>
    <col min="9" max="9" width="61.28515625" customWidth="1"/>
  </cols>
  <sheetData>
    <row r="1" spans="1:9" ht="15.75">
      <c r="A1" t="s">
        <v>22</v>
      </c>
      <c r="B1" s="428" t="s">
        <v>23</v>
      </c>
      <c r="C1" s="428"/>
      <c r="D1" s="428"/>
      <c r="E1" s="428"/>
      <c r="F1" s="428"/>
      <c r="G1" s="428"/>
      <c r="H1" s="428"/>
      <c r="I1" t="s">
        <v>24</v>
      </c>
    </row>
    <row r="2" spans="1:9" ht="94.5" customHeight="1">
      <c r="A2" t="s">
        <v>25</v>
      </c>
      <c r="B2" s="429" t="s">
        <v>26</v>
      </c>
      <c r="C2" s="429"/>
      <c r="D2" s="429"/>
      <c r="E2" s="429"/>
      <c r="F2" s="429"/>
      <c r="G2" s="429"/>
      <c r="H2" s="429"/>
      <c r="I2" s="12"/>
    </row>
    <row r="3" spans="1:9">
      <c r="A3" t="s">
        <v>25</v>
      </c>
      <c r="B3" t="s">
        <v>27</v>
      </c>
    </row>
    <row r="4" spans="1:9">
      <c r="A4" t="s">
        <v>25</v>
      </c>
      <c r="B4" t="s">
        <v>28</v>
      </c>
    </row>
    <row r="5" spans="1:9">
      <c r="A5" t="s">
        <v>25</v>
      </c>
      <c r="B5" t="s">
        <v>29</v>
      </c>
    </row>
    <row r="6" spans="1:9">
      <c r="A6" t="s">
        <v>30</v>
      </c>
      <c r="B6" t="s">
        <v>31</v>
      </c>
    </row>
    <row r="7" spans="1:9">
      <c r="A7" t="s">
        <v>25</v>
      </c>
      <c r="B7" t="s">
        <v>32</v>
      </c>
    </row>
    <row r="9" spans="1:9" ht="15.75">
      <c r="B9" s="428" t="s">
        <v>33</v>
      </c>
      <c r="C9" s="428"/>
      <c r="D9" s="428"/>
      <c r="E9" s="428"/>
      <c r="F9" s="428"/>
      <c r="G9" s="428"/>
      <c r="H9" s="428"/>
    </row>
    <row r="10" spans="1:9" ht="50.25" customHeight="1">
      <c r="A10" t="s">
        <v>25</v>
      </c>
      <c r="B10" s="429" t="s">
        <v>34</v>
      </c>
      <c r="C10" s="429"/>
      <c r="D10" s="429"/>
      <c r="E10" s="429"/>
      <c r="F10" s="429"/>
      <c r="G10" s="429"/>
      <c r="H10" s="429"/>
      <c r="I10" s="11"/>
    </row>
    <row r="11" spans="1:9">
      <c r="A11" t="s">
        <v>25</v>
      </c>
      <c r="B11" t="s">
        <v>35</v>
      </c>
    </row>
    <row r="13" spans="1:9" ht="15.75">
      <c r="B13" s="428" t="s">
        <v>36</v>
      </c>
      <c r="C13" s="428"/>
      <c r="D13" s="428"/>
      <c r="E13" s="428"/>
      <c r="F13" s="428"/>
      <c r="G13" s="428"/>
      <c r="H13" s="428"/>
    </row>
    <row r="14" spans="1:9" ht="81.75" customHeight="1">
      <c r="A14" t="s">
        <v>25</v>
      </c>
      <c r="B14" s="429" t="s">
        <v>37</v>
      </c>
      <c r="C14" s="429"/>
      <c r="D14" s="429"/>
      <c r="E14" s="429"/>
      <c r="F14" s="429"/>
      <c r="G14" s="429"/>
      <c r="H14" s="429"/>
      <c r="I14" s="11"/>
    </row>
    <row r="15" spans="1:9">
      <c r="A15" t="s">
        <v>25</v>
      </c>
      <c r="B15" t="s">
        <v>38</v>
      </c>
    </row>
    <row r="16" spans="1:9">
      <c r="A16" t="s">
        <v>25</v>
      </c>
      <c r="B16" t="s">
        <v>39</v>
      </c>
    </row>
    <row r="18" spans="1:9" ht="15.75">
      <c r="B18" s="428" t="s">
        <v>40</v>
      </c>
      <c r="C18" s="428"/>
      <c r="D18" s="428"/>
      <c r="E18" s="428"/>
      <c r="F18" s="428"/>
      <c r="G18" s="428"/>
      <c r="H18" s="428"/>
    </row>
    <row r="19" spans="1:9" ht="33.75" customHeight="1">
      <c r="B19" s="429" t="s">
        <v>41</v>
      </c>
      <c r="C19" s="429"/>
      <c r="D19" s="429"/>
      <c r="E19" s="429"/>
      <c r="F19" s="429"/>
      <c r="G19" s="429"/>
      <c r="H19" s="429"/>
      <c r="I19" s="12"/>
    </row>
    <row r="20" spans="1:9">
      <c r="B20" t="s">
        <v>42</v>
      </c>
    </row>
    <row r="21" spans="1:9">
      <c r="B21" t="s">
        <v>43</v>
      </c>
    </row>
    <row r="23" spans="1:9" ht="15.75">
      <c r="B23" s="428" t="s">
        <v>44</v>
      </c>
      <c r="C23" s="428"/>
      <c r="D23" s="428"/>
      <c r="E23" s="428"/>
      <c r="F23" s="428"/>
      <c r="G23" s="428"/>
      <c r="H23" s="428"/>
    </row>
    <row r="24" spans="1:9" ht="30.75" customHeight="1">
      <c r="A24" t="s">
        <v>25</v>
      </c>
      <c r="B24" s="429" t="s">
        <v>45</v>
      </c>
      <c r="C24" s="429"/>
      <c r="D24" s="429"/>
      <c r="E24" s="429"/>
      <c r="F24" s="429"/>
      <c r="G24" s="429"/>
      <c r="H24" s="429"/>
      <c r="I24" s="12"/>
    </row>
    <row r="25" spans="1:9" ht="15">
      <c r="A25" s="378" t="s">
        <v>25</v>
      </c>
      <c r="B25" t="s">
        <v>46</v>
      </c>
    </row>
    <row r="27" spans="1:9" ht="15.75">
      <c r="B27" s="428" t="s">
        <v>47</v>
      </c>
      <c r="C27" s="428"/>
      <c r="D27" s="428"/>
      <c r="E27" s="428"/>
      <c r="F27" s="428"/>
      <c r="G27" s="428"/>
      <c r="H27" s="428"/>
    </row>
    <row r="28" spans="1:9" ht="33.75" customHeight="1">
      <c r="B28" s="429" t="s">
        <v>48</v>
      </c>
      <c r="C28" s="429"/>
      <c r="D28" s="429"/>
      <c r="E28" s="429"/>
      <c r="F28" s="429"/>
      <c r="G28" s="429"/>
      <c r="H28" s="429"/>
      <c r="I28" s="12"/>
    </row>
    <row r="29" spans="1:9">
      <c r="B29" t="s">
        <v>49</v>
      </c>
    </row>
    <row r="30" spans="1:9">
      <c r="B30" t="s">
        <v>50</v>
      </c>
    </row>
    <row r="31" spans="1:9">
      <c r="B31" t="s">
        <v>51</v>
      </c>
    </row>
    <row r="33" spans="2:9" ht="15.75">
      <c r="B33" s="428" t="s">
        <v>52</v>
      </c>
      <c r="C33" s="428"/>
      <c r="D33" s="428"/>
      <c r="E33" s="428"/>
      <c r="F33" s="428"/>
      <c r="G33" s="428"/>
      <c r="H33" s="428"/>
    </row>
    <row r="34" spans="2:9" ht="40.5" customHeight="1">
      <c r="B34" s="429" t="s">
        <v>53</v>
      </c>
      <c r="C34" s="429"/>
      <c r="D34" s="429"/>
      <c r="E34" s="429"/>
      <c r="F34" s="429"/>
      <c r="G34" s="429"/>
      <c r="H34" s="429"/>
      <c r="I34" s="12"/>
    </row>
    <row r="35" spans="2:9">
      <c r="B35" t="s">
        <v>54</v>
      </c>
      <c r="I35" s="379" t="s">
        <v>55</v>
      </c>
    </row>
    <row r="36" spans="2:9">
      <c r="B36" t="s">
        <v>56</v>
      </c>
    </row>
    <row r="37" spans="2:9">
      <c r="B37" t="s">
        <v>57</v>
      </c>
    </row>
    <row r="38" spans="2:9">
      <c r="B38" t="s">
        <v>58</v>
      </c>
    </row>
    <row r="39" spans="2:9">
      <c r="B39" t="s">
        <v>59</v>
      </c>
    </row>
    <row r="41" spans="2:9" ht="15.75">
      <c r="B41" s="428" t="s">
        <v>60</v>
      </c>
      <c r="C41" s="428"/>
      <c r="D41" s="428"/>
      <c r="E41" s="428"/>
      <c r="F41" s="428"/>
      <c r="G41" s="428"/>
      <c r="H41" s="428"/>
    </row>
    <row r="42" spans="2:9">
      <c r="B42" s="430" t="s">
        <v>61</v>
      </c>
      <c r="C42" s="430"/>
      <c r="D42" s="430"/>
      <c r="E42" s="430"/>
      <c r="F42" s="430"/>
      <c r="G42" s="430"/>
      <c r="H42" s="430"/>
      <c r="I42" s="430"/>
    </row>
    <row r="43" spans="2:9">
      <c r="B43" t="s">
        <v>62</v>
      </c>
    </row>
    <row r="44" spans="2:9">
      <c r="B44" t="s">
        <v>63</v>
      </c>
    </row>
    <row r="45" spans="2:9">
      <c r="B45" t="s">
        <v>64</v>
      </c>
    </row>
  </sheetData>
  <mergeCells count="16">
    <mergeCell ref="B14:H14"/>
    <mergeCell ref="B1:H1"/>
    <mergeCell ref="B2:H2"/>
    <mergeCell ref="B9:H9"/>
    <mergeCell ref="B10:H10"/>
    <mergeCell ref="B13:H13"/>
    <mergeCell ref="B33:H33"/>
    <mergeCell ref="B34:H34"/>
    <mergeCell ref="B41:H41"/>
    <mergeCell ref="B42:I42"/>
    <mergeCell ref="B18:H18"/>
    <mergeCell ref="B19:H19"/>
    <mergeCell ref="B23:H23"/>
    <mergeCell ref="B24:H24"/>
    <mergeCell ref="B27:H27"/>
    <mergeCell ref="B28:H28"/>
  </mergeCells>
  <hyperlinks>
    <hyperlink ref="I35" r:id="rId1" display="https://www.sba.gov/document/support-table-size-standards" xr:uid="{A6D03667-5710-41AC-A3AD-A0814C9C3EBE}"/>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32246-884D-4BE9-B532-63652D3BE5E2}">
  <sheetPr>
    <tabColor rgb="FFFF0000"/>
  </sheetPr>
  <dimension ref="A1:F6"/>
  <sheetViews>
    <sheetView workbookViewId="0">
      <selection activeCell="A7" sqref="A7"/>
    </sheetView>
  </sheetViews>
  <sheetFormatPr defaultRowHeight="12.75"/>
  <cols>
    <col min="1" max="1" width="17.42578125" bestFit="1" customWidth="1"/>
    <col min="2" max="2" width="17" bestFit="1" customWidth="1"/>
    <col min="3" max="3" width="21.42578125" bestFit="1" customWidth="1"/>
    <col min="4" max="4" width="23.5703125" bestFit="1" customWidth="1"/>
    <col min="5" max="5" width="24" bestFit="1" customWidth="1"/>
    <col min="6" max="6" width="18.7109375" bestFit="1" customWidth="1"/>
  </cols>
  <sheetData>
    <row r="1" spans="1:6">
      <c r="A1" s="269" t="s">
        <v>314</v>
      </c>
      <c r="B1" t="s">
        <v>1884</v>
      </c>
    </row>
    <row r="3" spans="1:6" s="272" customFormat="1" ht="63.75">
      <c r="A3" s="271" t="s">
        <v>1887</v>
      </c>
      <c r="B3" s="272" t="s">
        <v>2294</v>
      </c>
      <c r="C3" s="272" t="s">
        <v>2341</v>
      </c>
      <c r="D3" s="272" t="s">
        <v>2342</v>
      </c>
      <c r="E3" s="272" t="s">
        <v>2343</v>
      </c>
      <c r="F3" s="272" t="s">
        <v>2344</v>
      </c>
    </row>
    <row r="4" spans="1:6">
      <c r="A4" s="270" t="s">
        <v>82</v>
      </c>
      <c r="B4">
        <v>97</v>
      </c>
      <c r="C4">
        <v>47</v>
      </c>
      <c r="D4">
        <v>44</v>
      </c>
      <c r="E4">
        <v>39</v>
      </c>
    </row>
    <row r="5" spans="1:6">
      <c r="A5" s="270" t="s">
        <v>87</v>
      </c>
      <c r="B5">
        <v>93</v>
      </c>
      <c r="C5">
        <v>55</v>
      </c>
      <c r="D5">
        <v>48</v>
      </c>
      <c r="E5">
        <v>46</v>
      </c>
    </row>
    <row r="6" spans="1:6">
      <c r="A6" s="270" t="s">
        <v>1889</v>
      </c>
      <c r="B6">
        <v>190</v>
      </c>
      <c r="C6">
        <v>102</v>
      </c>
      <c r="D6">
        <v>92</v>
      </c>
      <c r="E6">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0DC7D-F3F5-4D46-BC23-B99CF06A5804}">
  <sheetPr>
    <tabColor theme="5" tint="-0.499984740745262"/>
    <pageSetUpPr autoPageBreaks="0" fitToPage="1"/>
  </sheetPr>
  <dimension ref="A1:N133"/>
  <sheetViews>
    <sheetView showGridLines="0" zoomScaleNormal="100" workbookViewId="0">
      <pane ySplit="7" topLeftCell="A8" activePane="bottomLeft" state="frozen"/>
      <selection activeCell="L13" sqref="L13"/>
      <selection pane="bottomLeft" activeCell="B5" sqref="B5"/>
    </sheetView>
  </sheetViews>
  <sheetFormatPr defaultColWidth="9.140625" defaultRowHeight="15"/>
  <cols>
    <col min="1" max="1" width="1.42578125" style="77" customWidth="1"/>
    <col min="2" max="2" width="7.5703125" style="22" customWidth="1"/>
    <col min="3" max="3" width="22" style="24" customWidth="1"/>
    <col min="4" max="4" width="11.7109375" style="24" customWidth="1"/>
    <col min="5" max="5" width="41.28515625" style="50" customWidth="1"/>
    <col min="6" max="6" width="45.42578125" style="50" bestFit="1" customWidth="1"/>
    <col min="7" max="7" width="12.85546875" style="22" customWidth="1"/>
    <col min="8" max="8" width="20.140625" style="49" bestFit="1" customWidth="1"/>
    <col min="9" max="9" width="22" style="49" bestFit="1" customWidth="1"/>
    <col min="10" max="10" width="15.85546875" style="49" customWidth="1"/>
    <col min="11" max="11" width="10.7109375" style="49" hidden="1" customWidth="1"/>
    <col min="12" max="12" width="14.140625" style="22" customWidth="1"/>
    <col min="13" max="13" width="32.140625" style="24" customWidth="1"/>
    <col min="14" max="14" width="13.85546875" style="49" customWidth="1"/>
    <col min="15" max="15" width="9.28515625" style="24" customWidth="1"/>
    <col min="16" max="16" width="10" style="24" customWidth="1"/>
    <col min="17" max="17" width="8.28515625" style="24" customWidth="1"/>
    <col min="18" max="16384" width="9.140625" style="24"/>
  </cols>
  <sheetData>
    <row r="1" spans="1:14">
      <c r="B1" s="44"/>
      <c r="C1" s="48"/>
      <c r="D1" s="48"/>
      <c r="E1" s="22"/>
      <c r="F1" s="22"/>
      <c r="H1" s="48"/>
      <c r="I1" s="48"/>
      <c r="J1" s="48"/>
      <c r="K1" s="48"/>
      <c r="M1" s="48"/>
    </row>
    <row r="2" spans="1:14">
      <c r="B2" s="44"/>
      <c r="C2" s="48"/>
      <c r="D2" s="48"/>
      <c r="E2" s="22"/>
      <c r="F2" s="22"/>
      <c r="H2" s="48"/>
      <c r="I2" s="48"/>
      <c r="J2" s="48"/>
      <c r="K2" s="48"/>
      <c r="M2" s="48"/>
    </row>
    <row r="3" spans="1:14">
      <c r="B3" s="44"/>
      <c r="C3" s="48"/>
      <c r="D3" s="48"/>
      <c r="E3" s="22"/>
      <c r="F3" s="22"/>
      <c r="H3" s="48"/>
      <c r="I3" s="48"/>
      <c r="J3" s="48"/>
      <c r="K3" s="48"/>
      <c r="M3" s="48"/>
    </row>
    <row r="4" spans="1:14" ht="32.25" customHeight="1">
      <c r="B4" s="16" t="s">
        <v>65</v>
      </c>
      <c r="H4" s="24"/>
      <c r="I4" s="24"/>
      <c r="J4" s="24"/>
      <c r="K4" s="24"/>
    </row>
    <row r="5" spans="1:14" s="293" customFormat="1">
      <c r="A5" s="290"/>
      <c r="B5" s="424" t="s">
        <v>2639</v>
      </c>
      <c r="C5" s="424"/>
      <c r="D5" s="424"/>
      <c r="E5" s="424"/>
      <c r="F5" s="424"/>
      <c r="G5" s="424"/>
      <c r="H5" s="424"/>
      <c r="I5" s="424"/>
      <c r="J5" s="424"/>
      <c r="K5" s="292"/>
      <c r="L5" s="291"/>
      <c r="N5" s="292"/>
    </row>
    <row r="6" spans="1:14" s="44" customFormat="1" ht="39">
      <c r="A6" s="78"/>
      <c r="B6" s="51" t="s">
        <v>66</v>
      </c>
      <c r="C6" s="51" t="s">
        <v>67</v>
      </c>
      <c r="D6" s="51" t="s">
        <v>68</v>
      </c>
      <c r="E6" s="51" t="s">
        <v>69</v>
      </c>
      <c r="F6" s="51" t="s">
        <v>70</v>
      </c>
      <c r="G6" s="52" t="s">
        <v>71</v>
      </c>
      <c r="H6" s="51" t="s">
        <v>72</v>
      </c>
      <c r="I6" s="51" t="s">
        <v>73</v>
      </c>
      <c r="J6" s="51" t="s">
        <v>74</v>
      </c>
      <c r="K6" s="51" t="s">
        <v>75</v>
      </c>
      <c r="L6" s="112" t="s">
        <v>76</v>
      </c>
      <c r="M6" s="51" t="s">
        <v>77</v>
      </c>
    </row>
    <row r="7" spans="1:14" ht="8.25" customHeight="1">
      <c r="B7" s="113"/>
      <c r="C7" s="8"/>
      <c r="D7" s="13"/>
      <c r="E7" s="8"/>
      <c r="F7" s="13"/>
      <c r="G7" s="110"/>
      <c r="H7" s="8"/>
      <c r="I7" s="8"/>
      <c r="J7" s="8"/>
      <c r="K7" s="10"/>
      <c r="L7" s="115"/>
      <c r="M7" s="10"/>
      <c r="N7" s="24"/>
    </row>
    <row r="8" spans="1:14" ht="16.5" customHeight="1">
      <c r="B8" s="27">
        <v>1</v>
      </c>
      <c r="C8" s="114" t="s">
        <v>78</v>
      </c>
      <c r="D8" s="114" t="s">
        <v>79</v>
      </c>
      <c r="E8" s="114" t="s">
        <v>80</v>
      </c>
      <c r="F8" s="114" t="s">
        <v>81</v>
      </c>
      <c r="G8" s="45">
        <v>44988</v>
      </c>
      <c r="H8" s="14" t="s">
        <v>82</v>
      </c>
      <c r="I8" s="14" t="s">
        <v>83</v>
      </c>
      <c r="J8" s="15" t="s">
        <v>84</v>
      </c>
      <c r="K8" s="27">
        <v>45</v>
      </c>
      <c r="L8" s="27">
        <v>1</v>
      </c>
      <c r="M8" s="15"/>
      <c r="N8" s="24"/>
    </row>
    <row r="9" spans="1:14" ht="16.5" customHeight="1">
      <c r="B9" s="27">
        <v>2</v>
      </c>
      <c r="C9" s="114" t="s">
        <v>85</v>
      </c>
      <c r="D9" s="114" t="s">
        <v>79</v>
      </c>
      <c r="E9" s="114" t="s">
        <v>86</v>
      </c>
      <c r="F9" s="114" t="s">
        <v>81</v>
      </c>
      <c r="G9" s="45">
        <v>44991</v>
      </c>
      <c r="H9" s="14" t="s">
        <v>87</v>
      </c>
      <c r="I9" s="14" t="s">
        <v>88</v>
      </c>
      <c r="J9" s="15" t="s">
        <v>89</v>
      </c>
      <c r="K9" s="27">
        <v>23</v>
      </c>
      <c r="L9" s="27">
        <v>2</v>
      </c>
      <c r="M9" s="15"/>
      <c r="N9" s="24"/>
    </row>
    <row r="10" spans="1:14" ht="16.5" customHeight="1">
      <c r="B10" s="27">
        <v>3</v>
      </c>
      <c r="C10" s="114" t="s">
        <v>85</v>
      </c>
      <c r="D10" s="114" t="s">
        <v>20</v>
      </c>
      <c r="E10" s="114" t="s">
        <v>90</v>
      </c>
      <c r="F10" s="114" t="s">
        <v>91</v>
      </c>
      <c r="G10" s="45">
        <v>44994</v>
      </c>
      <c r="H10" s="14" t="s">
        <v>92</v>
      </c>
      <c r="I10" s="14" t="s">
        <v>88</v>
      </c>
      <c r="J10" s="15"/>
      <c r="K10" s="27">
        <v>3</v>
      </c>
      <c r="L10" s="27">
        <v>2</v>
      </c>
      <c r="M10" s="15"/>
      <c r="N10" s="24"/>
    </row>
    <row r="11" spans="1:14" ht="16.5" customHeight="1">
      <c r="B11" s="27">
        <v>4</v>
      </c>
      <c r="C11" s="114" t="s">
        <v>93</v>
      </c>
      <c r="D11" s="114" t="s">
        <v>79</v>
      </c>
      <c r="E11" s="114" t="s">
        <v>94</v>
      </c>
      <c r="F11" s="114" t="s">
        <v>81</v>
      </c>
      <c r="G11" s="45">
        <v>44994</v>
      </c>
      <c r="H11" s="14" t="s">
        <v>87</v>
      </c>
      <c r="I11" s="14" t="s">
        <v>95</v>
      </c>
      <c r="J11" s="15" t="s">
        <v>89</v>
      </c>
      <c r="K11" s="27">
        <v>17</v>
      </c>
      <c r="L11" s="27">
        <v>3</v>
      </c>
      <c r="M11" s="15"/>
      <c r="N11" s="24"/>
    </row>
    <row r="12" spans="1:14" ht="16.5" customHeight="1">
      <c r="B12" s="27">
        <v>5</v>
      </c>
      <c r="C12" s="114" t="s">
        <v>96</v>
      </c>
      <c r="D12" s="114" t="s">
        <v>79</v>
      </c>
      <c r="E12" s="114" t="s">
        <v>97</v>
      </c>
      <c r="F12" s="114" t="s">
        <v>81</v>
      </c>
      <c r="G12" s="45">
        <v>44993</v>
      </c>
      <c r="H12" s="14" t="s">
        <v>82</v>
      </c>
      <c r="I12" s="14" t="s">
        <v>83</v>
      </c>
      <c r="J12" s="15" t="s">
        <v>98</v>
      </c>
      <c r="K12" s="27">
        <v>17</v>
      </c>
      <c r="L12" s="27">
        <v>4</v>
      </c>
      <c r="M12" s="15" t="s">
        <v>99</v>
      </c>
      <c r="N12" s="24"/>
    </row>
    <row r="13" spans="1:14" ht="16.5" customHeight="1">
      <c r="B13" s="27">
        <v>6</v>
      </c>
      <c r="C13" s="114" t="s">
        <v>100</v>
      </c>
      <c r="D13" s="114" t="s">
        <v>79</v>
      </c>
      <c r="E13" s="114" t="s">
        <v>101</v>
      </c>
      <c r="F13" s="114" t="s">
        <v>81</v>
      </c>
      <c r="G13" s="45">
        <v>44991</v>
      </c>
      <c r="H13" s="14" t="s">
        <v>87</v>
      </c>
      <c r="I13" s="14" t="s">
        <v>95</v>
      </c>
      <c r="J13" s="15" t="s">
        <v>89</v>
      </c>
      <c r="K13" s="27">
        <v>12</v>
      </c>
      <c r="L13" s="27">
        <v>5</v>
      </c>
      <c r="M13" s="15"/>
      <c r="N13" s="24"/>
    </row>
    <row r="14" spans="1:14" ht="16.5" customHeight="1">
      <c r="B14" s="27">
        <v>7</v>
      </c>
      <c r="C14" s="114" t="s">
        <v>100</v>
      </c>
      <c r="D14" s="114" t="s">
        <v>20</v>
      </c>
      <c r="E14" s="114" t="s">
        <v>102</v>
      </c>
      <c r="F14" s="114" t="s">
        <v>103</v>
      </c>
      <c r="G14" s="45">
        <v>44994</v>
      </c>
      <c r="H14" s="14" t="s">
        <v>92</v>
      </c>
      <c r="I14" s="14" t="s">
        <v>95</v>
      </c>
      <c r="J14" s="15"/>
      <c r="K14" s="27">
        <v>4</v>
      </c>
      <c r="L14" s="27">
        <v>5</v>
      </c>
      <c r="M14" s="15"/>
      <c r="N14" s="24"/>
    </row>
    <row r="15" spans="1:14" ht="16.5" customHeight="1">
      <c r="B15" s="27">
        <v>8</v>
      </c>
      <c r="C15" s="114" t="s">
        <v>104</v>
      </c>
      <c r="D15" s="114" t="s">
        <v>79</v>
      </c>
      <c r="E15" s="114" t="s">
        <v>105</v>
      </c>
      <c r="F15" s="114" t="s">
        <v>81</v>
      </c>
      <c r="G15" s="45">
        <v>44993</v>
      </c>
      <c r="H15" s="14" t="s">
        <v>82</v>
      </c>
      <c r="I15" s="14" t="s">
        <v>83</v>
      </c>
      <c r="J15" s="15" t="s">
        <v>98</v>
      </c>
      <c r="K15" s="27">
        <v>14</v>
      </c>
      <c r="L15" s="27">
        <v>6</v>
      </c>
      <c r="M15" s="15" t="s">
        <v>99</v>
      </c>
      <c r="N15" s="24"/>
    </row>
    <row r="16" spans="1:14" ht="16.5" customHeight="1">
      <c r="B16" s="27">
        <v>9</v>
      </c>
      <c r="C16" s="114" t="s">
        <v>106</v>
      </c>
      <c r="D16" s="114" t="s">
        <v>79</v>
      </c>
      <c r="E16" s="114" t="s">
        <v>107</v>
      </c>
      <c r="F16" s="114" t="s">
        <v>81</v>
      </c>
      <c r="G16" s="45">
        <v>44993</v>
      </c>
      <c r="H16" s="14" t="s">
        <v>82</v>
      </c>
      <c r="I16" s="14" t="s">
        <v>83</v>
      </c>
      <c r="J16" s="15" t="s">
        <v>84</v>
      </c>
      <c r="K16" s="27">
        <v>12</v>
      </c>
      <c r="L16" s="27">
        <v>7</v>
      </c>
      <c r="M16" s="15"/>
      <c r="N16" s="24"/>
    </row>
    <row r="17" spans="2:14" ht="16.5" customHeight="1">
      <c r="B17" s="27">
        <v>10</v>
      </c>
      <c r="C17" s="114" t="s">
        <v>108</v>
      </c>
      <c r="D17" s="114" t="s">
        <v>79</v>
      </c>
      <c r="E17" s="114" t="s">
        <v>109</v>
      </c>
      <c r="F17" s="114" t="s">
        <v>81</v>
      </c>
      <c r="G17" s="45">
        <v>44994</v>
      </c>
      <c r="H17" s="14" t="s">
        <v>92</v>
      </c>
      <c r="I17" s="14" t="s">
        <v>83</v>
      </c>
      <c r="J17" s="15" t="s">
        <v>89</v>
      </c>
      <c r="K17" s="27">
        <v>8</v>
      </c>
      <c r="L17" s="27">
        <v>8</v>
      </c>
      <c r="M17" s="15" t="s">
        <v>110</v>
      </c>
      <c r="N17" s="24"/>
    </row>
    <row r="18" spans="2:14" ht="16.5" customHeight="1">
      <c r="B18" s="27">
        <v>11</v>
      </c>
      <c r="C18" s="114" t="s">
        <v>111</v>
      </c>
      <c r="D18" s="114" t="s">
        <v>79</v>
      </c>
      <c r="E18" s="114" t="s">
        <v>112</v>
      </c>
      <c r="F18" s="114" t="s">
        <v>81</v>
      </c>
      <c r="G18" s="45">
        <v>45001</v>
      </c>
      <c r="H18" s="14" t="s">
        <v>87</v>
      </c>
      <c r="I18" s="14" t="s">
        <v>113</v>
      </c>
      <c r="J18" s="15" t="s">
        <v>89</v>
      </c>
      <c r="K18" s="27">
        <v>6</v>
      </c>
      <c r="L18" s="27">
        <v>9</v>
      </c>
      <c r="M18" s="15"/>
      <c r="N18" s="24"/>
    </row>
    <row r="19" spans="2:14" ht="16.5" customHeight="1">
      <c r="B19" s="27">
        <v>12</v>
      </c>
      <c r="C19" s="114" t="s">
        <v>111</v>
      </c>
      <c r="D19" s="114" t="s">
        <v>20</v>
      </c>
      <c r="E19" s="114" t="s">
        <v>114</v>
      </c>
      <c r="F19" s="114" t="s">
        <v>115</v>
      </c>
      <c r="G19" s="45">
        <v>44994</v>
      </c>
      <c r="H19" s="14" t="s">
        <v>92</v>
      </c>
      <c r="I19" s="14" t="s">
        <v>113</v>
      </c>
      <c r="J19" s="15" t="s">
        <v>89</v>
      </c>
      <c r="K19" s="27">
        <v>1</v>
      </c>
      <c r="L19" s="27">
        <v>9</v>
      </c>
      <c r="M19" s="15"/>
      <c r="N19" s="24"/>
    </row>
    <row r="20" spans="2:14" ht="16.5" customHeight="1">
      <c r="B20" s="27">
        <v>13</v>
      </c>
      <c r="C20" s="114" t="s">
        <v>116</v>
      </c>
      <c r="D20" s="114" t="s">
        <v>79</v>
      </c>
      <c r="E20" s="114" t="s">
        <v>117</v>
      </c>
      <c r="F20" s="114" t="s">
        <v>81</v>
      </c>
      <c r="G20" s="45">
        <v>44991</v>
      </c>
      <c r="H20" s="14" t="s">
        <v>87</v>
      </c>
      <c r="I20" s="14" t="s">
        <v>88</v>
      </c>
      <c r="J20" s="15" t="s">
        <v>89</v>
      </c>
      <c r="K20" s="27">
        <v>3</v>
      </c>
      <c r="L20" s="27">
        <v>10</v>
      </c>
      <c r="M20" s="15"/>
      <c r="N20" s="24"/>
    </row>
    <row r="21" spans="2:14" ht="16.5" customHeight="1">
      <c r="B21" s="27">
        <v>14</v>
      </c>
      <c r="C21" s="114" t="s">
        <v>116</v>
      </c>
      <c r="D21" s="114" t="s">
        <v>20</v>
      </c>
      <c r="E21" s="114" t="s">
        <v>118</v>
      </c>
      <c r="F21" s="114" t="s">
        <v>119</v>
      </c>
      <c r="G21" s="45">
        <v>44994</v>
      </c>
      <c r="H21" s="14" t="s">
        <v>92</v>
      </c>
      <c r="I21" s="14" t="s">
        <v>88</v>
      </c>
      <c r="J21" s="15"/>
      <c r="K21" s="27">
        <v>3</v>
      </c>
      <c r="L21" s="27">
        <v>10</v>
      </c>
      <c r="M21" s="15"/>
      <c r="N21" s="24"/>
    </row>
    <row r="22" spans="2:14" ht="16.5" customHeight="1">
      <c r="B22" s="27">
        <v>15</v>
      </c>
      <c r="C22" s="114" t="s">
        <v>120</v>
      </c>
      <c r="D22" s="114" t="s">
        <v>79</v>
      </c>
      <c r="E22" s="114" t="s">
        <v>121</v>
      </c>
      <c r="F22" s="114" t="s">
        <v>81</v>
      </c>
      <c r="G22" s="45">
        <v>44993</v>
      </c>
      <c r="H22" s="14" t="s">
        <v>82</v>
      </c>
      <c r="I22" s="14" t="s">
        <v>83</v>
      </c>
      <c r="J22" s="15" t="s">
        <v>98</v>
      </c>
      <c r="K22" s="27">
        <v>4</v>
      </c>
      <c r="L22" s="27">
        <v>11</v>
      </c>
      <c r="M22" s="15" t="s">
        <v>99</v>
      </c>
      <c r="N22" s="24"/>
    </row>
    <row r="23" spans="2:14" ht="16.5" customHeight="1">
      <c r="B23" s="27">
        <v>16</v>
      </c>
      <c r="C23" s="114" t="s">
        <v>122</v>
      </c>
      <c r="D23" s="114" t="s">
        <v>79</v>
      </c>
      <c r="E23" s="114" t="s">
        <v>123</v>
      </c>
      <c r="F23" s="114" t="s">
        <v>81</v>
      </c>
      <c r="G23" s="45">
        <v>45001</v>
      </c>
      <c r="H23" s="14" t="s">
        <v>87</v>
      </c>
      <c r="I23" s="14" t="s">
        <v>124</v>
      </c>
      <c r="J23" s="15" t="s">
        <v>89</v>
      </c>
      <c r="K23" s="27">
        <v>2</v>
      </c>
      <c r="L23" s="27">
        <v>12</v>
      </c>
      <c r="M23" s="15"/>
      <c r="N23" s="24"/>
    </row>
    <row r="24" spans="2:14" ht="16.5" customHeight="1">
      <c r="B24" s="27">
        <v>17</v>
      </c>
      <c r="C24" s="114" t="s">
        <v>122</v>
      </c>
      <c r="D24" s="114" t="s">
        <v>20</v>
      </c>
      <c r="E24" s="114" t="s">
        <v>125</v>
      </c>
      <c r="F24" s="114" t="s">
        <v>126</v>
      </c>
      <c r="G24" s="45">
        <v>44994</v>
      </c>
      <c r="H24" s="14" t="s">
        <v>92</v>
      </c>
      <c r="I24" s="14" t="s">
        <v>124</v>
      </c>
      <c r="J24" s="15" t="s">
        <v>89</v>
      </c>
      <c r="K24" s="27">
        <v>2</v>
      </c>
      <c r="L24" s="27">
        <v>12</v>
      </c>
      <c r="M24" s="15"/>
      <c r="N24" s="24"/>
    </row>
    <row r="25" spans="2:14" ht="16.5" customHeight="1">
      <c r="B25" s="27">
        <v>18</v>
      </c>
      <c r="C25" s="114" t="s">
        <v>127</v>
      </c>
      <c r="D25" s="114" t="s">
        <v>79</v>
      </c>
      <c r="E25" s="114" t="s">
        <v>128</v>
      </c>
      <c r="F25" s="114" t="s">
        <v>81</v>
      </c>
      <c r="G25" s="45">
        <v>44994</v>
      </c>
      <c r="H25" s="14" t="s">
        <v>87</v>
      </c>
      <c r="I25" s="14" t="s">
        <v>113</v>
      </c>
      <c r="J25" s="15" t="s">
        <v>89</v>
      </c>
      <c r="K25" s="27">
        <v>4</v>
      </c>
      <c r="L25" s="27">
        <v>13</v>
      </c>
      <c r="M25" s="15"/>
      <c r="N25" s="24"/>
    </row>
    <row r="26" spans="2:14" ht="16.5" customHeight="1">
      <c r="B26" s="27">
        <v>19</v>
      </c>
      <c r="C26" s="114" t="s">
        <v>129</v>
      </c>
      <c r="D26" s="114" t="s">
        <v>79</v>
      </c>
      <c r="E26" s="114" t="s">
        <v>130</v>
      </c>
      <c r="F26" s="114" t="s">
        <v>81</v>
      </c>
      <c r="G26" s="45">
        <v>45001</v>
      </c>
      <c r="H26" s="14" t="s">
        <v>87</v>
      </c>
      <c r="I26" s="14" t="s">
        <v>113</v>
      </c>
      <c r="J26" s="15" t="s">
        <v>89</v>
      </c>
      <c r="K26" s="27">
        <v>3</v>
      </c>
      <c r="L26" s="27">
        <v>14</v>
      </c>
      <c r="M26" s="15"/>
      <c r="N26" s="24"/>
    </row>
    <row r="27" spans="2:14" ht="16.5" customHeight="1">
      <c r="B27" s="27">
        <v>20</v>
      </c>
      <c r="C27" s="114" t="s">
        <v>129</v>
      </c>
      <c r="D27" s="114" t="s">
        <v>20</v>
      </c>
      <c r="E27" s="114" t="s">
        <v>131</v>
      </c>
      <c r="F27" s="114" t="s">
        <v>132</v>
      </c>
      <c r="G27" s="45">
        <v>44994</v>
      </c>
      <c r="H27" s="14" t="s">
        <v>92</v>
      </c>
      <c r="I27" s="14" t="s">
        <v>113</v>
      </c>
      <c r="J27" s="15" t="s">
        <v>89</v>
      </c>
      <c r="K27" s="27">
        <v>1</v>
      </c>
      <c r="L27" s="27">
        <v>14</v>
      </c>
      <c r="M27" s="15"/>
      <c r="N27" s="24"/>
    </row>
    <row r="28" spans="2:14" ht="16.5" customHeight="1">
      <c r="B28" s="27">
        <v>21</v>
      </c>
      <c r="C28" s="114" t="s">
        <v>133</v>
      </c>
      <c r="D28" s="114" t="s">
        <v>79</v>
      </c>
      <c r="E28" s="114" t="s">
        <v>134</v>
      </c>
      <c r="F28" s="114" t="s">
        <v>81</v>
      </c>
      <c r="G28" s="45">
        <v>44994</v>
      </c>
      <c r="H28" s="14" t="s">
        <v>82</v>
      </c>
      <c r="I28" s="14" t="s">
        <v>83</v>
      </c>
      <c r="J28" s="15" t="s">
        <v>98</v>
      </c>
      <c r="K28" s="27">
        <v>3</v>
      </c>
      <c r="L28" s="27">
        <v>15</v>
      </c>
      <c r="M28" s="15" t="s">
        <v>99</v>
      </c>
      <c r="N28" s="24"/>
    </row>
    <row r="29" spans="2:14" ht="16.5" customHeight="1">
      <c r="B29" s="27">
        <v>22</v>
      </c>
      <c r="C29" s="114" t="s">
        <v>135</v>
      </c>
      <c r="D29" s="114" t="s">
        <v>79</v>
      </c>
      <c r="E29" s="114" t="s">
        <v>136</v>
      </c>
      <c r="F29" s="114" t="s">
        <v>81</v>
      </c>
      <c r="G29" s="45">
        <v>44992</v>
      </c>
      <c r="H29" s="14" t="s">
        <v>87</v>
      </c>
      <c r="I29" s="14" t="s">
        <v>113</v>
      </c>
      <c r="J29" s="15" t="s">
        <v>89</v>
      </c>
      <c r="K29" s="27">
        <v>3</v>
      </c>
      <c r="L29" s="27">
        <v>16</v>
      </c>
      <c r="M29" s="15"/>
      <c r="N29" s="24"/>
    </row>
    <row r="30" spans="2:14" ht="16.5" customHeight="1">
      <c r="B30" s="27">
        <v>23</v>
      </c>
      <c r="C30" s="114" t="s">
        <v>137</v>
      </c>
      <c r="D30" s="114" t="s">
        <v>79</v>
      </c>
      <c r="E30" s="114" t="s">
        <v>138</v>
      </c>
      <c r="F30" s="114" t="s">
        <v>81</v>
      </c>
      <c r="G30" s="45">
        <v>44991</v>
      </c>
      <c r="H30" s="14" t="s">
        <v>87</v>
      </c>
      <c r="I30" s="14" t="s">
        <v>139</v>
      </c>
      <c r="J30" s="15" t="s">
        <v>89</v>
      </c>
      <c r="K30" s="27">
        <v>2</v>
      </c>
      <c r="L30" s="27">
        <v>17</v>
      </c>
      <c r="M30" s="15"/>
      <c r="N30" s="24"/>
    </row>
    <row r="31" spans="2:14" ht="16.5" customHeight="1">
      <c r="B31" s="27">
        <v>24</v>
      </c>
      <c r="C31" s="114" t="s">
        <v>137</v>
      </c>
      <c r="D31" s="114" t="s">
        <v>20</v>
      </c>
      <c r="E31" s="114" t="s">
        <v>140</v>
      </c>
      <c r="F31" s="114" t="s">
        <v>141</v>
      </c>
      <c r="G31" s="45">
        <v>44994</v>
      </c>
      <c r="H31" s="14" t="s">
        <v>92</v>
      </c>
      <c r="I31" s="14" t="s">
        <v>139</v>
      </c>
      <c r="J31" s="15" t="s">
        <v>89</v>
      </c>
      <c r="K31" s="27">
        <v>1</v>
      </c>
      <c r="L31" s="27">
        <v>17</v>
      </c>
      <c r="M31" s="15"/>
      <c r="N31" s="24"/>
    </row>
    <row r="32" spans="2:14" ht="16.5" customHeight="1">
      <c r="B32" s="27">
        <v>25</v>
      </c>
      <c r="C32" s="114" t="s">
        <v>142</v>
      </c>
      <c r="D32" s="114" t="s">
        <v>79</v>
      </c>
      <c r="E32" s="114" t="s">
        <v>143</v>
      </c>
      <c r="F32" s="114" t="s">
        <v>81</v>
      </c>
      <c r="G32" s="45">
        <v>44994</v>
      </c>
      <c r="H32" s="14" t="s">
        <v>87</v>
      </c>
      <c r="I32" s="14" t="s">
        <v>144</v>
      </c>
      <c r="J32" s="15" t="s">
        <v>89</v>
      </c>
      <c r="K32" s="27">
        <v>2</v>
      </c>
      <c r="L32" s="27">
        <v>18</v>
      </c>
      <c r="M32" s="15"/>
      <c r="N32" s="24"/>
    </row>
    <row r="33" spans="2:14" ht="16.5" customHeight="1">
      <c r="B33" s="27">
        <v>26</v>
      </c>
      <c r="C33" s="114" t="s">
        <v>145</v>
      </c>
      <c r="D33" s="114" t="s">
        <v>79</v>
      </c>
      <c r="E33" s="114" t="s">
        <v>146</v>
      </c>
      <c r="F33" s="114" t="s">
        <v>81</v>
      </c>
      <c r="G33" s="45">
        <v>44992</v>
      </c>
      <c r="H33" s="14" t="s">
        <v>87</v>
      </c>
      <c r="I33" s="14" t="s">
        <v>144</v>
      </c>
      <c r="J33" s="15" t="s">
        <v>89</v>
      </c>
      <c r="K33" s="27">
        <v>2</v>
      </c>
      <c r="L33" s="27">
        <v>19</v>
      </c>
      <c r="M33" s="15"/>
      <c r="N33" s="24"/>
    </row>
    <row r="34" spans="2:14" ht="16.5" customHeight="1">
      <c r="B34" s="27">
        <v>27</v>
      </c>
      <c r="C34" s="114" t="s">
        <v>147</v>
      </c>
      <c r="D34" s="114" t="s">
        <v>79</v>
      </c>
      <c r="E34" s="114" t="s">
        <v>148</v>
      </c>
      <c r="F34" s="114" t="s">
        <v>81</v>
      </c>
      <c r="G34" s="45">
        <v>44993</v>
      </c>
      <c r="H34" s="14" t="s">
        <v>87</v>
      </c>
      <c r="I34" s="14" t="s">
        <v>149</v>
      </c>
      <c r="J34" s="15" t="s">
        <v>89</v>
      </c>
      <c r="K34" s="27">
        <v>2</v>
      </c>
      <c r="L34" s="27">
        <v>20</v>
      </c>
      <c r="M34" s="15"/>
      <c r="N34" s="24"/>
    </row>
    <row r="35" spans="2:14" ht="16.5" customHeight="1">
      <c r="B35" s="27">
        <v>28</v>
      </c>
      <c r="C35" s="114" t="s">
        <v>150</v>
      </c>
      <c r="D35" s="114" t="s">
        <v>79</v>
      </c>
      <c r="E35" s="114" t="s">
        <v>151</v>
      </c>
      <c r="F35" s="114" t="s">
        <v>81</v>
      </c>
      <c r="G35" s="45">
        <v>44992</v>
      </c>
      <c r="H35" s="14" t="s">
        <v>87</v>
      </c>
      <c r="I35" s="14" t="s">
        <v>149</v>
      </c>
      <c r="J35" s="15" t="s">
        <v>89</v>
      </c>
      <c r="K35" s="27">
        <v>2</v>
      </c>
      <c r="L35" s="27">
        <v>21</v>
      </c>
      <c r="M35" s="15"/>
      <c r="N35" s="24"/>
    </row>
    <row r="36" spans="2:14" ht="16.5" customHeight="1">
      <c r="B36" s="27">
        <v>29</v>
      </c>
      <c r="C36" s="114" t="s">
        <v>152</v>
      </c>
      <c r="D36" s="114" t="s">
        <v>79</v>
      </c>
      <c r="E36" s="114" t="s">
        <v>153</v>
      </c>
      <c r="F36" s="114" t="s">
        <v>81</v>
      </c>
      <c r="G36" s="45">
        <v>45001</v>
      </c>
      <c r="H36" s="14" t="s">
        <v>87</v>
      </c>
      <c r="I36" s="14" t="s">
        <v>154</v>
      </c>
      <c r="J36" s="15" t="s">
        <v>89</v>
      </c>
      <c r="K36" s="27">
        <v>1</v>
      </c>
      <c r="L36" s="27">
        <v>22</v>
      </c>
      <c r="M36" s="15"/>
      <c r="N36" s="24"/>
    </row>
    <row r="37" spans="2:14" ht="16.5" customHeight="1">
      <c r="B37" s="27">
        <v>30</v>
      </c>
      <c r="C37" s="114" t="s">
        <v>152</v>
      </c>
      <c r="D37" s="114" t="s">
        <v>20</v>
      </c>
      <c r="E37" s="114" t="s">
        <v>155</v>
      </c>
      <c r="F37" s="114" t="s">
        <v>156</v>
      </c>
      <c r="G37" s="45">
        <v>44994</v>
      </c>
      <c r="H37" s="14" t="s">
        <v>92</v>
      </c>
      <c r="I37" s="14" t="s">
        <v>154</v>
      </c>
      <c r="J37" s="15" t="s">
        <v>89</v>
      </c>
      <c r="K37" s="27">
        <v>1</v>
      </c>
      <c r="L37" s="27">
        <v>22</v>
      </c>
      <c r="M37" s="15"/>
      <c r="N37" s="24"/>
    </row>
    <row r="38" spans="2:14" ht="16.5" customHeight="1">
      <c r="B38" s="27">
        <v>31</v>
      </c>
      <c r="C38" s="114" t="s">
        <v>157</v>
      </c>
      <c r="D38" s="114" t="s">
        <v>79</v>
      </c>
      <c r="E38" s="114" t="s">
        <v>158</v>
      </c>
      <c r="F38" s="114" t="s">
        <v>81</v>
      </c>
      <c r="G38" s="45">
        <v>45001</v>
      </c>
      <c r="H38" s="14" t="s">
        <v>87</v>
      </c>
      <c r="I38" s="14" t="s">
        <v>154</v>
      </c>
      <c r="J38" s="15" t="s">
        <v>89</v>
      </c>
      <c r="K38" s="27">
        <v>1</v>
      </c>
      <c r="L38" s="27">
        <v>23</v>
      </c>
      <c r="M38" s="15"/>
      <c r="N38" s="24"/>
    </row>
    <row r="39" spans="2:14" ht="16.5" customHeight="1">
      <c r="B39" s="27">
        <v>32</v>
      </c>
      <c r="C39" s="114" t="s">
        <v>157</v>
      </c>
      <c r="D39" s="114" t="s">
        <v>20</v>
      </c>
      <c r="E39" s="114" t="s">
        <v>159</v>
      </c>
      <c r="F39" s="114" t="s">
        <v>160</v>
      </c>
      <c r="G39" s="45">
        <v>44994</v>
      </c>
      <c r="H39" s="14" t="s">
        <v>92</v>
      </c>
      <c r="I39" s="14" t="s">
        <v>154</v>
      </c>
      <c r="J39" s="15" t="s">
        <v>89</v>
      </c>
      <c r="K39" s="27">
        <v>1</v>
      </c>
      <c r="L39" s="27">
        <v>23</v>
      </c>
      <c r="M39" s="15"/>
      <c r="N39" s="24"/>
    </row>
    <row r="40" spans="2:14" ht="16.5" customHeight="1">
      <c r="B40" s="27">
        <v>33</v>
      </c>
      <c r="C40" s="114" t="s">
        <v>161</v>
      </c>
      <c r="D40" s="114" t="s">
        <v>79</v>
      </c>
      <c r="E40" s="114" t="s">
        <v>162</v>
      </c>
      <c r="F40" s="114" t="s">
        <v>81</v>
      </c>
      <c r="G40" s="45">
        <v>44992</v>
      </c>
      <c r="H40" s="14" t="s">
        <v>87</v>
      </c>
      <c r="I40" s="14" t="s">
        <v>88</v>
      </c>
      <c r="J40" s="15" t="s">
        <v>89</v>
      </c>
      <c r="K40" s="27">
        <v>2</v>
      </c>
      <c r="L40" s="27">
        <v>24</v>
      </c>
      <c r="M40" s="15"/>
      <c r="N40" s="24"/>
    </row>
    <row r="41" spans="2:14" ht="16.5" customHeight="1">
      <c r="B41" s="27">
        <v>34</v>
      </c>
      <c r="C41" s="114" t="s">
        <v>163</v>
      </c>
      <c r="D41" s="114" t="s">
        <v>20</v>
      </c>
      <c r="E41" s="114" t="s">
        <v>164</v>
      </c>
      <c r="F41" s="114" t="s">
        <v>165</v>
      </c>
      <c r="G41" s="45">
        <v>44994</v>
      </c>
      <c r="H41" s="14" t="s">
        <v>92</v>
      </c>
      <c r="I41" s="14" t="s">
        <v>144</v>
      </c>
      <c r="J41" s="15" t="s">
        <v>89</v>
      </c>
      <c r="K41" s="27">
        <v>1</v>
      </c>
      <c r="L41" s="27">
        <v>25</v>
      </c>
      <c r="M41" s="15" t="s">
        <v>178</v>
      </c>
      <c r="N41" s="24"/>
    </row>
    <row r="42" spans="2:14" ht="16.5" customHeight="1">
      <c r="B42" s="27">
        <v>35</v>
      </c>
      <c r="C42" s="114" t="s">
        <v>163</v>
      </c>
      <c r="D42" s="114" t="s">
        <v>79</v>
      </c>
      <c r="E42" s="114" t="s">
        <v>166</v>
      </c>
      <c r="F42" s="114" t="s">
        <v>81</v>
      </c>
      <c r="G42" s="45">
        <v>45001</v>
      </c>
      <c r="H42" s="14" t="s">
        <v>87</v>
      </c>
      <c r="I42" s="14" t="s">
        <v>144</v>
      </c>
      <c r="J42" s="15" t="s">
        <v>89</v>
      </c>
      <c r="K42" s="27">
        <v>0</v>
      </c>
      <c r="L42" s="27">
        <v>25</v>
      </c>
      <c r="M42" s="15"/>
      <c r="N42" s="24"/>
    </row>
    <row r="43" spans="2:14" ht="16.5" customHeight="1">
      <c r="B43" s="27">
        <v>36</v>
      </c>
      <c r="C43" s="114" t="s">
        <v>167</v>
      </c>
      <c r="D43" s="114" t="s">
        <v>79</v>
      </c>
      <c r="E43" s="114" t="s">
        <v>168</v>
      </c>
      <c r="F43" s="114" t="s">
        <v>81</v>
      </c>
      <c r="G43" s="45">
        <v>44993</v>
      </c>
      <c r="H43" s="14" t="s">
        <v>87</v>
      </c>
      <c r="I43" s="14" t="s">
        <v>149</v>
      </c>
      <c r="J43" s="15" t="s">
        <v>89</v>
      </c>
      <c r="K43" s="27">
        <v>1</v>
      </c>
      <c r="L43" s="27">
        <v>26</v>
      </c>
      <c r="M43" s="15"/>
      <c r="N43" s="24"/>
    </row>
    <row r="44" spans="2:14" ht="16.5" customHeight="1">
      <c r="B44" s="27">
        <v>37</v>
      </c>
      <c r="C44" s="114" t="s">
        <v>169</v>
      </c>
      <c r="D44" s="114" t="s">
        <v>79</v>
      </c>
      <c r="E44" s="114" t="s">
        <v>170</v>
      </c>
      <c r="F44" s="114" t="s">
        <v>81</v>
      </c>
      <c r="G44" s="45">
        <v>44992</v>
      </c>
      <c r="H44" s="14" t="s">
        <v>87</v>
      </c>
      <c r="I44" s="14" t="s">
        <v>149</v>
      </c>
      <c r="J44" s="15" t="s">
        <v>89</v>
      </c>
      <c r="K44" s="27">
        <v>1</v>
      </c>
      <c r="L44" s="27">
        <v>27</v>
      </c>
      <c r="M44" s="15"/>
      <c r="N44" s="24"/>
    </row>
    <row r="45" spans="2:14" ht="16.5" customHeight="1">
      <c r="B45" s="27">
        <v>38</v>
      </c>
      <c r="C45" s="114" t="s">
        <v>171</v>
      </c>
      <c r="D45" s="114" t="s">
        <v>79</v>
      </c>
      <c r="E45" s="114" t="s">
        <v>172</v>
      </c>
      <c r="F45" s="114" t="s">
        <v>81</v>
      </c>
      <c r="G45" s="45">
        <v>44993</v>
      </c>
      <c r="H45" s="14" t="s">
        <v>87</v>
      </c>
      <c r="I45" s="14" t="s">
        <v>173</v>
      </c>
      <c r="J45" s="15" t="s">
        <v>84</v>
      </c>
      <c r="K45" s="27">
        <v>1</v>
      </c>
      <c r="L45" s="27">
        <v>28</v>
      </c>
      <c r="M45" s="15"/>
      <c r="N45" s="24"/>
    </row>
    <row r="46" spans="2:14" ht="16.5" customHeight="1">
      <c r="B46" s="27">
        <v>39</v>
      </c>
      <c r="C46" s="114" t="s">
        <v>174</v>
      </c>
      <c r="D46" s="114" t="s">
        <v>20</v>
      </c>
      <c r="E46" s="114" t="s">
        <v>175</v>
      </c>
      <c r="F46" s="114" t="s">
        <v>176</v>
      </c>
      <c r="G46" s="45">
        <v>44994</v>
      </c>
      <c r="H46" s="14" t="s">
        <v>92</v>
      </c>
      <c r="I46" s="14" t="s">
        <v>124</v>
      </c>
      <c r="J46" s="15" t="s">
        <v>89</v>
      </c>
      <c r="K46" s="27">
        <v>1</v>
      </c>
      <c r="L46" s="27">
        <v>29</v>
      </c>
      <c r="M46" s="15"/>
      <c r="N46" s="24"/>
    </row>
    <row r="47" spans="2:14" ht="16.5" customHeight="1">
      <c r="B47" s="27">
        <v>40</v>
      </c>
      <c r="C47" s="114" t="s">
        <v>174</v>
      </c>
      <c r="D47" s="114" t="s">
        <v>79</v>
      </c>
      <c r="E47" s="114" t="s">
        <v>177</v>
      </c>
      <c r="F47" s="114" t="s">
        <v>81</v>
      </c>
      <c r="G47" s="45">
        <v>45001</v>
      </c>
      <c r="H47" s="14" t="s">
        <v>87</v>
      </c>
      <c r="I47" s="14" t="s">
        <v>124</v>
      </c>
      <c r="J47" s="15" t="s">
        <v>89</v>
      </c>
      <c r="K47" s="27">
        <v>0</v>
      </c>
      <c r="L47" s="27">
        <v>29</v>
      </c>
      <c r="M47" s="15" t="s">
        <v>178</v>
      </c>
      <c r="N47" s="24"/>
    </row>
    <row r="48" spans="2:14">
      <c r="B48" s="27">
        <v>41</v>
      </c>
      <c r="C48" s="114" t="s">
        <v>179</v>
      </c>
      <c r="D48" s="114" t="s">
        <v>20</v>
      </c>
      <c r="E48" s="114" t="s">
        <v>180</v>
      </c>
      <c r="F48" s="114" t="s">
        <v>181</v>
      </c>
      <c r="G48" s="45">
        <v>44994</v>
      </c>
      <c r="H48" s="14" t="s">
        <v>92</v>
      </c>
      <c r="I48" s="14" t="s">
        <v>182</v>
      </c>
      <c r="J48" s="15" t="s">
        <v>89</v>
      </c>
      <c r="K48" s="27">
        <v>0</v>
      </c>
      <c r="L48" s="27">
        <v>30</v>
      </c>
      <c r="M48" s="15" t="s">
        <v>178</v>
      </c>
      <c r="N48" s="24"/>
    </row>
    <row r="49" spans="2:14">
      <c r="B49" s="27">
        <v>42</v>
      </c>
      <c r="C49" s="114" t="s">
        <v>179</v>
      </c>
      <c r="D49" s="114" t="s">
        <v>79</v>
      </c>
      <c r="E49" s="114" t="s">
        <v>183</v>
      </c>
      <c r="F49" s="114" t="s">
        <v>81</v>
      </c>
      <c r="G49" s="45">
        <v>45001</v>
      </c>
      <c r="H49" s="14" t="s">
        <v>87</v>
      </c>
      <c r="I49" s="14" t="s">
        <v>182</v>
      </c>
      <c r="J49" s="15" t="s">
        <v>89</v>
      </c>
      <c r="K49" s="27">
        <v>0</v>
      </c>
      <c r="L49" s="27">
        <v>30</v>
      </c>
      <c r="M49" s="15" t="s">
        <v>178</v>
      </c>
      <c r="N49" s="24"/>
    </row>
    <row r="50" spans="2:14">
      <c r="B50" s="27">
        <v>43</v>
      </c>
      <c r="C50" s="114" t="s">
        <v>184</v>
      </c>
      <c r="D50" s="114" t="s">
        <v>20</v>
      </c>
      <c r="E50" s="114" t="s">
        <v>185</v>
      </c>
      <c r="F50" s="114" t="s">
        <v>186</v>
      </c>
      <c r="G50" s="45">
        <v>44994</v>
      </c>
      <c r="H50" s="14" t="s">
        <v>92</v>
      </c>
      <c r="I50" s="14" t="s">
        <v>124</v>
      </c>
      <c r="J50" s="15" t="s">
        <v>89</v>
      </c>
      <c r="K50" s="27">
        <v>0</v>
      </c>
      <c r="L50" s="27">
        <v>31</v>
      </c>
      <c r="M50" s="15" t="s">
        <v>178</v>
      </c>
      <c r="N50" s="24"/>
    </row>
    <row r="51" spans="2:14">
      <c r="B51" s="27">
        <v>44</v>
      </c>
      <c r="C51" s="114" t="s">
        <v>184</v>
      </c>
      <c r="D51" s="114" t="s">
        <v>79</v>
      </c>
      <c r="E51" s="114" t="s">
        <v>187</v>
      </c>
      <c r="F51" s="114" t="s">
        <v>81</v>
      </c>
      <c r="G51" s="45">
        <v>45001</v>
      </c>
      <c r="H51" s="14" t="s">
        <v>87</v>
      </c>
      <c r="I51" s="14" t="s">
        <v>124</v>
      </c>
      <c r="J51" s="15" t="s">
        <v>89</v>
      </c>
      <c r="K51" s="27">
        <v>0</v>
      </c>
      <c r="L51" s="27">
        <v>31</v>
      </c>
      <c r="M51" s="15" t="s">
        <v>178</v>
      </c>
      <c r="N51" s="24"/>
    </row>
    <row r="52" spans="2:14">
      <c r="B52" s="27">
        <v>45</v>
      </c>
      <c r="C52" s="114" t="s">
        <v>188</v>
      </c>
      <c r="D52" s="114" t="s">
        <v>79</v>
      </c>
      <c r="E52" s="114" t="s">
        <v>189</v>
      </c>
      <c r="F52" s="114" t="s">
        <v>81</v>
      </c>
      <c r="G52" s="45">
        <v>44992</v>
      </c>
      <c r="H52" s="14" t="s">
        <v>87</v>
      </c>
      <c r="I52" s="14" t="s">
        <v>190</v>
      </c>
      <c r="J52" s="15" t="s">
        <v>89</v>
      </c>
      <c r="K52" s="27">
        <v>0</v>
      </c>
      <c r="L52" s="27">
        <v>32</v>
      </c>
      <c r="M52" s="15" t="s">
        <v>178</v>
      </c>
      <c r="N52" s="24"/>
    </row>
    <row r="53" spans="2:14">
      <c r="B53" s="27">
        <v>46</v>
      </c>
      <c r="C53" s="114" t="s">
        <v>191</v>
      </c>
      <c r="D53" s="114" t="s">
        <v>79</v>
      </c>
      <c r="E53" s="114" t="s">
        <v>192</v>
      </c>
      <c r="F53" s="114" t="s">
        <v>81</v>
      </c>
      <c r="G53" s="45">
        <v>44993</v>
      </c>
      <c r="H53" s="14" t="s">
        <v>87</v>
      </c>
      <c r="I53" s="14" t="s">
        <v>190</v>
      </c>
      <c r="J53" s="15" t="s">
        <v>89</v>
      </c>
      <c r="K53" s="27">
        <v>0</v>
      </c>
      <c r="L53" s="27">
        <v>33</v>
      </c>
      <c r="M53" s="15" t="s">
        <v>178</v>
      </c>
      <c r="N53" s="24"/>
    </row>
    <row r="54" spans="2:14">
      <c r="B54" s="27">
        <v>47</v>
      </c>
      <c r="C54" s="114" t="s">
        <v>85</v>
      </c>
      <c r="D54" s="114" t="s">
        <v>79</v>
      </c>
      <c r="E54" s="114" t="s">
        <v>193</v>
      </c>
      <c r="F54" s="114" t="s">
        <v>194</v>
      </c>
      <c r="G54" s="45">
        <v>45012</v>
      </c>
      <c r="H54" s="14" t="s">
        <v>87</v>
      </c>
      <c r="I54" s="14" t="s">
        <v>88</v>
      </c>
      <c r="J54" s="15" t="s">
        <v>89</v>
      </c>
      <c r="K54" s="27"/>
      <c r="L54" s="27"/>
      <c r="M54" s="15"/>
      <c r="N54" s="24"/>
    </row>
    <row r="55" spans="2:14">
      <c r="B55" s="27">
        <v>48</v>
      </c>
      <c r="C55" s="114" t="s">
        <v>116</v>
      </c>
      <c r="D55" s="114" t="s">
        <v>79</v>
      </c>
      <c r="E55" s="114" t="s">
        <v>195</v>
      </c>
      <c r="F55" s="114" t="s">
        <v>196</v>
      </c>
      <c r="G55" s="45">
        <v>45013</v>
      </c>
      <c r="H55" s="14" t="s">
        <v>87</v>
      </c>
      <c r="I55" s="14" t="s">
        <v>88</v>
      </c>
      <c r="J55" s="15" t="s">
        <v>89</v>
      </c>
      <c r="K55" s="27"/>
      <c r="L55" s="27"/>
      <c r="M55" s="15"/>
      <c r="N55" s="24"/>
    </row>
    <row r="56" spans="2:14">
      <c r="B56" s="27">
        <v>49</v>
      </c>
      <c r="C56" s="114" t="s">
        <v>93</v>
      </c>
      <c r="D56" s="114" t="s">
        <v>79</v>
      </c>
      <c r="E56" s="114" t="s">
        <v>197</v>
      </c>
      <c r="F56" s="114" t="s">
        <v>198</v>
      </c>
      <c r="G56" s="45">
        <v>45013</v>
      </c>
      <c r="H56" s="14" t="s">
        <v>87</v>
      </c>
      <c r="I56" s="14" t="s">
        <v>95</v>
      </c>
      <c r="J56" s="15" t="s">
        <v>89</v>
      </c>
      <c r="K56" s="27"/>
      <c r="L56" s="27"/>
      <c r="M56" s="15"/>
      <c r="N56" s="24"/>
    </row>
    <row r="57" spans="2:14">
      <c r="B57" s="27">
        <v>50</v>
      </c>
      <c r="C57" s="114" t="s">
        <v>85</v>
      </c>
      <c r="D57" s="114" t="s">
        <v>79</v>
      </c>
      <c r="E57" s="114" t="s">
        <v>199</v>
      </c>
      <c r="F57" s="114" t="s">
        <v>200</v>
      </c>
      <c r="G57" s="45">
        <v>45013</v>
      </c>
      <c r="H57" s="14" t="s">
        <v>87</v>
      </c>
      <c r="I57" s="14" t="s">
        <v>88</v>
      </c>
      <c r="J57" s="15" t="s">
        <v>89</v>
      </c>
      <c r="K57" s="27"/>
      <c r="L57" s="27"/>
      <c r="M57" s="15"/>
      <c r="N57" s="24"/>
    </row>
    <row r="58" spans="2:14">
      <c r="B58" s="27">
        <v>51</v>
      </c>
      <c r="C58" s="114" t="s">
        <v>116</v>
      </c>
      <c r="D58" s="114" t="s">
        <v>79</v>
      </c>
      <c r="E58" s="114" t="s">
        <v>201</v>
      </c>
      <c r="F58" s="114" t="s">
        <v>202</v>
      </c>
      <c r="G58" s="45">
        <v>45013</v>
      </c>
      <c r="H58" s="14" t="s">
        <v>87</v>
      </c>
      <c r="I58" s="14" t="s">
        <v>88</v>
      </c>
      <c r="J58" s="15" t="s">
        <v>89</v>
      </c>
      <c r="K58" s="27"/>
      <c r="L58" s="27"/>
      <c r="M58" s="15"/>
      <c r="N58" s="24"/>
    </row>
    <row r="59" spans="2:14">
      <c r="B59" s="27">
        <v>52</v>
      </c>
      <c r="C59" s="114" t="s">
        <v>93</v>
      </c>
      <c r="D59" s="114" t="s">
        <v>79</v>
      </c>
      <c r="E59" s="114" t="s">
        <v>203</v>
      </c>
      <c r="F59" s="114" t="s">
        <v>204</v>
      </c>
      <c r="G59" s="45">
        <v>45013</v>
      </c>
      <c r="H59" s="14" t="s">
        <v>87</v>
      </c>
      <c r="I59" s="14" t="s">
        <v>95</v>
      </c>
      <c r="J59" s="15" t="s">
        <v>89</v>
      </c>
      <c r="K59" s="27"/>
      <c r="L59" s="27"/>
      <c r="M59" s="15"/>
      <c r="N59" s="24"/>
    </row>
    <row r="60" spans="2:14">
      <c r="B60" s="27">
        <v>53</v>
      </c>
      <c r="C60" s="114" t="s">
        <v>85</v>
      </c>
      <c r="D60" s="114" t="s">
        <v>79</v>
      </c>
      <c r="E60" s="114" t="s">
        <v>205</v>
      </c>
      <c r="F60" s="114" t="s">
        <v>206</v>
      </c>
      <c r="G60" s="45">
        <v>45014</v>
      </c>
      <c r="H60" s="14" t="s">
        <v>87</v>
      </c>
      <c r="I60" s="14" t="s">
        <v>88</v>
      </c>
      <c r="J60" s="15" t="s">
        <v>89</v>
      </c>
      <c r="K60" s="27"/>
      <c r="L60" s="27"/>
      <c r="M60" s="15"/>
      <c r="N60" s="24"/>
    </row>
    <row r="61" spans="2:14">
      <c r="B61" s="27">
        <v>54</v>
      </c>
      <c r="C61" s="114" t="s">
        <v>116</v>
      </c>
      <c r="D61" s="114" t="s">
        <v>79</v>
      </c>
      <c r="E61" s="114" t="s">
        <v>207</v>
      </c>
      <c r="F61" s="114" t="s">
        <v>208</v>
      </c>
      <c r="G61" s="45">
        <v>45014</v>
      </c>
      <c r="H61" s="14" t="s">
        <v>87</v>
      </c>
      <c r="I61" s="14" t="s">
        <v>88</v>
      </c>
      <c r="J61" s="15" t="s">
        <v>89</v>
      </c>
      <c r="K61" s="27"/>
      <c r="L61" s="27"/>
      <c r="M61" s="15"/>
      <c r="N61" s="24"/>
    </row>
    <row r="62" spans="2:14">
      <c r="B62" s="27">
        <v>55</v>
      </c>
      <c r="C62" s="114" t="s">
        <v>93</v>
      </c>
      <c r="D62" s="114" t="s">
        <v>79</v>
      </c>
      <c r="E62" s="114" t="s">
        <v>209</v>
      </c>
      <c r="F62" s="114" t="s">
        <v>210</v>
      </c>
      <c r="G62" s="45">
        <v>45014</v>
      </c>
      <c r="H62" s="14" t="s">
        <v>87</v>
      </c>
      <c r="I62" s="14" t="s">
        <v>95</v>
      </c>
      <c r="J62" s="15" t="s">
        <v>89</v>
      </c>
      <c r="K62" s="27"/>
      <c r="L62" s="27"/>
      <c r="M62" s="15"/>
      <c r="N62" s="24"/>
    </row>
    <row r="63" spans="2:14">
      <c r="B63" s="27">
        <v>56</v>
      </c>
      <c r="C63" s="114" t="s">
        <v>85</v>
      </c>
      <c r="D63" s="114" t="s">
        <v>79</v>
      </c>
      <c r="E63" s="114" t="s">
        <v>211</v>
      </c>
      <c r="F63" s="114" t="s">
        <v>212</v>
      </c>
      <c r="G63" s="45">
        <v>45014</v>
      </c>
      <c r="H63" s="14" t="s">
        <v>87</v>
      </c>
      <c r="I63" s="14" t="s">
        <v>88</v>
      </c>
      <c r="J63" s="15" t="s">
        <v>89</v>
      </c>
      <c r="K63" s="27"/>
      <c r="L63" s="27"/>
      <c r="M63" s="15"/>
      <c r="N63" s="24"/>
    </row>
    <row r="64" spans="2:14">
      <c r="B64" s="27">
        <v>57</v>
      </c>
      <c r="C64" s="114" t="s">
        <v>116</v>
      </c>
      <c r="D64" s="114" t="s">
        <v>79</v>
      </c>
      <c r="E64" s="114" t="s">
        <v>213</v>
      </c>
      <c r="F64" s="114" t="s">
        <v>214</v>
      </c>
      <c r="G64" s="45">
        <v>45014</v>
      </c>
      <c r="H64" s="14" t="s">
        <v>87</v>
      </c>
      <c r="I64" s="14" t="s">
        <v>88</v>
      </c>
      <c r="J64" s="15" t="s">
        <v>89</v>
      </c>
      <c r="K64" s="27"/>
      <c r="L64" s="27"/>
      <c r="M64" s="15"/>
      <c r="N64" s="24"/>
    </row>
    <row r="65" spans="2:14">
      <c r="B65" s="27">
        <v>58</v>
      </c>
      <c r="C65" s="114" t="s">
        <v>93</v>
      </c>
      <c r="D65" s="114" t="s">
        <v>79</v>
      </c>
      <c r="E65" s="114" t="s">
        <v>215</v>
      </c>
      <c r="F65" s="114" t="s">
        <v>216</v>
      </c>
      <c r="G65" s="45">
        <v>45014</v>
      </c>
      <c r="H65" s="14" t="s">
        <v>87</v>
      </c>
      <c r="I65" s="14" t="s">
        <v>95</v>
      </c>
      <c r="J65" s="15" t="s">
        <v>89</v>
      </c>
      <c r="K65" s="27"/>
      <c r="L65" s="27"/>
      <c r="M65" s="15"/>
      <c r="N65" s="24"/>
    </row>
    <row r="66" spans="2:14">
      <c r="B66" s="27">
        <v>59</v>
      </c>
      <c r="C66" s="114" t="s">
        <v>85</v>
      </c>
      <c r="D66" s="114" t="s">
        <v>79</v>
      </c>
      <c r="E66" s="114" t="s">
        <v>217</v>
      </c>
      <c r="F66" s="114" t="s">
        <v>218</v>
      </c>
      <c r="G66" s="45">
        <v>45014</v>
      </c>
      <c r="H66" s="14" t="s">
        <v>87</v>
      </c>
      <c r="I66" s="14" t="s">
        <v>88</v>
      </c>
      <c r="J66" s="15" t="s">
        <v>89</v>
      </c>
      <c r="K66" s="27"/>
      <c r="L66" s="27"/>
      <c r="M66" s="15"/>
      <c r="N66" s="24"/>
    </row>
    <row r="67" spans="2:14">
      <c r="B67" s="27">
        <v>60</v>
      </c>
      <c r="C67" s="114" t="s">
        <v>116</v>
      </c>
      <c r="D67" s="114" t="s">
        <v>79</v>
      </c>
      <c r="E67" s="114" t="s">
        <v>219</v>
      </c>
      <c r="F67" s="114" t="s">
        <v>220</v>
      </c>
      <c r="G67" s="45">
        <v>45014</v>
      </c>
      <c r="H67" s="14" t="s">
        <v>87</v>
      </c>
      <c r="I67" s="14" t="s">
        <v>88</v>
      </c>
      <c r="J67" s="15" t="s">
        <v>89</v>
      </c>
      <c r="K67" s="27"/>
      <c r="L67" s="27"/>
      <c r="M67" s="15"/>
      <c r="N67" s="24"/>
    </row>
    <row r="68" spans="2:14">
      <c r="B68" s="27">
        <v>61</v>
      </c>
      <c r="C68" s="114" t="s">
        <v>93</v>
      </c>
      <c r="D68" s="114" t="s">
        <v>79</v>
      </c>
      <c r="E68" s="114" t="s">
        <v>221</v>
      </c>
      <c r="F68" s="114" t="s">
        <v>222</v>
      </c>
      <c r="G68" s="45">
        <v>45014</v>
      </c>
      <c r="H68" s="14" t="s">
        <v>87</v>
      </c>
      <c r="I68" s="14" t="s">
        <v>95</v>
      </c>
      <c r="J68" s="15" t="s">
        <v>89</v>
      </c>
      <c r="K68" s="27"/>
      <c r="L68" s="27"/>
      <c r="M68" s="15"/>
      <c r="N68" s="24"/>
    </row>
    <row r="69" spans="2:14">
      <c r="B69" s="27">
        <v>62</v>
      </c>
      <c r="C69" s="114" t="s">
        <v>85</v>
      </c>
      <c r="D69" s="114" t="s">
        <v>79</v>
      </c>
      <c r="E69" s="114" t="s">
        <v>223</v>
      </c>
      <c r="F69" s="114" t="s">
        <v>224</v>
      </c>
      <c r="G69" s="45">
        <v>45014</v>
      </c>
      <c r="H69" s="14" t="s">
        <v>87</v>
      </c>
      <c r="I69" s="14" t="s">
        <v>88</v>
      </c>
      <c r="J69" s="15" t="s">
        <v>89</v>
      </c>
      <c r="K69" s="27"/>
      <c r="L69" s="27"/>
      <c r="M69" s="15"/>
      <c r="N69" s="24"/>
    </row>
    <row r="70" spans="2:14">
      <c r="B70" s="27">
        <v>63</v>
      </c>
      <c r="C70" s="114" t="s">
        <v>116</v>
      </c>
      <c r="D70" s="114" t="s">
        <v>79</v>
      </c>
      <c r="E70" s="114" t="s">
        <v>225</v>
      </c>
      <c r="F70" s="114" t="s">
        <v>226</v>
      </c>
      <c r="G70" s="45">
        <v>45014</v>
      </c>
      <c r="H70" s="14" t="s">
        <v>87</v>
      </c>
      <c r="I70" s="14" t="s">
        <v>88</v>
      </c>
      <c r="J70" s="15" t="s">
        <v>89</v>
      </c>
      <c r="K70" s="27"/>
      <c r="L70" s="27"/>
      <c r="M70" s="15"/>
      <c r="N70" s="24"/>
    </row>
    <row r="71" spans="2:14">
      <c r="B71" s="27">
        <v>64</v>
      </c>
      <c r="C71" s="114" t="s">
        <v>93</v>
      </c>
      <c r="D71" s="114" t="s">
        <v>79</v>
      </c>
      <c r="E71" s="114" t="s">
        <v>227</v>
      </c>
      <c r="F71" s="114" t="s">
        <v>228</v>
      </c>
      <c r="G71" s="45">
        <v>45014</v>
      </c>
      <c r="H71" s="14" t="s">
        <v>87</v>
      </c>
      <c r="I71" s="14" t="s">
        <v>95</v>
      </c>
      <c r="J71" s="15" t="s">
        <v>89</v>
      </c>
      <c r="K71" s="27"/>
      <c r="L71" s="27"/>
      <c r="M71" s="15"/>
      <c r="N71" s="24"/>
    </row>
    <row r="72" spans="2:14">
      <c r="B72" s="27">
        <v>65</v>
      </c>
      <c r="C72" s="114" t="s">
        <v>85</v>
      </c>
      <c r="D72" s="114" t="s">
        <v>79</v>
      </c>
      <c r="E72" s="114" t="s">
        <v>229</v>
      </c>
      <c r="F72" s="114" t="s">
        <v>230</v>
      </c>
      <c r="G72" s="45">
        <v>45014</v>
      </c>
      <c r="H72" s="14" t="s">
        <v>87</v>
      </c>
      <c r="I72" s="14" t="s">
        <v>88</v>
      </c>
      <c r="J72" s="15" t="s">
        <v>89</v>
      </c>
      <c r="K72" s="27"/>
      <c r="L72" s="27"/>
      <c r="M72" s="15"/>
      <c r="N72" s="24"/>
    </row>
    <row r="73" spans="2:14">
      <c r="B73" s="27">
        <v>66</v>
      </c>
      <c r="C73" s="114" t="s">
        <v>116</v>
      </c>
      <c r="D73" s="114" t="s">
        <v>79</v>
      </c>
      <c r="E73" s="114" t="s">
        <v>231</v>
      </c>
      <c r="F73" s="114" t="s">
        <v>232</v>
      </c>
      <c r="G73" s="45">
        <v>45014</v>
      </c>
      <c r="H73" s="14" t="s">
        <v>87</v>
      </c>
      <c r="I73" s="14" t="s">
        <v>88</v>
      </c>
      <c r="J73" s="15" t="s">
        <v>89</v>
      </c>
      <c r="K73" s="27"/>
      <c r="L73" s="27"/>
      <c r="M73" s="15"/>
      <c r="N73" s="24"/>
    </row>
    <row r="74" spans="2:14">
      <c r="B74" s="27">
        <v>67</v>
      </c>
      <c r="C74" s="114" t="s">
        <v>93</v>
      </c>
      <c r="D74" s="114" t="s">
        <v>79</v>
      </c>
      <c r="E74" s="114" t="s">
        <v>233</v>
      </c>
      <c r="F74" s="114" t="s">
        <v>234</v>
      </c>
      <c r="G74" s="45">
        <v>45014</v>
      </c>
      <c r="H74" s="14" t="s">
        <v>87</v>
      </c>
      <c r="I74" s="14" t="s">
        <v>95</v>
      </c>
      <c r="J74" s="15" t="s">
        <v>89</v>
      </c>
      <c r="K74" s="27"/>
      <c r="L74" s="27"/>
      <c r="M74" s="15"/>
      <c r="N74" s="24"/>
    </row>
    <row r="75" spans="2:14">
      <c r="B75" s="27">
        <v>68</v>
      </c>
      <c r="C75" s="114" t="s">
        <v>85</v>
      </c>
      <c r="D75" s="114" t="s">
        <v>79</v>
      </c>
      <c r="E75" s="114" t="s">
        <v>235</v>
      </c>
      <c r="F75" s="114" t="s">
        <v>236</v>
      </c>
      <c r="G75" s="45">
        <v>45014</v>
      </c>
      <c r="H75" s="14" t="s">
        <v>87</v>
      </c>
      <c r="I75" s="14" t="s">
        <v>88</v>
      </c>
      <c r="J75" s="15" t="s">
        <v>89</v>
      </c>
      <c r="K75" s="27"/>
      <c r="L75" s="27"/>
      <c r="M75" s="15"/>
      <c r="N75" s="24"/>
    </row>
    <row r="76" spans="2:14">
      <c r="B76" s="27">
        <v>69</v>
      </c>
      <c r="C76" s="114" t="s">
        <v>116</v>
      </c>
      <c r="D76" s="114" t="s">
        <v>79</v>
      </c>
      <c r="E76" s="114" t="s">
        <v>237</v>
      </c>
      <c r="F76" s="114" t="s">
        <v>238</v>
      </c>
      <c r="G76" s="45">
        <v>45014</v>
      </c>
      <c r="H76" s="14" t="s">
        <v>87</v>
      </c>
      <c r="I76" s="14" t="s">
        <v>88</v>
      </c>
      <c r="J76" s="15" t="s">
        <v>89</v>
      </c>
      <c r="K76" s="27"/>
      <c r="L76" s="27"/>
      <c r="M76" s="15"/>
      <c r="N76" s="24"/>
    </row>
    <row r="77" spans="2:14">
      <c r="B77" s="27">
        <v>70</v>
      </c>
      <c r="C77" s="114" t="s">
        <v>93</v>
      </c>
      <c r="D77" s="114" t="s">
        <v>79</v>
      </c>
      <c r="E77" s="114" t="s">
        <v>239</v>
      </c>
      <c r="F77" s="114" t="s">
        <v>240</v>
      </c>
      <c r="G77" s="45">
        <v>45014</v>
      </c>
      <c r="H77" s="14" t="s">
        <v>87</v>
      </c>
      <c r="I77" s="14" t="s">
        <v>95</v>
      </c>
      <c r="J77" s="15" t="s">
        <v>89</v>
      </c>
      <c r="K77" s="27"/>
      <c r="L77" s="27"/>
      <c r="M77" s="15"/>
      <c r="N77" s="24"/>
    </row>
    <row r="78" spans="2:14">
      <c r="B78" s="27">
        <v>71</v>
      </c>
      <c r="C78" s="114" t="s">
        <v>85</v>
      </c>
      <c r="D78" s="114" t="s">
        <v>79</v>
      </c>
      <c r="E78" s="114" t="s">
        <v>241</v>
      </c>
      <c r="F78" s="114" t="s">
        <v>242</v>
      </c>
      <c r="G78" s="45">
        <v>45014</v>
      </c>
      <c r="H78" s="14" t="s">
        <v>87</v>
      </c>
      <c r="I78" s="14" t="s">
        <v>88</v>
      </c>
      <c r="J78" s="15" t="s">
        <v>89</v>
      </c>
      <c r="K78" s="27"/>
      <c r="L78" s="27"/>
      <c r="M78" s="15"/>
      <c r="N78" s="24"/>
    </row>
    <row r="79" spans="2:14">
      <c r="B79" s="27">
        <v>72</v>
      </c>
      <c r="C79" s="114" t="s">
        <v>116</v>
      </c>
      <c r="D79" s="114" t="s">
        <v>79</v>
      </c>
      <c r="E79" s="114" t="s">
        <v>243</v>
      </c>
      <c r="F79" s="114" t="s">
        <v>244</v>
      </c>
      <c r="G79" s="45">
        <v>45014</v>
      </c>
      <c r="H79" s="14" t="s">
        <v>87</v>
      </c>
      <c r="I79" s="14" t="s">
        <v>88</v>
      </c>
      <c r="J79" s="15" t="s">
        <v>89</v>
      </c>
      <c r="K79" s="27"/>
      <c r="L79" s="27"/>
      <c r="M79" s="15"/>
      <c r="N79" s="24"/>
    </row>
    <row r="80" spans="2:14">
      <c r="B80" s="27">
        <v>73</v>
      </c>
      <c r="C80" s="114" t="s">
        <v>93</v>
      </c>
      <c r="D80" s="114" t="s">
        <v>79</v>
      </c>
      <c r="E80" s="114" t="s">
        <v>245</v>
      </c>
      <c r="F80" s="114" t="s">
        <v>246</v>
      </c>
      <c r="G80" s="45">
        <v>45014</v>
      </c>
      <c r="H80" s="14" t="s">
        <v>87</v>
      </c>
      <c r="I80" s="14" t="s">
        <v>95</v>
      </c>
      <c r="J80" s="15" t="s">
        <v>89</v>
      </c>
      <c r="K80" s="27"/>
      <c r="L80" s="27"/>
      <c r="M80" s="15"/>
      <c r="N80" s="24"/>
    </row>
    <row r="81" spans="2:14">
      <c r="B81" s="27">
        <v>74</v>
      </c>
      <c r="C81" s="114" t="s">
        <v>85</v>
      </c>
      <c r="D81" s="114" t="s">
        <v>79</v>
      </c>
      <c r="E81" s="114" t="s">
        <v>247</v>
      </c>
      <c r="F81" s="114" t="s">
        <v>248</v>
      </c>
      <c r="G81" s="45">
        <v>45014</v>
      </c>
      <c r="H81" s="14" t="s">
        <v>87</v>
      </c>
      <c r="I81" s="14" t="s">
        <v>88</v>
      </c>
      <c r="J81" s="15" t="s">
        <v>89</v>
      </c>
      <c r="K81" s="27"/>
      <c r="L81" s="27"/>
      <c r="M81" s="15"/>
      <c r="N81" s="24"/>
    </row>
    <row r="82" spans="2:14">
      <c r="B82" s="27">
        <v>75</v>
      </c>
      <c r="C82" s="114" t="s">
        <v>116</v>
      </c>
      <c r="D82" s="114" t="s">
        <v>79</v>
      </c>
      <c r="E82" s="114" t="s">
        <v>249</v>
      </c>
      <c r="F82" s="114" t="s">
        <v>250</v>
      </c>
      <c r="G82" s="45">
        <v>45014</v>
      </c>
      <c r="H82" s="14" t="s">
        <v>87</v>
      </c>
      <c r="I82" s="14" t="s">
        <v>88</v>
      </c>
      <c r="J82" s="15" t="s">
        <v>89</v>
      </c>
      <c r="K82" s="27"/>
      <c r="L82" s="27"/>
      <c r="M82" s="15"/>
      <c r="N82" s="24"/>
    </row>
    <row r="83" spans="2:14">
      <c r="B83" s="27">
        <v>76</v>
      </c>
      <c r="C83" s="114" t="s">
        <v>93</v>
      </c>
      <c r="D83" s="114" t="s">
        <v>79</v>
      </c>
      <c r="E83" s="114" t="s">
        <v>251</v>
      </c>
      <c r="F83" s="114" t="s">
        <v>252</v>
      </c>
      <c r="G83" s="45">
        <v>45014</v>
      </c>
      <c r="H83" s="14" t="s">
        <v>87</v>
      </c>
      <c r="I83" s="14" t="s">
        <v>95</v>
      </c>
      <c r="J83" s="15" t="s">
        <v>89</v>
      </c>
      <c r="K83" s="27"/>
      <c r="L83" s="27"/>
      <c r="M83" s="15"/>
      <c r="N83" s="24"/>
    </row>
    <row r="84" spans="2:14">
      <c r="B84" s="27">
        <v>77</v>
      </c>
      <c r="C84" s="114" t="s">
        <v>116</v>
      </c>
      <c r="D84" s="114" t="s">
        <v>20</v>
      </c>
      <c r="E84" s="114" t="s">
        <v>253</v>
      </c>
      <c r="F84" s="114" t="s">
        <v>253</v>
      </c>
      <c r="G84" s="45">
        <v>45015</v>
      </c>
      <c r="H84" s="14" t="s">
        <v>87</v>
      </c>
      <c r="I84" s="14" t="s">
        <v>88</v>
      </c>
      <c r="J84" s="15" t="s">
        <v>89</v>
      </c>
      <c r="K84" s="27"/>
      <c r="L84" s="27"/>
      <c r="M84" s="15"/>
      <c r="N84" s="24"/>
    </row>
    <row r="85" spans="2:14">
      <c r="B85" s="27">
        <v>78</v>
      </c>
      <c r="C85" s="114" t="s">
        <v>100</v>
      </c>
      <c r="D85" s="114" t="s">
        <v>20</v>
      </c>
      <c r="E85" s="114" t="s">
        <v>254</v>
      </c>
      <c r="F85" s="114" t="s">
        <v>254</v>
      </c>
      <c r="G85" s="45">
        <v>45015</v>
      </c>
      <c r="H85" s="14" t="s">
        <v>87</v>
      </c>
      <c r="I85" s="14" t="s">
        <v>88</v>
      </c>
      <c r="J85" s="15" t="s">
        <v>89</v>
      </c>
      <c r="K85" s="27"/>
      <c r="L85" s="27"/>
      <c r="M85" s="15"/>
      <c r="N85" s="24"/>
    </row>
    <row r="86" spans="2:14">
      <c r="B86" s="27">
        <v>79</v>
      </c>
      <c r="C86" s="114" t="s">
        <v>137</v>
      </c>
      <c r="D86" s="114" t="s">
        <v>20</v>
      </c>
      <c r="E86" s="114" t="s">
        <v>255</v>
      </c>
      <c r="F86" s="114" t="s">
        <v>255</v>
      </c>
      <c r="G86" s="45">
        <v>45019</v>
      </c>
      <c r="H86" s="14" t="s">
        <v>87</v>
      </c>
      <c r="I86" s="14" t="s">
        <v>139</v>
      </c>
      <c r="J86" s="15" t="s">
        <v>89</v>
      </c>
      <c r="K86" s="27"/>
      <c r="L86" s="27"/>
      <c r="M86" s="15"/>
      <c r="N86" s="24"/>
    </row>
    <row r="87" spans="2:14">
      <c r="B87" s="27">
        <v>80</v>
      </c>
      <c r="C87" s="114" t="s">
        <v>85</v>
      </c>
      <c r="D87" s="114" t="s">
        <v>79</v>
      </c>
      <c r="E87" s="114" t="s">
        <v>256</v>
      </c>
      <c r="F87" s="114" t="s">
        <v>257</v>
      </c>
      <c r="G87" s="45">
        <v>45022</v>
      </c>
      <c r="H87" s="14" t="s">
        <v>87</v>
      </c>
      <c r="I87" s="14" t="s">
        <v>88</v>
      </c>
      <c r="J87" s="15" t="s">
        <v>89</v>
      </c>
      <c r="K87" s="27"/>
      <c r="L87" s="27"/>
      <c r="M87" s="15"/>
      <c r="N87" s="24"/>
    </row>
    <row r="88" spans="2:14">
      <c r="B88" s="27">
        <v>81</v>
      </c>
      <c r="C88" s="114" t="s">
        <v>116</v>
      </c>
      <c r="D88" s="114" t="s">
        <v>79</v>
      </c>
      <c r="E88" s="114" t="s">
        <v>258</v>
      </c>
      <c r="F88" s="114" t="s">
        <v>259</v>
      </c>
      <c r="G88" s="45">
        <v>45022</v>
      </c>
      <c r="H88" s="14" t="s">
        <v>87</v>
      </c>
      <c r="I88" s="14" t="s">
        <v>88</v>
      </c>
      <c r="J88" s="15" t="s">
        <v>89</v>
      </c>
      <c r="K88" s="27"/>
      <c r="L88" s="27"/>
      <c r="M88" s="15"/>
      <c r="N88" s="24"/>
    </row>
    <row r="89" spans="2:14">
      <c r="B89" s="27">
        <v>82</v>
      </c>
      <c r="C89" s="114" t="s">
        <v>93</v>
      </c>
      <c r="D89" s="114" t="s">
        <v>79</v>
      </c>
      <c r="E89" s="114" t="s">
        <v>260</v>
      </c>
      <c r="F89" s="114" t="s">
        <v>261</v>
      </c>
      <c r="G89" s="45">
        <v>45022</v>
      </c>
      <c r="H89" s="14" t="s">
        <v>87</v>
      </c>
      <c r="I89" s="14" t="s">
        <v>95</v>
      </c>
      <c r="J89" s="15" t="s">
        <v>89</v>
      </c>
      <c r="K89" s="27"/>
      <c r="L89" s="27"/>
      <c r="M89" s="15" t="s">
        <v>262</v>
      </c>
      <c r="N89" s="24"/>
    </row>
    <row r="90" spans="2:14">
      <c r="B90" s="27">
        <v>83</v>
      </c>
      <c r="C90" s="114" t="s">
        <v>85</v>
      </c>
      <c r="D90" s="114" t="s">
        <v>79</v>
      </c>
      <c r="E90" s="114" t="s">
        <v>263</v>
      </c>
      <c r="F90" s="114" t="s">
        <v>264</v>
      </c>
      <c r="G90" s="45">
        <v>45022</v>
      </c>
      <c r="H90" s="14" t="s">
        <v>87</v>
      </c>
      <c r="I90" s="14" t="s">
        <v>88</v>
      </c>
      <c r="J90" s="15" t="s">
        <v>89</v>
      </c>
      <c r="K90" s="27"/>
      <c r="L90" s="27"/>
      <c r="M90" s="15"/>
      <c r="N90" s="24"/>
    </row>
    <row r="91" spans="2:14">
      <c r="B91" s="27">
        <v>84</v>
      </c>
      <c r="C91" s="114" t="s">
        <v>116</v>
      </c>
      <c r="D91" s="114" t="s">
        <v>79</v>
      </c>
      <c r="E91" s="114" t="s">
        <v>265</v>
      </c>
      <c r="F91" s="114" t="s">
        <v>266</v>
      </c>
      <c r="G91" s="45">
        <v>45022</v>
      </c>
      <c r="H91" s="14" t="s">
        <v>87</v>
      </c>
      <c r="I91" s="14" t="s">
        <v>88</v>
      </c>
      <c r="J91" s="15" t="s">
        <v>89</v>
      </c>
      <c r="K91" s="27"/>
      <c r="L91" s="27"/>
      <c r="M91" s="15"/>
      <c r="N91" s="24"/>
    </row>
    <row r="92" spans="2:14">
      <c r="B92" s="27">
        <v>85</v>
      </c>
      <c r="C92" s="114" t="s">
        <v>93</v>
      </c>
      <c r="D92" s="114" t="s">
        <v>79</v>
      </c>
      <c r="E92" s="114" t="s">
        <v>267</v>
      </c>
      <c r="F92" s="114" t="s">
        <v>268</v>
      </c>
      <c r="G92" s="45">
        <v>45022</v>
      </c>
      <c r="H92" s="14" t="s">
        <v>87</v>
      </c>
      <c r="I92" s="14" t="s">
        <v>95</v>
      </c>
      <c r="J92" s="15" t="s">
        <v>89</v>
      </c>
      <c r="K92" s="27"/>
      <c r="L92" s="27"/>
      <c r="M92" s="15"/>
      <c r="N92" s="24"/>
    </row>
    <row r="93" spans="2:14">
      <c r="B93" s="27">
        <v>86</v>
      </c>
      <c r="C93" s="114" t="s">
        <v>85</v>
      </c>
      <c r="D93" s="114" t="s">
        <v>79</v>
      </c>
      <c r="E93" s="114" t="s">
        <v>269</v>
      </c>
      <c r="F93" s="114" t="s">
        <v>270</v>
      </c>
      <c r="G93" s="45">
        <v>45023</v>
      </c>
      <c r="H93" s="14" t="s">
        <v>87</v>
      </c>
      <c r="I93" s="14" t="s">
        <v>88</v>
      </c>
      <c r="J93" s="15" t="s">
        <v>89</v>
      </c>
      <c r="K93" s="27"/>
      <c r="L93" s="27"/>
      <c r="M93" s="15"/>
      <c r="N93" s="24"/>
    </row>
    <row r="94" spans="2:14">
      <c r="B94" s="27">
        <v>87</v>
      </c>
      <c r="C94" s="114" t="s">
        <v>116</v>
      </c>
      <c r="D94" s="114" t="s">
        <v>79</v>
      </c>
      <c r="E94" s="114" t="s">
        <v>271</v>
      </c>
      <c r="F94" s="114" t="s">
        <v>272</v>
      </c>
      <c r="G94" s="45">
        <v>45023</v>
      </c>
      <c r="H94" s="14" t="s">
        <v>87</v>
      </c>
      <c r="I94" s="14" t="s">
        <v>88</v>
      </c>
      <c r="J94" s="15" t="s">
        <v>89</v>
      </c>
      <c r="K94" s="27"/>
      <c r="L94" s="27"/>
      <c r="M94" s="15"/>
      <c r="N94" s="24"/>
    </row>
    <row r="95" spans="2:14">
      <c r="B95" s="27">
        <v>88</v>
      </c>
      <c r="C95" s="114" t="s">
        <v>93</v>
      </c>
      <c r="D95" s="114" t="s">
        <v>79</v>
      </c>
      <c r="E95" s="114" t="s">
        <v>273</v>
      </c>
      <c r="F95" s="114" t="s">
        <v>274</v>
      </c>
      <c r="G95" s="45">
        <v>45023</v>
      </c>
      <c r="H95" s="14" t="s">
        <v>87</v>
      </c>
      <c r="I95" s="14" t="s">
        <v>95</v>
      </c>
      <c r="J95" s="15" t="s">
        <v>89</v>
      </c>
      <c r="K95" s="27"/>
      <c r="L95" s="27"/>
      <c r="M95" s="15"/>
      <c r="N95" s="24"/>
    </row>
    <row r="96" spans="2:14">
      <c r="B96" s="27">
        <v>89</v>
      </c>
      <c r="C96" s="114" t="s">
        <v>85</v>
      </c>
      <c r="D96" s="114" t="s">
        <v>79</v>
      </c>
      <c r="E96" s="114" t="s">
        <v>275</v>
      </c>
      <c r="F96" s="114" t="s">
        <v>276</v>
      </c>
      <c r="G96" s="45">
        <v>45023</v>
      </c>
      <c r="H96" s="14" t="s">
        <v>87</v>
      </c>
      <c r="I96" s="14" t="s">
        <v>88</v>
      </c>
      <c r="J96" s="15" t="s">
        <v>89</v>
      </c>
      <c r="K96" s="27"/>
      <c r="L96" s="27"/>
      <c r="M96" s="15"/>
      <c r="N96" s="24"/>
    </row>
    <row r="97" spans="2:14">
      <c r="B97" s="27">
        <v>90</v>
      </c>
      <c r="C97" s="114" t="s">
        <v>116</v>
      </c>
      <c r="D97" s="114" t="s">
        <v>79</v>
      </c>
      <c r="E97" s="114" t="s">
        <v>277</v>
      </c>
      <c r="F97" s="114" t="s">
        <v>278</v>
      </c>
      <c r="G97" s="45">
        <v>45023</v>
      </c>
      <c r="H97" s="14" t="s">
        <v>87</v>
      </c>
      <c r="I97" s="14" t="s">
        <v>88</v>
      </c>
      <c r="J97" s="15" t="s">
        <v>89</v>
      </c>
      <c r="K97" s="27"/>
      <c r="L97" s="27"/>
      <c r="M97" s="15"/>
      <c r="N97" s="24"/>
    </row>
    <row r="98" spans="2:14">
      <c r="B98" s="27">
        <v>91</v>
      </c>
      <c r="C98" s="114" t="s">
        <v>93</v>
      </c>
      <c r="D98" s="114" t="s">
        <v>79</v>
      </c>
      <c r="E98" s="114" t="s">
        <v>279</v>
      </c>
      <c r="F98" s="114" t="s">
        <v>280</v>
      </c>
      <c r="G98" s="45">
        <v>45023</v>
      </c>
      <c r="H98" s="14" t="s">
        <v>87</v>
      </c>
      <c r="I98" s="14" t="s">
        <v>95</v>
      </c>
      <c r="J98" s="15" t="s">
        <v>89</v>
      </c>
      <c r="K98" s="27"/>
      <c r="L98" s="27"/>
      <c r="M98" s="15"/>
      <c r="N98" s="24"/>
    </row>
    <row r="99" spans="2:14">
      <c r="B99" s="27">
        <v>92</v>
      </c>
      <c r="C99" s="114" t="s">
        <v>85</v>
      </c>
      <c r="D99" s="114" t="s">
        <v>79</v>
      </c>
      <c r="E99" s="114" t="s">
        <v>281</v>
      </c>
      <c r="F99" s="114" t="s">
        <v>282</v>
      </c>
      <c r="G99" s="45">
        <v>45023</v>
      </c>
      <c r="H99" s="14" t="s">
        <v>87</v>
      </c>
      <c r="I99" s="14" t="s">
        <v>88</v>
      </c>
      <c r="J99" s="15" t="s">
        <v>89</v>
      </c>
      <c r="K99" s="27"/>
      <c r="L99" s="27"/>
      <c r="M99" s="15"/>
      <c r="N99" s="24"/>
    </row>
    <row r="100" spans="2:14">
      <c r="B100" s="27">
        <v>93</v>
      </c>
      <c r="C100" s="114" t="s">
        <v>116</v>
      </c>
      <c r="D100" s="114" t="s">
        <v>79</v>
      </c>
      <c r="E100" s="114" t="s">
        <v>283</v>
      </c>
      <c r="F100" s="114" t="s">
        <v>284</v>
      </c>
      <c r="G100" s="45">
        <v>45023</v>
      </c>
      <c r="H100" s="14" t="s">
        <v>87</v>
      </c>
      <c r="I100" s="14" t="s">
        <v>88</v>
      </c>
      <c r="J100" s="15" t="s">
        <v>89</v>
      </c>
      <c r="K100" s="27"/>
      <c r="L100" s="27"/>
      <c r="M100" s="15"/>
      <c r="N100" s="24"/>
    </row>
    <row r="101" spans="2:14">
      <c r="B101" s="27">
        <v>94</v>
      </c>
      <c r="C101" s="114" t="s">
        <v>93</v>
      </c>
      <c r="D101" s="114" t="s">
        <v>79</v>
      </c>
      <c r="E101" s="114" t="s">
        <v>285</v>
      </c>
      <c r="F101" s="114" t="s">
        <v>286</v>
      </c>
      <c r="G101" s="45">
        <v>45023</v>
      </c>
      <c r="H101" s="14" t="s">
        <v>87</v>
      </c>
      <c r="I101" s="14" t="s">
        <v>95</v>
      </c>
      <c r="J101" s="15" t="s">
        <v>89</v>
      </c>
      <c r="K101" s="27"/>
      <c r="L101" s="27"/>
      <c r="M101" s="15"/>
      <c r="N101" s="24"/>
    </row>
    <row r="102" spans="2:14">
      <c r="B102" s="27">
        <v>95</v>
      </c>
      <c r="C102" s="114" t="s">
        <v>85</v>
      </c>
      <c r="D102" s="114" t="s">
        <v>79</v>
      </c>
      <c r="E102" s="114" t="s">
        <v>287</v>
      </c>
      <c r="F102" s="114" t="s">
        <v>288</v>
      </c>
      <c r="G102" s="45">
        <v>45023</v>
      </c>
      <c r="H102" s="14" t="s">
        <v>87</v>
      </c>
      <c r="I102" s="14" t="s">
        <v>88</v>
      </c>
      <c r="J102" s="15" t="s">
        <v>89</v>
      </c>
      <c r="K102" s="27"/>
      <c r="L102" s="27"/>
      <c r="M102" s="15"/>
      <c r="N102" s="24"/>
    </row>
    <row r="103" spans="2:14">
      <c r="B103" s="27">
        <v>96</v>
      </c>
      <c r="C103" s="114" t="s">
        <v>116</v>
      </c>
      <c r="D103" s="114" t="s">
        <v>79</v>
      </c>
      <c r="E103" s="114" t="s">
        <v>289</v>
      </c>
      <c r="F103" s="114" t="s">
        <v>290</v>
      </c>
      <c r="G103" s="45">
        <v>45023</v>
      </c>
      <c r="H103" s="14" t="s">
        <v>87</v>
      </c>
      <c r="I103" s="14" t="s">
        <v>88</v>
      </c>
      <c r="J103" s="15" t="s">
        <v>89</v>
      </c>
      <c r="K103" s="27"/>
      <c r="L103" s="27"/>
      <c r="M103" s="15"/>
      <c r="N103" s="24"/>
    </row>
    <row r="104" spans="2:14">
      <c r="B104" s="27">
        <v>97</v>
      </c>
      <c r="C104" s="114" t="s">
        <v>93</v>
      </c>
      <c r="D104" s="114" t="s">
        <v>79</v>
      </c>
      <c r="E104" s="114" t="s">
        <v>291</v>
      </c>
      <c r="F104" s="114" t="s">
        <v>292</v>
      </c>
      <c r="G104" s="45">
        <v>45023</v>
      </c>
      <c r="H104" s="14" t="s">
        <v>87</v>
      </c>
      <c r="I104" s="14" t="s">
        <v>95</v>
      </c>
      <c r="J104" s="15" t="s">
        <v>89</v>
      </c>
      <c r="K104" s="27"/>
      <c r="L104" s="27"/>
      <c r="M104" s="15"/>
      <c r="N104" s="24"/>
    </row>
    <row r="105" spans="2:14">
      <c r="B105" s="27">
        <v>98</v>
      </c>
      <c r="C105" s="114" t="s">
        <v>85</v>
      </c>
      <c r="D105" s="114" t="s">
        <v>79</v>
      </c>
      <c r="E105" s="114" t="s">
        <v>293</v>
      </c>
      <c r="F105" s="114" t="s">
        <v>294</v>
      </c>
      <c r="G105" s="45">
        <v>45023</v>
      </c>
      <c r="H105" s="14" t="s">
        <v>87</v>
      </c>
      <c r="I105" s="14" t="s">
        <v>88</v>
      </c>
      <c r="J105" s="15" t="s">
        <v>89</v>
      </c>
      <c r="K105" s="27"/>
      <c r="L105" s="27"/>
      <c r="M105" s="15"/>
      <c r="N105" s="24"/>
    </row>
    <row r="106" spans="2:14">
      <c r="B106" s="27">
        <v>99</v>
      </c>
      <c r="C106" s="114" t="s">
        <v>116</v>
      </c>
      <c r="D106" s="114" t="s">
        <v>79</v>
      </c>
      <c r="E106" s="114" t="s">
        <v>295</v>
      </c>
      <c r="F106" s="114" t="s">
        <v>296</v>
      </c>
      <c r="G106" s="45">
        <v>45023</v>
      </c>
      <c r="H106" s="14" t="s">
        <v>87</v>
      </c>
      <c r="I106" s="14" t="s">
        <v>88</v>
      </c>
      <c r="J106" s="15" t="s">
        <v>89</v>
      </c>
      <c r="K106" s="27"/>
      <c r="L106" s="27"/>
      <c r="M106" s="15"/>
      <c r="N106" s="24"/>
    </row>
    <row r="107" spans="2:14">
      <c r="B107" s="27">
        <v>100</v>
      </c>
      <c r="C107" s="114" t="s">
        <v>93</v>
      </c>
      <c r="D107" s="114" t="s">
        <v>79</v>
      </c>
      <c r="E107" s="114" t="s">
        <v>297</v>
      </c>
      <c r="F107" s="114" t="s">
        <v>298</v>
      </c>
      <c r="G107" s="45">
        <v>45023</v>
      </c>
      <c r="H107" s="14" t="s">
        <v>87</v>
      </c>
      <c r="I107" s="14" t="s">
        <v>95</v>
      </c>
      <c r="J107" s="15" t="s">
        <v>89</v>
      </c>
      <c r="K107" s="27"/>
      <c r="L107" s="27"/>
      <c r="M107" s="15"/>
      <c r="N107" s="24"/>
    </row>
    <row r="108" spans="2:14">
      <c r="B108" s="27">
        <v>101</v>
      </c>
      <c r="C108" s="114" t="s">
        <v>85</v>
      </c>
      <c r="D108" s="114" t="s">
        <v>79</v>
      </c>
      <c r="E108" s="114" t="s">
        <v>299</v>
      </c>
      <c r="F108" s="114" t="s">
        <v>300</v>
      </c>
      <c r="G108" s="45">
        <v>45023</v>
      </c>
      <c r="H108" s="14" t="s">
        <v>87</v>
      </c>
      <c r="I108" s="14" t="s">
        <v>88</v>
      </c>
      <c r="J108" s="15" t="s">
        <v>89</v>
      </c>
      <c r="K108" s="27"/>
      <c r="L108" s="27"/>
      <c r="M108" s="15"/>
      <c r="N108" s="24"/>
    </row>
    <row r="109" spans="2:14">
      <c r="B109" s="27">
        <v>102</v>
      </c>
      <c r="C109" s="114" t="s">
        <v>116</v>
      </c>
      <c r="D109" s="114" t="s">
        <v>79</v>
      </c>
      <c r="E109" s="114" t="s">
        <v>301</v>
      </c>
      <c r="F109" s="114" t="s">
        <v>302</v>
      </c>
      <c r="G109" s="45">
        <v>45023</v>
      </c>
      <c r="H109" s="14" t="s">
        <v>87</v>
      </c>
      <c r="I109" s="14" t="s">
        <v>88</v>
      </c>
      <c r="J109" s="15" t="s">
        <v>89</v>
      </c>
      <c r="K109" s="27"/>
      <c r="L109" s="27"/>
      <c r="M109" s="15"/>
      <c r="N109" s="24"/>
    </row>
    <row r="110" spans="2:14">
      <c r="B110" s="27">
        <v>103</v>
      </c>
      <c r="C110" s="114" t="s">
        <v>93</v>
      </c>
      <c r="D110" s="114" t="s">
        <v>79</v>
      </c>
      <c r="E110" s="114" t="s">
        <v>303</v>
      </c>
      <c r="F110" s="114" t="s">
        <v>292</v>
      </c>
      <c r="G110" s="45">
        <v>45023</v>
      </c>
      <c r="H110" s="14" t="s">
        <v>87</v>
      </c>
      <c r="I110" s="14" t="s">
        <v>95</v>
      </c>
      <c r="J110" s="15" t="s">
        <v>89</v>
      </c>
      <c r="K110" s="27"/>
      <c r="L110" s="27"/>
      <c r="M110" s="15"/>
      <c r="N110" s="24"/>
    </row>
    <row r="111" spans="2:14">
      <c r="B111" s="27">
        <v>104</v>
      </c>
      <c r="C111" s="114" t="s">
        <v>85</v>
      </c>
      <c r="D111" s="114" t="s">
        <v>20</v>
      </c>
      <c r="E111" s="114" t="s">
        <v>86</v>
      </c>
      <c r="F111" s="91" t="s">
        <v>304</v>
      </c>
      <c r="G111" s="45">
        <v>45027</v>
      </c>
      <c r="H111" s="14" t="s">
        <v>92</v>
      </c>
      <c r="I111" s="14" t="s">
        <v>88</v>
      </c>
      <c r="J111" s="15" t="s">
        <v>89</v>
      </c>
      <c r="K111" s="27"/>
      <c r="L111" s="27"/>
      <c r="M111" s="15"/>
      <c r="N111" s="24"/>
    </row>
    <row r="112" spans="2:14">
      <c r="B112" s="27">
        <v>105</v>
      </c>
      <c r="C112" s="114" t="s">
        <v>129</v>
      </c>
      <c r="D112" s="114" t="s">
        <v>20</v>
      </c>
      <c r="E112" s="114" t="s">
        <v>130</v>
      </c>
      <c r="F112" s="114" t="s">
        <v>305</v>
      </c>
      <c r="G112" s="45">
        <v>45035</v>
      </c>
      <c r="H112" s="14" t="s">
        <v>92</v>
      </c>
      <c r="I112" s="14" t="s">
        <v>88</v>
      </c>
      <c r="J112" s="15" t="s">
        <v>89</v>
      </c>
      <c r="K112" s="27"/>
      <c r="L112" s="27"/>
      <c r="M112" s="15"/>
      <c r="N112" s="24"/>
    </row>
    <row r="113" spans="2:14">
      <c r="B113" s="27">
        <v>106</v>
      </c>
      <c r="C113" s="114" t="s">
        <v>171</v>
      </c>
      <c r="D113" s="114" t="s">
        <v>20</v>
      </c>
      <c r="E113" s="114" t="s">
        <v>172</v>
      </c>
      <c r="F113" s="114" t="s">
        <v>306</v>
      </c>
      <c r="G113" s="45">
        <v>45035</v>
      </c>
      <c r="H113" s="14" t="s">
        <v>92</v>
      </c>
      <c r="I113" s="14" t="s">
        <v>173</v>
      </c>
      <c r="J113" s="15" t="s">
        <v>84</v>
      </c>
      <c r="K113" s="27"/>
      <c r="L113" s="27"/>
      <c r="M113" s="15"/>
      <c r="N113" s="24"/>
    </row>
    <row r="114" spans="2:14">
      <c r="B114" s="27">
        <v>107</v>
      </c>
      <c r="C114" s="114" t="s">
        <v>152</v>
      </c>
      <c r="D114" s="114" t="s">
        <v>20</v>
      </c>
      <c r="E114" s="114" t="s">
        <v>153</v>
      </c>
      <c r="F114" s="114" t="s">
        <v>307</v>
      </c>
      <c r="G114" s="45">
        <v>45047</v>
      </c>
      <c r="H114" s="14" t="s">
        <v>92</v>
      </c>
      <c r="I114" s="14" t="s">
        <v>154</v>
      </c>
      <c r="J114" s="15" t="s">
        <v>89</v>
      </c>
      <c r="K114" s="27"/>
      <c r="L114" s="27"/>
      <c r="M114" s="15"/>
      <c r="N114" s="24"/>
    </row>
    <row r="115" spans="2:14">
      <c r="E115" s="49"/>
      <c r="F115" s="49"/>
      <c r="G115" s="111"/>
      <c r="J115" s="24"/>
      <c r="K115" s="24"/>
      <c r="N115" s="24"/>
    </row>
    <row r="116" spans="2:14">
      <c r="E116" s="49"/>
      <c r="F116" s="49"/>
      <c r="G116" s="111"/>
      <c r="J116" s="24"/>
      <c r="K116" s="24"/>
      <c r="N116" s="24"/>
    </row>
    <row r="117" spans="2:14">
      <c r="E117" s="49"/>
      <c r="F117" s="49"/>
      <c r="G117" s="111"/>
      <c r="J117" s="24"/>
      <c r="K117" s="24"/>
      <c r="N117" s="24"/>
    </row>
    <row r="118" spans="2:14">
      <c r="E118" s="49"/>
      <c r="F118" s="49"/>
      <c r="G118" s="111"/>
      <c r="J118" s="24"/>
      <c r="K118" s="24"/>
      <c r="N118" s="24"/>
    </row>
    <row r="119" spans="2:14">
      <c r="E119" s="49"/>
      <c r="F119" s="49"/>
      <c r="G119" s="111"/>
      <c r="J119" s="24"/>
      <c r="K119" s="24"/>
      <c r="N119" s="24"/>
    </row>
    <row r="120" spans="2:14">
      <c r="E120" s="49"/>
      <c r="F120" s="49"/>
      <c r="G120" s="111"/>
      <c r="J120" s="24"/>
      <c r="K120" s="24"/>
      <c r="N120" s="24"/>
    </row>
    <row r="121" spans="2:14">
      <c r="E121" s="49"/>
      <c r="F121" s="49"/>
      <c r="G121" s="111"/>
      <c r="J121" s="24"/>
      <c r="K121" s="24"/>
      <c r="N121" s="24"/>
    </row>
    <row r="122" spans="2:14">
      <c r="E122" s="49"/>
      <c r="F122" s="49"/>
      <c r="G122" s="111"/>
      <c r="J122" s="24"/>
      <c r="K122" s="24"/>
      <c r="N122" s="24"/>
    </row>
    <row r="123" spans="2:14">
      <c r="E123" s="49"/>
      <c r="F123" s="49"/>
      <c r="G123" s="111"/>
      <c r="J123" s="24"/>
      <c r="K123" s="24"/>
      <c r="N123" s="24"/>
    </row>
    <row r="124" spans="2:14">
      <c r="E124" s="49"/>
      <c r="F124" s="49"/>
      <c r="G124" s="111"/>
      <c r="J124" s="24"/>
      <c r="K124" s="24"/>
      <c r="N124" s="24"/>
    </row>
    <row r="125" spans="2:14">
      <c r="E125" s="49"/>
      <c r="F125" s="49"/>
      <c r="G125" s="111"/>
      <c r="J125" s="24"/>
      <c r="K125" s="24"/>
      <c r="N125" s="24"/>
    </row>
    <row r="126" spans="2:14">
      <c r="E126" s="49"/>
      <c r="F126" s="49"/>
      <c r="G126" s="111"/>
      <c r="J126" s="24"/>
      <c r="K126" s="24"/>
      <c r="N126" s="24"/>
    </row>
    <row r="127" spans="2:14">
      <c r="E127" s="49"/>
      <c r="F127" s="49"/>
      <c r="G127" s="111"/>
      <c r="J127" s="24"/>
      <c r="K127" s="24"/>
      <c r="N127" s="24"/>
    </row>
    <row r="128" spans="2:14">
      <c r="F128" s="49"/>
      <c r="G128" s="111"/>
      <c r="J128" s="24"/>
      <c r="K128" s="24"/>
      <c r="N128" s="24"/>
    </row>
    <row r="129" spans="6:14">
      <c r="F129" s="49"/>
      <c r="G129" s="111"/>
      <c r="J129" s="24"/>
      <c r="K129" s="24"/>
      <c r="N129" s="24"/>
    </row>
    <row r="130" spans="6:14">
      <c r="F130" s="49"/>
      <c r="G130" s="111"/>
      <c r="J130" s="24"/>
      <c r="K130" s="24"/>
      <c r="N130" s="24"/>
    </row>
    <row r="131" spans="6:14">
      <c r="F131" s="49"/>
      <c r="G131" s="111"/>
      <c r="J131" s="24"/>
      <c r="K131" s="24"/>
      <c r="N131" s="24"/>
    </row>
    <row r="132" spans="6:14">
      <c r="F132" s="49"/>
      <c r="G132" s="111"/>
      <c r="J132" s="24"/>
      <c r="K132" s="24"/>
      <c r="N132" s="24"/>
    </row>
    <row r="133" spans="6:14">
      <c r="F133" s="49"/>
      <c r="G133" s="111"/>
      <c r="J133" s="24"/>
      <c r="K133" s="24"/>
      <c r="N133" s="24"/>
    </row>
  </sheetData>
  <autoFilter ref="B7:M114" xr:uid="{00000000-0001-0000-0500-000000000000}"/>
  <pageMargins left="0.75" right="0.75" top="1" bottom="1" header="0.5" footer="0.5"/>
  <pageSetup scale="71" fitToHeight="0" orientation="landscape" r:id="rId1"/>
  <headerFooter alignWithMargins="0">
    <oddFooter>&amp;L © Euromonitor International 2011. All rights reserved.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59750-8404-4114-BD88-92D2BA39F300}">
  <sheetPr>
    <tabColor theme="5" tint="-0.499984740745262"/>
    <pageSetUpPr autoPageBreaks="0" fitToPage="1"/>
  </sheetPr>
  <dimension ref="A1:O481"/>
  <sheetViews>
    <sheetView showGridLines="0" zoomScaleNormal="100" workbookViewId="0">
      <selection activeCell="C1" sqref="C1"/>
    </sheetView>
  </sheetViews>
  <sheetFormatPr defaultColWidth="8.85546875" defaultRowHeight="12.75"/>
  <cols>
    <col min="1" max="1" width="1.42578125" style="380" customWidth="1"/>
    <col min="2" max="2" width="10" customWidth="1"/>
    <col min="3" max="3" width="24.85546875" customWidth="1"/>
    <col min="4" max="4" width="37.5703125" bestFit="1" customWidth="1"/>
    <col min="5" max="5" width="25.42578125" customWidth="1"/>
    <col min="6" max="6" width="26.5703125" bestFit="1" customWidth="1"/>
    <col min="7" max="7" width="19.42578125" bestFit="1" customWidth="1"/>
    <col min="8" max="9" width="10.140625" customWidth="1"/>
    <col min="10" max="10" width="9" customWidth="1"/>
  </cols>
  <sheetData>
    <row r="1" spans="1:15" ht="50.25" customHeight="1"/>
    <row r="2" spans="1:15" ht="50.25" customHeight="1">
      <c r="B2" t="s">
        <v>2639</v>
      </c>
    </row>
    <row r="3" spans="1:15" ht="39.950000000000003" customHeight="1">
      <c r="A3"/>
      <c r="B3" s="7" t="s">
        <v>2595</v>
      </c>
    </row>
    <row r="4" spans="1:15" ht="12.75" customHeight="1">
      <c r="A4"/>
    </row>
    <row r="5" spans="1:15" ht="12.75" customHeight="1">
      <c r="A5"/>
      <c r="B5" s="381" t="s">
        <v>2596</v>
      </c>
      <c r="C5" s="381" t="s">
        <v>2597</v>
      </c>
      <c r="D5" s="381" t="s">
        <v>2598</v>
      </c>
      <c r="E5" s="381">
        <v>2022</v>
      </c>
      <c r="F5" s="6"/>
      <c r="G5" s="6"/>
    </row>
    <row r="6" spans="1:15" ht="8.25" customHeight="1">
      <c r="B6" s="382"/>
      <c r="C6" s="382"/>
      <c r="D6" s="382"/>
      <c r="E6" s="382"/>
      <c r="F6" s="24"/>
      <c r="G6" s="24"/>
    </row>
    <row r="7" spans="1:15" ht="12.75" customHeight="1">
      <c r="A7"/>
      <c r="B7" s="383" t="s">
        <v>19</v>
      </c>
      <c r="C7" s="383" t="s">
        <v>2599</v>
      </c>
      <c r="D7" s="383" t="s">
        <v>2600</v>
      </c>
      <c r="E7" s="383">
        <v>29.9</v>
      </c>
      <c r="F7" s="384"/>
      <c r="G7" s="24"/>
    </row>
    <row r="8" spans="1:15" ht="12.75" customHeight="1">
      <c r="A8"/>
      <c r="B8" s="385" t="s">
        <v>19</v>
      </c>
      <c r="C8" s="385" t="s">
        <v>2599</v>
      </c>
      <c r="D8" s="385" t="s">
        <v>2601</v>
      </c>
      <c r="E8" s="386">
        <v>304.2</v>
      </c>
    </row>
    <row r="9" spans="1:15" ht="12.75" customHeight="1">
      <c r="A9"/>
      <c r="B9" s="383" t="s">
        <v>19</v>
      </c>
      <c r="C9" s="383" t="s">
        <v>2599</v>
      </c>
      <c r="D9" s="383" t="s">
        <v>2602</v>
      </c>
      <c r="E9" s="387">
        <v>10.19</v>
      </c>
    </row>
    <row r="10" spans="1:15" ht="12.75" customHeight="1">
      <c r="A10"/>
      <c r="B10" s="388"/>
      <c r="H10" s="431"/>
      <c r="I10" s="431"/>
    </row>
    <row r="11" spans="1:15" ht="12.75" customHeight="1">
      <c r="A11"/>
    </row>
    <row r="12" spans="1:15">
      <c r="A12"/>
      <c r="O12" s="389"/>
    </row>
    <row r="13" spans="1:15" ht="26.25">
      <c r="A13"/>
      <c r="B13" s="7" t="s">
        <v>2603</v>
      </c>
      <c r="O13" s="389"/>
    </row>
    <row r="14" spans="1:15">
      <c r="A14"/>
      <c r="B14" s="390" t="s">
        <v>2596</v>
      </c>
      <c r="C14" s="390" t="s">
        <v>2597</v>
      </c>
      <c r="D14" s="390" t="s">
        <v>2604</v>
      </c>
      <c r="E14" s="390" t="s">
        <v>2598</v>
      </c>
      <c r="F14" s="381">
        <v>2022</v>
      </c>
    </row>
    <row r="15" spans="1:15">
      <c r="A15"/>
      <c r="B15" s="391"/>
      <c r="C15" s="391"/>
      <c r="D15" s="391"/>
      <c r="E15" s="391"/>
      <c r="F15" s="391"/>
      <c r="K15" s="389"/>
    </row>
    <row r="16" spans="1:15">
      <c r="A16"/>
      <c r="B16" s="392" t="s">
        <v>19</v>
      </c>
      <c r="C16" s="392" t="s">
        <v>2599</v>
      </c>
      <c r="D16" s="393" t="s">
        <v>2605</v>
      </c>
      <c r="E16" s="394" t="s">
        <v>2601</v>
      </c>
      <c r="F16" s="394">
        <v>14.1</v>
      </c>
    </row>
    <row r="17" spans="1:10">
      <c r="A17"/>
      <c r="B17" s="392" t="s">
        <v>19</v>
      </c>
      <c r="C17" s="392" t="s">
        <v>2599</v>
      </c>
      <c r="D17" s="393" t="s">
        <v>2605</v>
      </c>
      <c r="E17" s="394" t="s">
        <v>2606</v>
      </c>
      <c r="F17" s="395">
        <v>143.4</v>
      </c>
    </row>
    <row r="18" spans="1:10">
      <c r="A18"/>
      <c r="B18" s="392" t="s">
        <v>19</v>
      </c>
      <c r="C18" s="392" t="s">
        <v>2599</v>
      </c>
      <c r="D18" s="396" t="s">
        <v>2607</v>
      </c>
      <c r="E18" s="383" t="s">
        <v>2601</v>
      </c>
      <c r="F18" s="383">
        <v>9.8000000000000007</v>
      </c>
    </row>
    <row r="19" spans="1:10">
      <c r="A19"/>
      <c r="B19" s="392" t="s">
        <v>19</v>
      </c>
      <c r="C19" s="392" t="s">
        <v>2599</v>
      </c>
      <c r="D19" s="396" t="s">
        <v>2607</v>
      </c>
      <c r="E19" s="383" t="s">
        <v>2606</v>
      </c>
      <c r="F19" s="397">
        <v>99.7</v>
      </c>
    </row>
    <row r="20" spans="1:10">
      <c r="A20"/>
      <c r="B20" s="392" t="s">
        <v>19</v>
      </c>
      <c r="C20" s="392" t="s">
        <v>2599</v>
      </c>
      <c r="D20" s="396" t="s">
        <v>2607</v>
      </c>
      <c r="E20" s="383" t="s">
        <v>2608</v>
      </c>
      <c r="F20" s="398">
        <v>0.33</v>
      </c>
    </row>
    <row r="21" spans="1:10">
      <c r="A21"/>
      <c r="B21" s="392" t="s">
        <v>19</v>
      </c>
      <c r="C21" s="392" t="s">
        <v>2599</v>
      </c>
      <c r="D21" s="399" t="s">
        <v>2609</v>
      </c>
      <c r="E21" s="385" t="s">
        <v>2601</v>
      </c>
      <c r="F21" s="385">
        <v>4.3</v>
      </c>
      <c r="H21" s="389"/>
    </row>
    <row r="22" spans="1:10">
      <c r="A22"/>
      <c r="B22" s="392" t="s">
        <v>19</v>
      </c>
      <c r="C22" s="392" t="s">
        <v>2599</v>
      </c>
      <c r="D22" s="399" t="s">
        <v>2609</v>
      </c>
      <c r="E22" s="385" t="s">
        <v>2606</v>
      </c>
      <c r="F22" s="400">
        <v>43.7</v>
      </c>
      <c r="H22" s="389"/>
    </row>
    <row r="23" spans="1:10">
      <c r="A23"/>
      <c r="B23" s="392" t="s">
        <v>19</v>
      </c>
      <c r="C23" s="392" t="s">
        <v>2599</v>
      </c>
      <c r="D23" s="399" t="s">
        <v>2609</v>
      </c>
      <c r="E23" s="385" t="s">
        <v>2608</v>
      </c>
      <c r="F23" s="401">
        <v>0.14000000000000001</v>
      </c>
      <c r="H23" s="389"/>
      <c r="J23" s="389"/>
    </row>
    <row r="24" spans="1:10">
      <c r="A24"/>
      <c r="B24" s="392" t="s">
        <v>19</v>
      </c>
      <c r="C24" s="392" t="s">
        <v>2599</v>
      </c>
      <c r="D24" s="392" t="s">
        <v>2610</v>
      </c>
      <c r="E24" s="394" t="s">
        <v>2601</v>
      </c>
      <c r="F24" s="394">
        <v>15.8</v>
      </c>
    </row>
    <row r="25" spans="1:10">
      <c r="A25"/>
      <c r="B25" s="392" t="s">
        <v>19</v>
      </c>
      <c r="C25" s="392" t="s">
        <v>2599</v>
      </c>
      <c r="D25" s="392" t="s">
        <v>2610</v>
      </c>
      <c r="E25" s="394" t="s">
        <v>2606</v>
      </c>
      <c r="F25" s="395">
        <v>160.80000000000001</v>
      </c>
    </row>
    <row r="26" spans="1:10">
      <c r="A26"/>
      <c r="B26" s="392" t="s">
        <v>19</v>
      </c>
      <c r="C26" s="392" t="s">
        <v>2599</v>
      </c>
      <c r="D26" s="392" t="s">
        <v>2610</v>
      </c>
      <c r="E26" s="394" t="s">
        <v>2608</v>
      </c>
      <c r="F26" s="402">
        <v>0.53</v>
      </c>
    </row>
    <row r="27" spans="1:10">
      <c r="A27"/>
      <c r="B27" s="389"/>
      <c r="C27" s="389"/>
      <c r="D27" s="389"/>
      <c r="E27" s="389"/>
      <c r="F27" s="389"/>
    </row>
    <row r="28" spans="1:10">
      <c r="A28"/>
      <c r="B28" s="389"/>
      <c r="C28" s="389"/>
      <c r="D28" s="389"/>
      <c r="E28" s="389"/>
      <c r="F28" s="389"/>
    </row>
    <row r="29" spans="1:10">
      <c r="A29"/>
    </row>
    <row r="30" spans="1:10" ht="26.25">
      <c r="A30"/>
      <c r="B30" s="7" t="s">
        <v>2611</v>
      </c>
    </row>
    <row r="31" spans="1:10">
      <c r="A31"/>
      <c r="B31" s="390" t="s">
        <v>2596</v>
      </c>
      <c r="C31" s="390" t="s">
        <v>2597</v>
      </c>
      <c r="D31" s="390" t="s">
        <v>2604</v>
      </c>
      <c r="E31" s="390" t="s">
        <v>2598</v>
      </c>
      <c r="F31" s="381" t="s">
        <v>2598</v>
      </c>
      <c r="G31" s="381" t="s">
        <v>2612</v>
      </c>
      <c r="H31" s="381" t="s">
        <v>2613</v>
      </c>
      <c r="I31" s="381" t="s">
        <v>2614</v>
      </c>
      <c r="J31" s="381" t="s">
        <v>2615</v>
      </c>
    </row>
    <row r="32" spans="1:10">
      <c r="A32"/>
      <c r="B32" s="391"/>
      <c r="C32" s="391"/>
      <c r="D32" s="391"/>
      <c r="E32" s="391"/>
      <c r="F32" s="391"/>
      <c r="G32" s="391"/>
      <c r="H32" s="391"/>
      <c r="I32" s="391"/>
      <c r="J32" s="391"/>
    </row>
    <row r="33" spans="1:10">
      <c r="A33"/>
      <c r="B33" s="392" t="s">
        <v>19</v>
      </c>
      <c r="C33" s="392" t="s">
        <v>2599</v>
      </c>
      <c r="D33" s="403" t="s">
        <v>2616</v>
      </c>
      <c r="E33" s="396" t="s">
        <v>79</v>
      </c>
      <c r="F33" s="404" t="s">
        <v>2617</v>
      </c>
      <c r="G33" s="405">
        <v>9.01</v>
      </c>
      <c r="H33" s="405">
        <v>10.72</v>
      </c>
      <c r="I33" s="405">
        <v>10.92</v>
      </c>
      <c r="J33" s="405">
        <v>9.67</v>
      </c>
    </row>
    <row r="34" spans="1:10">
      <c r="A34"/>
      <c r="B34" s="392" t="s">
        <v>19</v>
      </c>
      <c r="C34" s="392" t="s">
        <v>2599</v>
      </c>
      <c r="D34" s="403" t="s">
        <v>2616</v>
      </c>
      <c r="E34" s="396" t="s">
        <v>2618</v>
      </c>
      <c r="F34" s="404" t="s">
        <v>2617</v>
      </c>
      <c r="G34" s="405">
        <v>8.36</v>
      </c>
      <c r="H34" s="405">
        <v>7.26</v>
      </c>
      <c r="I34" s="405">
        <v>10.74</v>
      </c>
      <c r="J34" s="405">
        <v>8.3699999999999992</v>
      </c>
    </row>
    <row r="35" spans="1:10">
      <c r="A35"/>
      <c r="B35" s="392" t="s">
        <v>19</v>
      </c>
      <c r="C35" s="392" t="s">
        <v>2599</v>
      </c>
      <c r="D35" s="403" t="s">
        <v>2616</v>
      </c>
      <c r="E35" s="396" t="s">
        <v>314</v>
      </c>
      <c r="F35" s="404" t="s">
        <v>2617</v>
      </c>
      <c r="G35" s="405">
        <v>16.72</v>
      </c>
      <c r="H35" s="405" t="s">
        <v>2619</v>
      </c>
      <c r="I35" s="405">
        <v>9.99</v>
      </c>
      <c r="J35" s="405">
        <v>15.85</v>
      </c>
    </row>
    <row r="36" spans="1:10">
      <c r="A36"/>
      <c r="B36" s="392" t="s">
        <v>19</v>
      </c>
      <c r="C36" s="392" t="s">
        <v>2599</v>
      </c>
      <c r="D36" s="403" t="s">
        <v>2616</v>
      </c>
      <c r="E36" s="396" t="s">
        <v>2620</v>
      </c>
      <c r="F36" s="404" t="s">
        <v>2617</v>
      </c>
      <c r="G36" s="405">
        <v>9.9700000000000006</v>
      </c>
      <c r="H36" s="405">
        <v>9.19</v>
      </c>
      <c r="I36" s="405">
        <v>10.83</v>
      </c>
      <c r="J36" s="405">
        <v>10.72</v>
      </c>
    </row>
    <row r="37" spans="1:10">
      <c r="A37"/>
      <c r="B37" s="392" t="s">
        <v>19</v>
      </c>
      <c r="C37" s="392" t="s">
        <v>2599</v>
      </c>
      <c r="D37" s="399" t="s">
        <v>2621</v>
      </c>
      <c r="E37" s="399" t="s">
        <v>79</v>
      </c>
      <c r="F37" s="385" t="s">
        <v>2617</v>
      </c>
      <c r="G37" s="406">
        <v>33.64</v>
      </c>
      <c r="H37" s="406">
        <v>26.02</v>
      </c>
      <c r="I37" s="406">
        <v>13.19</v>
      </c>
      <c r="J37" s="406">
        <v>31.67</v>
      </c>
    </row>
    <row r="38" spans="1:10">
      <c r="A38"/>
      <c r="B38" s="392" t="s">
        <v>19</v>
      </c>
      <c r="C38" s="392" t="s">
        <v>2599</v>
      </c>
      <c r="D38" s="399" t="s">
        <v>2621</v>
      </c>
      <c r="E38" s="399" t="s">
        <v>2618</v>
      </c>
      <c r="F38" s="385" t="s">
        <v>2617</v>
      </c>
      <c r="G38" s="406" t="s">
        <v>2619</v>
      </c>
      <c r="H38" s="406" t="s">
        <v>2619</v>
      </c>
      <c r="I38" s="406" t="s">
        <v>1425</v>
      </c>
      <c r="J38" s="406" t="s">
        <v>1425</v>
      </c>
    </row>
    <row r="39" spans="1:10">
      <c r="A39"/>
      <c r="B39" s="392" t="s">
        <v>19</v>
      </c>
      <c r="C39" s="392" t="s">
        <v>2599</v>
      </c>
      <c r="D39" s="399" t="s">
        <v>2621</v>
      </c>
      <c r="E39" s="399" t="s">
        <v>314</v>
      </c>
      <c r="F39" s="385" t="s">
        <v>2617</v>
      </c>
      <c r="G39" s="406">
        <v>24.46</v>
      </c>
      <c r="H39" s="406">
        <v>30.56</v>
      </c>
      <c r="I39" s="406">
        <v>19.989999999999998</v>
      </c>
      <c r="J39" s="406">
        <v>24.57</v>
      </c>
    </row>
    <row r="40" spans="1:10">
      <c r="A40"/>
      <c r="B40" s="392" t="s">
        <v>19</v>
      </c>
      <c r="C40" s="392" t="s">
        <v>2599</v>
      </c>
      <c r="D40" s="399" t="s">
        <v>2621</v>
      </c>
      <c r="E40" s="399" t="s">
        <v>2620</v>
      </c>
      <c r="F40" s="385" t="s">
        <v>2617</v>
      </c>
      <c r="G40" s="406">
        <v>28.87</v>
      </c>
      <c r="H40" s="406">
        <v>29.55</v>
      </c>
      <c r="I40" s="406">
        <v>16.59</v>
      </c>
      <c r="J40" s="406">
        <v>27.64</v>
      </c>
    </row>
    <row r="41" spans="1:10">
      <c r="A41"/>
      <c r="B41" s="392" t="s">
        <v>19</v>
      </c>
      <c r="C41" s="392" t="s">
        <v>2599</v>
      </c>
      <c r="D41" s="403" t="s">
        <v>2622</v>
      </c>
      <c r="E41" s="396" t="s">
        <v>79</v>
      </c>
      <c r="F41" s="404" t="s">
        <v>2617</v>
      </c>
      <c r="G41" s="405">
        <v>40.19</v>
      </c>
      <c r="H41" s="405" t="s">
        <v>2619</v>
      </c>
      <c r="I41" s="405">
        <v>10.49</v>
      </c>
      <c r="J41" s="405">
        <v>25.34</v>
      </c>
    </row>
    <row r="42" spans="1:10">
      <c r="A42"/>
      <c r="B42" s="392" t="s">
        <v>19</v>
      </c>
      <c r="C42" s="392" t="s">
        <v>2599</v>
      </c>
      <c r="D42" s="403" t="s">
        <v>2622</v>
      </c>
      <c r="E42" s="396" t="s">
        <v>2618</v>
      </c>
      <c r="F42" s="404" t="s">
        <v>2617</v>
      </c>
      <c r="G42" s="405">
        <v>22.98</v>
      </c>
      <c r="H42" s="405" t="s">
        <v>2619</v>
      </c>
      <c r="I42" s="405" t="s">
        <v>1425</v>
      </c>
      <c r="J42" s="405">
        <v>22.98</v>
      </c>
    </row>
    <row r="43" spans="1:10">
      <c r="A43"/>
      <c r="B43" s="392" t="s">
        <v>19</v>
      </c>
      <c r="C43" s="392" t="s">
        <v>2599</v>
      </c>
      <c r="D43" s="403" t="s">
        <v>2622</v>
      </c>
      <c r="E43" s="396" t="s">
        <v>314</v>
      </c>
      <c r="F43" s="404" t="s">
        <v>2617</v>
      </c>
      <c r="G43" s="405">
        <v>20.27</v>
      </c>
      <c r="H43" s="405" t="s">
        <v>2619</v>
      </c>
      <c r="I43" s="405" t="s">
        <v>1425</v>
      </c>
      <c r="J43" s="405">
        <v>22.36</v>
      </c>
    </row>
    <row r="44" spans="1:10">
      <c r="A44"/>
      <c r="B44" s="392" t="s">
        <v>19</v>
      </c>
      <c r="C44" s="392" t="s">
        <v>2599</v>
      </c>
      <c r="D44" s="403" t="s">
        <v>2622</v>
      </c>
      <c r="E44" s="396" t="s">
        <v>2620</v>
      </c>
      <c r="F44" s="404" t="s">
        <v>2617</v>
      </c>
      <c r="G44" s="405">
        <v>24.8</v>
      </c>
      <c r="H44" s="405" t="s">
        <v>2619</v>
      </c>
      <c r="I44" s="405">
        <v>10.49</v>
      </c>
      <c r="J44" s="405">
        <v>23.28</v>
      </c>
    </row>
    <row r="45" spans="1:10">
      <c r="A45"/>
      <c r="B45" s="384"/>
      <c r="C45" s="407"/>
      <c r="D45" s="407"/>
      <c r="E45" s="408"/>
      <c r="F45" s="409"/>
      <c r="G45" s="410"/>
      <c r="H45" s="411"/>
      <c r="I45" s="410"/>
      <c r="J45" s="410"/>
    </row>
    <row r="46" spans="1:10">
      <c r="A46"/>
      <c r="B46" s="384"/>
      <c r="C46" s="407"/>
      <c r="D46" s="407"/>
      <c r="E46" s="408"/>
      <c r="F46" s="409"/>
      <c r="G46" s="410"/>
      <c r="H46" s="411"/>
      <c r="I46" s="410"/>
      <c r="J46" s="410"/>
    </row>
    <row r="47" spans="1:10" ht="26.25">
      <c r="A47"/>
      <c r="B47" s="7" t="s">
        <v>2623</v>
      </c>
      <c r="H47" s="411"/>
      <c r="I47" s="410"/>
      <c r="J47" s="410"/>
    </row>
    <row r="48" spans="1:10">
      <c r="A48"/>
      <c r="H48" s="411"/>
      <c r="I48" s="410"/>
      <c r="J48" s="410"/>
    </row>
    <row r="49" spans="1:8">
      <c r="A49"/>
      <c r="B49" s="390" t="s">
        <v>2596</v>
      </c>
      <c r="C49" s="390" t="s">
        <v>2597</v>
      </c>
      <c r="D49" s="390" t="s">
        <v>73</v>
      </c>
      <c r="E49" s="381" t="s">
        <v>2624</v>
      </c>
      <c r="F49" s="381" t="s">
        <v>2625</v>
      </c>
      <c r="G49" s="410"/>
      <c r="H49" s="410"/>
    </row>
    <row r="50" spans="1:8">
      <c r="A50"/>
      <c r="B50" s="391"/>
      <c r="C50" s="391"/>
      <c r="D50" s="391"/>
      <c r="E50" s="391"/>
      <c r="F50" s="391"/>
      <c r="G50" s="410"/>
      <c r="H50" s="410"/>
    </row>
    <row r="51" spans="1:8">
      <c r="A51"/>
      <c r="B51" s="403" t="s">
        <v>19</v>
      </c>
      <c r="C51" s="403" t="s">
        <v>2599</v>
      </c>
      <c r="D51" s="403" t="s">
        <v>2626</v>
      </c>
      <c r="E51" s="412">
        <v>0.12</v>
      </c>
      <c r="F51" s="413">
        <v>3.5879999999999996</v>
      </c>
      <c r="G51" s="410"/>
      <c r="H51" s="410"/>
    </row>
    <row r="52" spans="1:8">
      <c r="A52"/>
      <c r="B52" s="414" t="s">
        <v>19</v>
      </c>
      <c r="C52" s="414" t="s">
        <v>2599</v>
      </c>
      <c r="D52" s="414" t="s">
        <v>2627</v>
      </c>
      <c r="E52" s="415">
        <v>0.48</v>
      </c>
      <c r="F52" s="416">
        <v>2.1983999999999999</v>
      </c>
      <c r="G52" s="410"/>
      <c r="H52" s="410"/>
    </row>
    <row r="53" spans="1:8" ht="15.6" customHeight="1">
      <c r="A53"/>
    </row>
    <row r="54" spans="1:8">
      <c r="A54"/>
    </row>
    <row r="55" spans="1:8">
      <c r="A55"/>
    </row>
    <row r="56" spans="1:8" ht="26.25">
      <c r="A56"/>
      <c r="B56" s="7" t="s">
        <v>2628</v>
      </c>
    </row>
    <row r="57" spans="1:8">
      <c r="A57"/>
    </row>
    <row r="58" spans="1:8">
      <c r="A58"/>
      <c r="B58" s="390" t="s">
        <v>2596</v>
      </c>
      <c r="C58" s="390" t="s">
        <v>2597</v>
      </c>
      <c r="D58" s="390" t="s">
        <v>2629</v>
      </c>
      <c r="E58" s="381" t="s">
        <v>2624</v>
      </c>
    </row>
    <row r="59" spans="1:8">
      <c r="A59"/>
      <c r="B59" s="391"/>
      <c r="C59" s="391"/>
      <c r="D59" s="391"/>
      <c r="E59" s="391"/>
    </row>
    <row r="60" spans="1:8">
      <c r="A60"/>
      <c r="B60" s="403" t="s">
        <v>19</v>
      </c>
      <c r="C60" s="403" t="s">
        <v>2599</v>
      </c>
      <c r="D60" s="403" t="s">
        <v>2616</v>
      </c>
      <c r="E60" s="412">
        <v>0.87</v>
      </c>
    </row>
    <row r="61" spans="1:8">
      <c r="A61"/>
      <c r="B61" s="414" t="s">
        <v>19</v>
      </c>
      <c r="C61" s="414" t="s">
        <v>2599</v>
      </c>
      <c r="D61" s="414" t="s">
        <v>2621</v>
      </c>
      <c r="E61" s="415">
        <v>0.11</v>
      </c>
    </row>
    <row r="62" spans="1:8">
      <c r="A62"/>
      <c r="B62" s="403" t="s">
        <v>19</v>
      </c>
      <c r="C62" s="403" t="s">
        <v>2599</v>
      </c>
      <c r="D62" s="403" t="s">
        <v>2630</v>
      </c>
      <c r="E62" s="412">
        <v>0.01</v>
      </c>
    </row>
    <row r="63" spans="1:8">
      <c r="A63"/>
      <c r="B63" s="414" t="s">
        <v>19</v>
      </c>
      <c r="C63" s="414" t="s">
        <v>2599</v>
      </c>
      <c r="D63" s="414" t="s">
        <v>2631</v>
      </c>
      <c r="E63" s="415">
        <v>0.01</v>
      </c>
    </row>
    <row r="64" spans="1:8">
      <c r="A64"/>
    </row>
    <row r="65" spans="1:7">
      <c r="A65"/>
    </row>
    <row r="66" spans="1:7" ht="26.25">
      <c r="A66"/>
      <c r="B66" s="7" t="s">
        <v>2632</v>
      </c>
    </row>
    <row r="67" spans="1:7">
      <c r="A67"/>
      <c r="E67" s="417"/>
    </row>
    <row r="68" spans="1:7">
      <c r="A68"/>
      <c r="B68" s="390" t="s">
        <v>2596</v>
      </c>
      <c r="C68" s="390" t="s">
        <v>2597</v>
      </c>
      <c r="D68" s="390" t="s">
        <v>73</v>
      </c>
      <c r="E68" s="381" t="s">
        <v>2624</v>
      </c>
    </row>
    <row r="69" spans="1:7">
      <c r="A69"/>
      <c r="B69" s="391"/>
      <c r="C69" s="391"/>
      <c r="D69" s="391"/>
      <c r="E69" s="391"/>
    </row>
    <row r="70" spans="1:7">
      <c r="A70"/>
      <c r="B70" s="403" t="s">
        <v>19</v>
      </c>
      <c r="C70" s="403" t="s">
        <v>2599</v>
      </c>
      <c r="D70" s="403" t="s">
        <v>79</v>
      </c>
      <c r="E70" s="412">
        <v>0.755</v>
      </c>
    </row>
    <row r="71" spans="1:7">
      <c r="A71"/>
      <c r="B71" s="414" t="s">
        <v>19</v>
      </c>
      <c r="C71" s="414" t="s">
        <v>2599</v>
      </c>
      <c r="D71" s="414" t="s">
        <v>2633</v>
      </c>
      <c r="E71" s="415">
        <v>0.7</v>
      </c>
    </row>
    <row r="72" spans="1:7">
      <c r="A72"/>
    </row>
    <row r="73" spans="1:7">
      <c r="A73"/>
    </row>
    <row r="74" spans="1:7" ht="26.25">
      <c r="A74"/>
      <c r="B74" s="7" t="s">
        <v>2634</v>
      </c>
    </row>
    <row r="75" spans="1:7">
      <c r="A75"/>
    </row>
    <row r="76" spans="1:7">
      <c r="A76"/>
      <c r="B76" s="390" t="s">
        <v>2596</v>
      </c>
      <c r="C76" s="390" t="s">
        <v>2597</v>
      </c>
      <c r="D76" s="390" t="s">
        <v>73</v>
      </c>
      <c r="E76" s="390" t="s">
        <v>2635</v>
      </c>
      <c r="F76" s="390" t="s">
        <v>2636</v>
      </c>
      <c r="G76" s="390" t="s">
        <v>2637</v>
      </c>
    </row>
    <row r="77" spans="1:7">
      <c r="A77"/>
      <c r="B77" s="391"/>
      <c r="C77" s="391"/>
      <c r="D77" s="391"/>
      <c r="E77" s="391"/>
      <c r="F77" s="391"/>
      <c r="G77" s="391"/>
    </row>
    <row r="78" spans="1:7">
      <c r="A78"/>
      <c r="B78" s="403" t="s">
        <v>19</v>
      </c>
      <c r="C78" s="403" t="s">
        <v>2599</v>
      </c>
      <c r="D78" s="403" t="s">
        <v>79</v>
      </c>
      <c r="E78" s="387">
        <v>12.93</v>
      </c>
      <c r="F78" s="418">
        <v>4.58</v>
      </c>
      <c r="G78" s="419">
        <v>59.3</v>
      </c>
    </row>
    <row r="79" spans="1:7">
      <c r="A79"/>
      <c r="B79" s="414" t="s">
        <v>19</v>
      </c>
      <c r="C79" s="414" t="s">
        <v>2599</v>
      </c>
      <c r="D79" s="414" t="s">
        <v>2633</v>
      </c>
      <c r="E79" s="386">
        <v>8.84</v>
      </c>
      <c r="F79" s="420">
        <v>9.52</v>
      </c>
      <c r="G79" s="406">
        <v>84.2</v>
      </c>
    </row>
    <row r="80" spans="1:7">
      <c r="A80"/>
    </row>
    <row r="81" spans="1:1">
      <c r="A81"/>
    </row>
    <row r="82" spans="1:1">
      <c r="A82"/>
    </row>
    <row r="83" spans="1:1">
      <c r="A83"/>
    </row>
    <row r="84" spans="1:1">
      <c r="A84"/>
    </row>
    <row r="85" spans="1:1">
      <c r="A85"/>
    </row>
    <row r="86" spans="1:1">
      <c r="A86"/>
    </row>
    <row r="87" spans="1:1">
      <c r="A87"/>
    </row>
    <row r="88" spans="1:1">
      <c r="A88"/>
    </row>
    <row r="89" spans="1:1">
      <c r="A89"/>
    </row>
    <row r="90" spans="1:1">
      <c r="A90"/>
    </row>
    <row r="91" spans="1:1">
      <c r="A91"/>
    </row>
    <row r="92" spans="1:1">
      <c r="A92"/>
    </row>
    <row r="93" spans="1:1">
      <c r="A93"/>
    </row>
    <row r="94" spans="1:1">
      <c r="A94"/>
    </row>
    <row r="95" spans="1:1">
      <c r="A95"/>
    </row>
    <row r="96" spans="1:1">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108" spans="1:1">
      <c r="A108"/>
    </row>
    <row r="109" spans="1:1">
      <c r="A109"/>
    </row>
    <row r="110" spans="1:1">
      <c r="A110"/>
    </row>
    <row r="111" spans="1:1">
      <c r="A111"/>
    </row>
    <row r="112" spans="1:1">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row r="324" spans="1:1">
      <c r="A324"/>
    </row>
    <row r="325" spans="1:1">
      <c r="A325"/>
    </row>
    <row r="326" spans="1:1">
      <c r="A326"/>
    </row>
    <row r="327" spans="1:1">
      <c r="A327"/>
    </row>
    <row r="328" spans="1:1">
      <c r="A328"/>
    </row>
    <row r="329" spans="1:1">
      <c r="A329"/>
    </row>
    <row r="330" spans="1:1">
      <c r="A330"/>
    </row>
    <row r="331" spans="1:1">
      <c r="A331"/>
    </row>
    <row r="332" spans="1:1">
      <c r="A332"/>
    </row>
    <row r="333" spans="1:1">
      <c r="A333"/>
    </row>
    <row r="334" spans="1:1">
      <c r="A334"/>
    </row>
    <row r="335" spans="1:1">
      <c r="A335"/>
    </row>
    <row r="336" spans="1:1">
      <c r="A336"/>
    </row>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49" spans="1:1">
      <c r="A349"/>
    </row>
    <row r="350" spans="1:1">
      <c r="A350"/>
    </row>
    <row r="351" spans="1:1">
      <c r="A351"/>
    </row>
    <row r="352" spans="1:1">
      <c r="A352"/>
    </row>
    <row r="353" spans="1:1">
      <c r="A353"/>
    </row>
    <row r="354" spans="1:1">
      <c r="A354"/>
    </row>
    <row r="355" spans="1:1">
      <c r="A355"/>
    </row>
    <row r="356" spans="1:1">
      <c r="A356"/>
    </row>
    <row r="357" spans="1:1">
      <c r="A357"/>
    </row>
    <row r="358" spans="1:1">
      <c r="A358"/>
    </row>
    <row r="359" spans="1:1">
      <c r="A359"/>
    </row>
    <row r="360" spans="1:1">
      <c r="A360"/>
    </row>
    <row r="361" spans="1:1">
      <c r="A361"/>
    </row>
    <row r="362" spans="1:1">
      <c r="A362"/>
    </row>
    <row r="363" spans="1:1">
      <c r="A363"/>
    </row>
    <row r="364" spans="1:1">
      <c r="A364"/>
    </row>
    <row r="365" spans="1:1">
      <c r="A365"/>
    </row>
    <row r="366" spans="1:1">
      <c r="A366"/>
    </row>
    <row r="367" spans="1:1">
      <c r="A367"/>
    </row>
    <row r="368" spans="1:1">
      <c r="A368"/>
    </row>
    <row r="369" spans="1:1">
      <c r="A369"/>
    </row>
    <row r="370" spans="1:1">
      <c r="A370"/>
    </row>
    <row r="371" spans="1:1">
      <c r="A371"/>
    </row>
    <row r="372" spans="1:1">
      <c r="A372"/>
    </row>
    <row r="373" spans="1:1">
      <c r="A373"/>
    </row>
    <row r="374" spans="1:1">
      <c r="A374"/>
    </row>
    <row r="375" spans="1:1">
      <c r="A375"/>
    </row>
    <row r="376" spans="1:1">
      <c r="A376"/>
    </row>
    <row r="377" spans="1:1">
      <c r="A377"/>
    </row>
    <row r="378" spans="1:1">
      <c r="A378"/>
    </row>
    <row r="379" spans="1:1">
      <c r="A379"/>
    </row>
    <row r="380" spans="1:1">
      <c r="A380"/>
    </row>
    <row r="381" spans="1:1">
      <c r="A381"/>
    </row>
    <row r="382" spans="1:1">
      <c r="A382"/>
    </row>
    <row r="383" spans="1:1">
      <c r="A383"/>
    </row>
    <row r="384" spans="1:1">
      <c r="A384"/>
    </row>
    <row r="385" spans="1:1">
      <c r="A385"/>
    </row>
    <row r="386" spans="1:1">
      <c r="A386"/>
    </row>
    <row r="387" spans="1:1">
      <c r="A387"/>
    </row>
    <row r="388" spans="1:1">
      <c r="A388"/>
    </row>
    <row r="389" spans="1:1">
      <c r="A389"/>
    </row>
    <row r="390" spans="1:1">
      <c r="A390"/>
    </row>
    <row r="391" spans="1:1">
      <c r="A391"/>
    </row>
    <row r="392" spans="1:1">
      <c r="A392"/>
    </row>
    <row r="393" spans="1:1">
      <c r="A393"/>
    </row>
    <row r="394" spans="1:1">
      <c r="A394"/>
    </row>
    <row r="395" spans="1:1">
      <c r="A395"/>
    </row>
    <row r="396" spans="1:1">
      <c r="A396"/>
    </row>
    <row r="397" spans="1:1">
      <c r="A397"/>
    </row>
    <row r="398" spans="1:1">
      <c r="A398"/>
    </row>
    <row r="399" spans="1:1">
      <c r="A399"/>
    </row>
    <row r="400" spans="1:1">
      <c r="A400"/>
    </row>
    <row r="401" spans="1:1">
      <c r="A401"/>
    </row>
    <row r="402" spans="1:1">
      <c r="A402"/>
    </row>
    <row r="403" spans="1:1">
      <c r="A403"/>
    </row>
    <row r="404" spans="1:1">
      <c r="A404"/>
    </row>
    <row r="405" spans="1:1">
      <c r="A405"/>
    </row>
    <row r="406" spans="1:1">
      <c r="A406"/>
    </row>
    <row r="407" spans="1:1">
      <c r="A407"/>
    </row>
    <row r="408" spans="1:1">
      <c r="A408"/>
    </row>
    <row r="409" spans="1:1">
      <c r="A409"/>
    </row>
    <row r="410" spans="1:1">
      <c r="A410"/>
    </row>
    <row r="411" spans="1:1">
      <c r="A411"/>
    </row>
    <row r="412" spans="1:1">
      <c r="A412"/>
    </row>
    <row r="413" spans="1:1">
      <c r="A413"/>
    </row>
    <row r="414" spans="1:1">
      <c r="A414"/>
    </row>
    <row r="415" spans="1:1">
      <c r="A415"/>
    </row>
    <row r="416" spans="1:1">
      <c r="A416"/>
    </row>
    <row r="417" spans="1:1">
      <c r="A417"/>
    </row>
    <row r="418" spans="1:1">
      <c r="A418"/>
    </row>
    <row r="419" spans="1:1">
      <c r="A419"/>
    </row>
    <row r="420" spans="1:1">
      <c r="A420"/>
    </row>
    <row r="421" spans="1:1">
      <c r="A421"/>
    </row>
    <row r="422" spans="1:1">
      <c r="A422"/>
    </row>
    <row r="423" spans="1:1">
      <c r="A423"/>
    </row>
    <row r="424" spans="1:1">
      <c r="A424"/>
    </row>
    <row r="425" spans="1:1">
      <c r="A425"/>
    </row>
    <row r="426" spans="1:1">
      <c r="A426"/>
    </row>
    <row r="427" spans="1:1">
      <c r="A427"/>
    </row>
    <row r="428" spans="1:1">
      <c r="A428"/>
    </row>
    <row r="429" spans="1:1">
      <c r="A429"/>
    </row>
    <row r="430" spans="1:1">
      <c r="A430"/>
    </row>
    <row r="431" spans="1:1">
      <c r="A431"/>
    </row>
    <row r="432" spans="1:1">
      <c r="A432"/>
    </row>
    <row r="433" spans="1:1">
      <c r="A433"/>
    </row>
    <row r="434" spans="1:1">
      <c r="A434"/>
    </row>
    <row r="435" spans="1:1">
      <c r="A435"/>
    </row>
    <row r="436" spans="1:1">
      <c r="A436"/>
    </row>
    <row r="437" spans="1:1">
      <c r="A437"/>
    </row>
    <row r="438" spans="1:1">
      <c r="A438"/>
    </row>
    <row r="439" spans="1:1">
      <c r="A439"/>
    </row>
    <row r="440" spans="1:1">
      <c r="A440"/>
    </row>
    <row r="441" spans="1:1">
      <c r="A441"/>
    </row>
    <row r="442" spans="1:1">
      <c r="A442"/>
    </row>
    <row r="443" spans="1:1">
      <c r="A443"/>
    </row>
    <row r="444" spans="1:1">
      <c r="A444"/>
    </row>
    <row r="445" spans="1:1">
      <c r="A445"/>
    </row>
    <row r="446" spans="1:1">
      <c r="A446"/>
    </row>
    <row r="447" spans="1:1">
      <c r="A447"/>
    </row>
    <row r="448" spans="1:1">
      <c r="A448"/>
    </row>
    <row r="449" spans="1:1">
      <c r="A449"/>
    </row>
    <row r="450" spans="1:1">
      <c r="A450"/>
    </row>
    <row r="451" spans="1:1">
      <c r="A451"/>
    </row>
    <row r="452" spans="1:1">
      <c r="A452"/>
    </row>
    <row r="453" spans="1:1">
      <c r="A453"/>
    </row>
    <row r="454" spans="1:1">
      <c r="A454"/>
    </row>
    <row r="455" spans="1:1">
      <c r="A455"/>
    </row>
    <row r="456" spans="1:1">
      <c r="A456"/>
    </row>
    <row r="457" spans="1:1">
      <c r="A457"/>
    </row>
    <row r="458" spans="1:1">
      <c r="A458"/>
    </row>
    <row r="459" spans="1:1">
      <c r="A459"/>
    </row>
    <row r="460" spans="1:1">
      <c r="A460"/>
    </row>
    <row r="461" spans="1:1">
      <c r="A461"/>
    </row>
    <row r="462" spans="1:1">
      <c r="A462"/>
    </row>
    <row r="463" spans="1:1">
      <c r="A463"/>
    </row>
    <row r="464" spans="1:1">
      <c r="A464"/>
    </row>
    <row r="465" spans="1:1">
      <c r="A465"/>
    </row>
    <row r="466" spans="1:1">
      <c r="A466"/>
    </row>
    <row r="467" spans="1:1">
      <c r="A467"/>
    </row>
    <row r="468" spans="1:1">
      <c r="A468"/>
    </row>
    <row r="469" spans="1:1">
      <c r="A469"/>
    </row>
    <row r="470" spans="1:1">
      <c r="A470"/>
    </row>
    <row r="471" spans="1:1">
      <c r="A471"/>
    </row>
    <row r="472" spans="1:1">
      <c r="A472"/>
    </row>
    <row r="473" spans="1:1">
      <c r="A473"/>
    </row>
    <row r="474" spans="1:1">
      <c r="A474"/>
    </row>
    <row r="475" spans="1:1">
      <c r="A475"/>
    </row>
    <row r="476" spans="1:1">
      <c r="A476"/>
    </row>
    <row r="477" spans="1:1">
      <c r="A477"/>
    </row>
    <row r="478" spans="1:1">
      <c r="A478"/>
    </row>
    <row r="479" spans="1:1">
      <c r="A479"/>
    </row>
    <row r="480" spans="1:1">
      <c r="A480"/>
    </row>
    <row r="481" spans="1:1">
      <c r="A481"/>
    </row>
  </sheetData>
  <mergeCells count="1">
    <mergeCell ref="H10:I10"/>
  </mergeCells>
  <pageMargins left="0.75" right="0.75" top="1" bottom="1" header="0.5" footer="0.5"/>
  <pageSetup scale="74" fitToHeight="0" orientation="landscape" r:id="rId1"/>
  <headerFooter alignWithMargins="0">
    <oddFooter>&amp;L © Euromonitor International 2011. All rights reserved.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139EC-6AAF-44CF-8EBF-3CD68C8EAB57}">
  <sheetPr>
    <tabColor theme="5" tint="-0.499984740745262"/>
    <pageSetUpPr autoPageBreaks="0" fitToPage="1"/>
  </sheetPr>
  <dimension ref="A1:AP323"/>
  <sheetViews>
    <sheetView showGridLines="0" zoomScaleNormal="100" workbookViewId="0">
      <pane xSplit="10" ySplit="7" topLeftCell="K8" activePane="bottomRight" state="frozen"/>
      <selection pane="topRight" activeCell="K1" sqref="K1"/>
      <selection pane="bottomLeft" activeCell="A7" sqref="A7"/>
      <selection pane="bottomRight" activeCell="B4" sqref="B4"/>
    </sheetView>
  </sheetViews>
  <sheetFormatPr defaultColWidth="9.140625" defaultRowHeight="18"/>
  <cols>
    <col min="1" max="1" width="1.42578125" style="108" customWidth="1"/>
    <col min="2" max="2" width="8.5703125" style="79" customWidth="1"/>
    <col min="3" max="3" width="8.5703125" style="80" customWidth="1"/>
    <col min="4" max="4" width="10.140625" style="81" customWidth="1"/>
    <col min="5" max="5" width="17.7109375" style="94" customWidth="1"/>
    <col min="6" max="6" width="17.85546875" style="94" customWidth="1"/>
    <col min="7" max="7" width="19.7109375" style="94" customWidth="1"/>
    <col min="8" max="8" width="40.140625" style="94" customWidth="1"/>
    <col min="9" max="9" width="20.28515625" style="92" customWidth="1"/>
    <col min="10" max="10" width="36.42578125" style="92" bestFit="1" customWidth="1"/>
    <col min="11" max="11" width="23.28515625" style="92" customWidth="1"/>
    <col min="12" max="12" width="12.7109375" style="79" bestFit="1" customWidth="1"/>
    <col min="13" max="13" width="22.42578125" style="92" customWidth="1"/>
    <col min="14" max="14" width="29.140625" style="102" customWidth="1"/>
    <col min="15" max="15" width="13.28515625" style="98" customWidth="1"/>
    <col min="16" max="17" width="12" style="98" customWidth="1"/>
    <col min="18" max="18" width="12.28515625" style="98" customWidth="1"/>
    <col min="19" max="19" width="15.28515625" style="98" customWidth="1"/>
    <col min="20" max="20" width="11.42578125" style="79" customWidth="1"/>
    <col min="21" max="21" width="15.42578125" style="98" customWidth="1"/>
    <col min="22" max="22" width="21.7109375" style="99" customWidth="1"/>
    <col min="23" max="23" width="39.28515625" style="288" customWidth="1"/>
    <col min="24" max="24" width="17.85546875" style="99" customWidth="1"/>
    <col min="25" max="25" width="15.85546875" style="79" customWidth="1"/>
    <col min="26" max="26" width="16.42578125" style="79" customWidth="1"/>
    <col min="27" max="27" width="17" style="99" customWidth="1"/>
    <col min="28" max="29" width="21.7109375" style="99" customWidth="1"/>
    <col min="30" max="30" width="17.42578125" style="79" bestFit="1" customWidth="1"/>
    <col min="31" max="31" width="17.42578125" style="79" customWidth="1"/>
    <col min="32" max="33" width="21.7109375" style="99" customWidth="1"/>
    <col min="34" max="34" width="21.42578125" style="79" customWidth="1"/>
    <col min="35" max="35" width="17.42578125" style="79" customWidth="1"/>
    <col min="36" max="36" width="15.42578125" style="99" customWidth="1"/>
    <col min="37" max="37" width="15.140625" style="79" customWidth="1"/>
    <col min="38" max="38" width="11.7109375" style="100" customWidth="1"/>
    <col min="39" max="39" width="37.5703125" style="287" bestFit="1" customWidth="1"/>
    <col min="40" max="40" width="19.7109375" style="100" customWidth="1"/>
    <col min="41" max="41" width="74.85546875" style="92" customWidth="1"/>
    <col min="42" max="42" width="191.5703125" style="105" bestFit="1" customWidth="1"/>
    <col min="43" max="16384" width="9.140625" style="80"/>
  </cols>
  <sheetData>
    <row r="1" spans="1:42">
      <c r="A1" s="329"/>
      <c r="B1" s="80"/>
      <c r="E1" s="82"/>
      <c r="F1" s="82"/>
      <c r="G1" s="82"/>
      <c r="H1" s="82"/>
      <c r="I1" s="83"/>
      <c r="J1" s="84"/>
      <c r="K1" s="84"/>
      <c r="L1" s="109"/>
      <c r="M1" s="83"/>
      <c r="N1" s="101"/>
      <c r="O1" s="85"/>
      <c r="P1" s="85"/>
      <c r="Q1" s="85"/>
      <c r="R1" s="85"/>
      <c r="S1" s="85"/>
      <c r="T1" s="80"/>
      <c r="U1" s="85"/>
      <c r="V1" s="80"/>
      <c r="W1" s="84"/>
      <c r="X1" s="80"/>
      <c r="Y1" s="80"/>
      <c r="Z1" s="80"/>
      <c r="AA1" s="80"/>
      <c r="AB1" s="80"/>
      <c r="AC1" s="80"/>
      <c r="AD1" s="80"/>
      <c r="AE1" s="80"/>
      <c r="AF1" s="80"/>
      <c r="AG1" s="80"/>
      <c r="AH1" s="80"/>
      <c r="AI1" s="80"/>
      <c r="AJ1" s="80"/>
      <c r="AK1" s="80"/>
      <c r="AL1" s="86"/>
      <c r="AM1" s="285"/>
      <c r="AN1" s="86"/>
      <c r="AO1" s="84"/>
      <c r="AP1" s="103"/>
    </row>
    <row r="2" spans="1:42">
      <c r="A2" s="329"/>
      <c r="B2" s="80"/>
      <c r="E2" s="82"/>
      <c r="F2" s="87"/>
      <c r="G2" s="82"/>
      <c r="H2" s="82"/>
      <c r="I2" s="84"/>
      <c r="J2" s="84"/>
      <c r="K2" s="84"/>
      <c r="L2" s="80"/>
      <c r="M2" s="84"/>
      <c r="N2" s="101"/>
      <c r="O2" s="85"/>
      <c r="P2" s="85"/>
      <c r="Q2" s="85"/>
      <c r="R2" s="85"/>
      <c r="S2" s="85"/>
      <c r="T2" s="80"/>
      <c r="U2" s="85"/>
      <c r="V2" s="80"/>
      <c r="W2" s="84"/>
      <c r="X2" s="80"/>
      <c r="Y2" s="80"/>
      <c r="Z2" s="80"/>
      <c r="AA2" s="80"/>
      <c r="AB2" s="80"/>
      <c r="AC2" s="80"/>
      <c r="AD2" s="80"/>
      <c r="AE2" s="80"/>
      <c r="AF2" s="80"/>
      <c r="AG2" s="80"/>
      <c r="AH2" s="80"/>
      <c r="AI2" s="80"/>
      <c r="AJ2" s="80"/>
      <c r="AK2" s="80"/>
      <c r="AL2" s="85"/>
      <c r="AM2" s="88"/>
      <c r="AN2" s="85"/>
      <c r="AO2" s="84"/>
      <c r="AP2" s="103"/>
    </row>
    <row r="3" spans="1:42" s="278" customFormat="1">
      <c r="A3" s="275"/>
      <c r="B3" s="276"/>
      <c r="C3" s="276"/>
      <c r="D3" s="276">
        <v>6</v>
      </c>
      <c r="E3" s="276">
        <v>2</v>
      </c>
      <c r="F3" s="276">
        <v>7</v>
      </c>
      <c r="G3" s="276">
        <v>8</v>
      </c>
      <c r="H3" s="276">
        <v>5</v>
      </c>
      <c r="I3" s="276"/>
      <c r="J3" s="277"/>
      <c r="K3" s="277"/>
      <c r="M3" s="92"/>
      <c r="N3" s="280"/>
      <c r="P3" s="281"/>
      <c r="Q3" s="281"/>
      <c r="R3" s="281"/>
      <c r="S3" s="281"/>
      <c r="T3" s="281"/>
      <c r="W3" s="283"/>
      <c r="AA3" s="281"/>
      <c r="AJ3" s="281"/>
      <c r="AL3" s="281"/>
      <c r="AM3" s="282"/>
      <c r="AN3" s="281"/>
      <c r="AO3" s="279"/>
      <c r="AP3" s="284"/>
    </row>
    <row r="4" spans="1:42" s="278" customFormat="1">
      <c r="A4" s="275"/>
      <c r="B4" s="421" t="s">
        <v>2639</v>
      </c>
      <c r="C4" s="276"/>
      <c r="D4" s="276"/>
      <c r="E4" s="276"/>
      <c r="F4" s="276"/>
      <c r="G4" s="276"/>
      <c r="H4" s="276"/>
      <c r="I4" s="276"/>
      <c r="J4" s="277"/>
      <c r="K4" s="277"/>
      <c r="M4" s="84"/>
      <c r="N4" s="280"/>
      <c r="P4" s="281"/>
      <c r="Q4" s="281"/>
      <c r="R4" s="281"/>
      <c r="S4" s="281"/>
      <c r="T4" s="281"/>
      <c r="W4" s="283"/>
      <c r="AA4" s="281"/>
      <c r="AJ4" s="281"/>
      <c r="AL4" s="281"/>
      <c r="AM4" s="282"/>
      <c r="AN4" s="281"/>
      <c r="AO4" s="279"/>
      <c r="AP4" s="284"/>
    </row>
    <row r="5" spans="1:42" s="82" customFormat="1" ht="26.25">
      <c r="A5" s="330"/>
      <c r="B5" s="89" t="s">
        <v>308</v>
      </c>
      <c r="C5" s="89"/>
      <c r="D5" s="81"/>
      <c r="F5" s="87"/>
      <c r="I5" s="84"/>
      <c r="J5" s="84"/>
      <c r="K5" s="84"/>
      <c r="L5" s="80"/>
      <c r="M5" s="84"/>
      <c r="N5" s="101"/>
      <c r="O5" s="88"/>
      <c r="P5" s="88"/>
      <c r="Q5" s="88"/>
      <c r="R5" s="88"/>
      <c r="S5" s="88"/>
      <c r="U5" s="88"/>
      <c r="V5" s="80"/>
      <c r="W5" s="84"/>
      <c r="AA5" s="80"/>
      <c r="AB5" s="80"/>
      <c r="AF5" s="80"/>
      <c r="AJ5" s="80"/>
      <c r="AL5" s="88"/>
      <c r="AM5" s="88"/>
      <c r="AN5" s="85"/>
      <c r="AO5" s="84"/>
      <c r="AP5" s="103"/>
    </row>
    <row r="6" spans="1:42" s="26" customFormat="1" ht="58.5" customHeight="1">
      <c r="A6" s="107"/>
      <c r="B6" s="331" t="s">
        <v>309</v>
      </c>
      <c r="C6" s="331" t="s">
        <v>310</v>
      </c>
      <c r="D6" s="331" t="s">
        <v>311</v>
      </c>
      <c r="E6" s="331" t="s">
        <v>312</v>
      </c>
      <c r="F6" s="331" t="s">
        <v>72</v>
      </c>
      <c r="G6" s="331" t="s">
        <v>73</v>
      </c>
      <c r="H6" s="331" t="s">
        <v>313</v>
      </c>
      <c r="I6" s="331" t="s">
        <v>314</v>
      </c>
      <c r="J6" s="331" t="s">
        <v>315</v>
      </c>
      <c r="K6" s="331" t="s">
        <v>316</v>
      </c>
      <c r="L6" s="331" t="s">
        <v>317</v>
      </c>
      <c r="M6" s="331" t="s">
        <v>318</v>
      </c>
      <c r="N6" s="331" t="s">
        <v>319</v>
      </c>
      <c r="O6" s="332" t="s">
        <v>320</v>
      </c>
      <c r="P6" s="332" t="s">
        <v>321</v>
      </c>
      <c r="Q6" s="332" t="s">
        <v>322</v>
      </c>
      <c r="R6" s="332" t="s">
        <v>323</v>
      </c>
      <c r="S6" s="332" t="s">
        <v>324</v>
      </c>
      <c r="T6" s="331" t="s">
        <v>325</v>
      </c>
      <c r="U6" s="332" t="s">
        <v>326</v>
      </c>
      <c r="V6" s="162" t="s">
        <v>327</v>
      </c>
      <c r="W6" s="331" t="s">
        <v>328</v>
      </c>
      <c r="X6" s="331" t="s">
        <v>329</v>
      </c>
      <c r="Y6" s="331" t="s">
        <v>330</v>
      </c>
      <c r="Z6" s="331" t="s">
        <v>331</v>
      </c>
      <c r="AA6" s="331" t="s">
        <v>332</v>
      </c>
      <c r="AB6" s="162" t="s">
        <v>333</v>
      </c>
      <c r="AC6" s="331" t="s">
        <v>334</v>
      </c>
      <c r="AD6" s="331" t="s">
        <v>335</v>
      </c>
      <c r="AE6" s="331" t="s">
        <v>336</v>
      </c>
      <c r="AF6" s="162" t="s">
        <v>337</v>
      </c>
      <c r="AG6" s="331" t="s">
        <v>338</v>
      </c>
      <c r="AH6" s="331" t="s">
        <v>339</v>
      </c>
      <c r="AI6" s="331" t="s">
        <v>340</v>
      </c>
      <c r="AJ6" s="331" t="s">
        <v>341</v>
      </c>
      <c r="AK6" s="331" t="s">
        <v>342</v>
      </c>
      <c r="AL6" s="332" t="s">
        <v>343</v>
      </c>
      <c r="AM6" s="331" t="s">
        <v>344</v>
      </c>
      <c r="AN6" s="331" t="s">
        <v>345</v>
      </c>
      <c r="AO6" s="331" t="s">
        <v>346</v>
      </c>
      <c r="AP6" s="333" t="s">
        <v>347</v>
      </c>
    </row>
    <row r="7" spans="1:42" ht="10.5" customHeight="1">
      <c r="A7" s="329"/>
      <c r="B7" s="21"/>
      <c r="C7" s="21"/>
      <c r="D7" s="21"/>
      <c r="E7" s="56" t="s">
        <v>348</v>
      </c>
      <c r="F7" s="56" t="s">
        <v>348</v>
      </c>
      <c r="G7" s="56" t="s">
        <v>348</v>
      </c>
      <c r="H7" s="56"/>
      <c r="I7" s="17"/>
      <c r="J7" s="17"/>
      <c r="K7" s="17"/>
      <c r="L7" s="19"/>
      <c r="M7" s="17"/>
      <c r="N7" s="59"/>
      <c r="O7" s="18"/>
      <c r="P7" s="18"/>
      <c r="Q7" s="18"/>
      <c r="R7" s="18"/>
      <c r="S7" s="18"/>
      <c r="T7" s="19"/>
      <c r="U7" s="18"/>
      <c r="V7" s="19"/>
      <c r="W7" s="17"/>
      <c r="X7" s="19"/>
      <c r="Y7" s="19"/>
      <c r="Z7" s="19"/>
      <c r="AA7" s="19"/>
      <c r="AB7" s="19"/>
      <c r="AC7" s="19"/>
      <c r="AD7" s="19"/>
      <c r="AE7" s="19"/>
      <c r="AF7" s="19"/>
      <c r="AG7" s="19"/>
      <c r="AH7" s="19"/>
      <c r="AI7" s="19"/>
      <c r="AJ7" s="19"/>
      <c r="AK7" s="19"/>
      <c r="AL7" s="19"/>
      <c r="AM7" s="286"/>
      <c r="AN7" s="18"/>
      <c r="AO7" s="17"/>
      <c r="AP7" s="104"/>
    </row>
    <row r="8" spans="1:42" ht="14.25" customHeight="1">
      <c r="A8" s="329"/>
      <c r="B8" s="79">
        <v>1</v>
      </c>
      <c r="C8" s="79">
        <v>41</v>
      </c>
      <c r="D8" s="90">
        <v>44994</v>
      </c>
      <c r="E8" s="91" t="s">
        <v>179</v>
      </c>
      <c r="F8" s="91" t="s">
        <v>92</v>
      </c>
      <c r="G8" s="91" t="s">
        <v>182</v>
      </c>
      <c r="H8" s="91" t="s">
        <v>181</v>
      </c>
      <c r="J8" s="92" t="s">
        <v>349</v>
      </c>
      <c r="L8" s="206"/>
      <c r="N8" s="94"/>
      <c r="O8" s="95"/>
      <c r="P8" s="161" t="str">
        <f t="shared" ref="P8:P24" si="0">IFERROR(O8/R8,"-")</f>
        <v>-</v>
      </c>
      <c r="Q8" s="161" t="str">
        <f t="shared" ref="Q8:Q24" si="1">IFERROR(P8/T8,"-")</f>
        <v>-</v>
      </c>
      <c r="R8" s="96"/>
      <c r="T8" s="96"/>
      <c r="U8" s="96"/>
      <c r="V8" s="79"/>
      <c r="W8" s="92"/>
      <c r="X8" s="79"/>
      <c r="AA8" s="79"/>
      <c r="AB8" s="79"/>
      <c r="AC8" s="79"/>
      <c r="AF8" s="79"/>
      <c r="AG8" s="79"/>
      <c r="AJ8" s="79"/>
      <c r="AK8" s="79" t="s">
        <v>350</v>
      </c>
      <c r="AL8" s="97"/>
      <c r="AM8" s="303"/>
      <c r="AN8" s="96"/>
      <c r="AP8" s="102" t="s">
        <v>351</v>
      </c>
    </row>
    <row r="9" spans="1:42">
      <c r="A9" s="329"/>
      <c r="B9" s="79">
        <v>2</v>
      </c>
      <c r="C9" s="79">
        <v>24</v>
      </c>
      <c r="D9" s="90">
        <v>44994</v>
      </c>
      <c r="E9" s="91" t="s">
        <v>137</v>
      </c>
      <c r="F9" s="91" t="s">
        <v>92</v>
      </c>
      <c r="G9" s="91" t="s">
        <v>139</v>
      </c>
      <c r="H9" s="91" t="s">
        <v>141</v>
      </c>
      <c r="I9" s="92" t="s">
        <v>137</v>
      </c>
      <c r="J9" s="92" t="s">
        <v>352</v>
      </c>
      <c r="K9" s="92" t="s">
        <v>353</v>
      </c>
      <c r="L9" s="206" t="s">
        <v>19</v>
      </c>
      <c r="M9" s="92" t="s">
        <v>354</v>
      </c>
      <c r="N9" s="94" t="s">
        <v>137</v>
      </c>
      <c r="O9" s="95">
        <v>8.99</v>
      </c>
      <c r="P9" s="161">
        <f t="shared" si="0"/>
        <v>4.4950000000000001</v>
      </c>
      <c r="Q9" s="161">
        <f t="shared" si="1"/>
        <v>0.56187500000000001</v>
      </c>
      <c r="R9" s="96">
        <v>2</v>
      </c>
      <c r="S9" s="98" t="s">
        <v>355</v>
      </c>
      <c r="T9" s="96">
        <v>8</v>
      </c>
      <c r="U9" s="96"/>
      <c r="V9" s="79">
        <v>1</v>
      </c>
      <c r="W9" s="92" t="s">
        <v>356</v>
      </c>
      <c r="X9" s="79" t="s">
        <v>357</v>
      </c>
      <c r="Y9" s="79" t="s">
        <v>358</v>
      </c>
      <c r="Z9" s="79">
        <v>2</v>
      </c>
      <c r="AA9" s="79">
        <v>1</v>
      </c>
      <c r="AB9" s="79">
        <v>0</v>
      </c>
      <c r="AC9" s="79"/>
      <c r="AF9" s="79">
        <v>1</v>
      </c>
      <c r="AG9" s="79" t="s">
        <v>359</v>
      </c>
      <c r="AH9" s="79" t="s">
        <v>358</v>
      </c>
      <c r="AI9" s="79">
        <v>5</v>
      </c>
      <c r="AJ9" s="79">
        <v>1</v>
      </c>
      <c r="AK9" s="79">
        <v>0</v>
      </c>
      <c r="AL9" s="97">
        <v>1</v>
      </c>
      <c r="AM9" s="189" t="s">
        <v>360</v>
      </c>
      <c r="AN9" s="96" t="s">
        <v>361</v>
      </c>
      <c r="AO9" s="92" t="s">
        <v>362</v>
      </c>
      <c r="AP9" s="102" t="s">
        <v>363</v>
      </c>
    </row>
    <row r="10" spans="1:42">
      <c r="A10" s="329"/>
      <c r="B10" s="79">
        <v>3</v>
      </c>
      <c r="C10" s="79">
        <v>24</v>
      </c>
      <c r="D10" s="90">
        <v>45019</v>
      </c>
      <c r="E10" s="91" t="s">
        <v>137</v>
      </c>
      <c r="F10" s="91" t="s">
        <v>92</v>
      </c>
      <c r="G10" s="91" t="s">
        <v>139</v>
      </c>
      <c r="H10" s="91" t="s">
        <v>364</v>
      </c>
      <c r="I10" s="92" t="s">
        <v>137</v>
      </c>
      <c r="J10" s="92" t="s">
        <v>352</v>
      </c>
      <c r="K10" s="92" t="s">
        <v>353</v>
      </c>
      <c r="L10" s="206" t="s">
        <v>19</v>
      </c>
      <c r="M10" s="92" t="s">
        <v>354</v>
      </c>
      <c r="N10" s="94" t="s">
        <v>137</v>
      </c>
      <c r="O10" s="95">
        <v>14.99</v>
      </c>
      <c r="P10" s="161">
        <f t="shared" si="0"/>
        <v>7.4950000000000001</v>
      </c>
      <c r="Q10" s="161">
        <f t="shared" si="1"/>
        <v>0.93687500000000001</v>
      </c>
      <c r="R10" s="96">
        <v>2</v>
      </c>
      <c r="S10" s="39" t="str">
        <f>IF(R10=1,"Single canister",CONCATENATE(R10,"-Pack"))</f>
        <v>2-Pack</v>
      </c>
      <c r="T10" s="96">
        <v>8</v>
      </c>
      <c r="U10" s="96"/>
      <c r="V10" s="79">
        <v>1</v>
      </c>
      <c r="W10" s="92" t="s">
        <v>356</v>
      </c>
      <c r="X10" s="79" t="s">
        <v>357</v>
      </c>
      <c r="Y10" s="79" t="s">
        <v>358</v>
      </c>
      <c r="Z10" s="79">
        <v>2</v>
      </c>
      <c r="AA10" s="79">
        <v>1</v>
      </c>
      <c r="AB10" s="79">
        <v>0</v>
      </c>
      <c r="AC10" s="79"/>
      <c r="AF10" s="79">
        <v>1</v>
      </c>
      <c r="AG10" s="79" t="s">
        <v>359</v>
      </c>
      <c r="AH10" s="79" t="s">
        <v>358</v>
      </c>
      <c r="AI10" s="79">
        <v>5</v>
      </c>
      <c r="AJ10" s="79">
        <v>1</v>
      </c>
      <c r="AK10" s="79">
        <v>0</v>
      </c>
      <c r="AL10" s="97">
        <v>1</v>
      </c>
      <c r="AM10" s="189" t="s">
        <v>360</v>
      </c>
      <c r="AN10" s="96" t="s">
        <v>361</v>
      </c>
      <c r="AO10" s="92" t="s">
        <v>365</v>
      </c>
      <c r="AP10" s="102" t="s">
        <v>366</v>
      </c>
    </row>
    <row r="11" spans="1:42">
      <c r="A11" s="329"/>
      <c r="B11" s="79">
        <v>4</v>
      </c>
      <c r="C11" s="79">
        <v>17</v>
      </c>
      <c r="D11" s="90">
        <v>44994</v>
      </c>
      <c r="E11" s="91" t="s">
        <v>122</v>
      </c>
      <c r="F11" s="91" t="s">
        <v>92</v>
      </c>
      <c r="G11" s="91" t="s">
        <v>124</v>
      </c>
      <c r="H11" s="91" t="s">
        <v>126</v>
      </c>
      <c r="I11" s="92" t="s">
        <v>122</v>
      </c>
      <c r="J11" s="92" t="s">
        <v>367</v>
      </c>
      <c r="K11" s="92" t="s">
        <v>353</v>
      </c>
      <c r="L11" s="206"/>
      <c r="M11" s="289" t="s">
        <v>368</v>
      </c>
      <c r="N11" s="94" t="s">
        <v>122</v>
      </c>
      <c r="O11" s="95">
        <v>5.99</v>
      </c>
      <c r="P11" s="161">
        <f t="shared" si="0"/>
        <v>5.99</v>
      </c>
      <c r="Q11" s="161">
        <f t="shared" si="1"/>
        <v>0.59899999999999998</v>
      </c>
      <c r="R11" s="96">
        <v>1</v>
      </c>
      <c r="S11" s="98" t="s">
        <v>369</v>
      </c>
      <c r="T11" s="96">
        <v>10</v>
      </c>
      <c r="U11" s="96"/>
      <c r="V11" s="79"/>
      <c r="W11" s="92"/>
      <c r="X11" s="79"/>
      <c r="AA11" s="79"/>
      <c r="AB11" s="79"/>
      <c r="AC11" s="79"/>
      <c r="AF11" s="79"/>
      <c r="AG11" s="79"/>
      <c r="AJ11" s="79"/>
      <c r="AK11" s="79" t="s">
        <v>350</v>
      </c>
      <c r="AL11" s="97"/>
      <c r="AM11" s="303"/>
      <c r="AN11" s="96"/>
      <c r="AO11" s="92" t="s">
        <v>370</v>
      </c>
      <c r="AP11" s="102" t="s">
        <v>371</v>
      </c>
    </row>
    <row r="12" spans="1:42">
      <c r="A12" s="329"/>
      <c r="B12" s="79">
        <v>5</v>
      </c>
      <c r="C12" s="79">
        <v>17</v>
      </c>
      <c r="D12" s="90">
        <v>44994</v>
      </c>
      <c r="E12" s="91" t="s">
        <v>122</v>
      </c>
      <c r="F12" s="91" t="s">
        <v>92</v>
      </c>
      <c r="G12" s="91" t="s">
        <v>124</v>
      </c>
      <c r="H12" s="91" t="s">
        <v>126</v>
      </c>
      <c r="I12" s="92" t="s">
        <v>122</v>
      </c>
      <c r="J12" s="92" t="s">
        <v>372</v>
      </c>
      <c r="K12" s="92" t="s">
        <v>353</v>
      </c>
      <c r="L12" s="206"/>
      <c r="M12" s="289" t="s">
        <v>368</v>
      </c>
      <c r="N12" s="94" t="s">
        <v>122</v>
      </c>
      <c r="O12" s="95">
        <v>14.99</v>
      </c>
      <c r="P12" s="161">
        <f t="shared" si="0"/>
        <v>4.996666666666667</v>
      </c>
      <c r="Q12" s="161">
        <f t="shared" si="1"/>
        <v>0.4996666666666667</v>
      </c>
      <c r="R12" s="96">
        <v>3</v>
      </c>
      <c r="S12" s="98" t="s">
        <v>373</v>
      </c>
      <c r="T12" s="96">
        <v>10</v>
      </c>
      <c r="U12" s="96"/>
      <c r="V12" s="79"/>
      <c r="W12" s="92"/>
      <c r="X12" s="79"/>
      <c r="AA12" s="79"/>
      <c r="AB12" s="79"/>
      <c r="AC12" s="79"/>
      <c r="AF12" s="79"/>
      <c r="AG12" s="79"/>
      <c r="AJ12" s="79"/>
      <c r="AK12" s="79" t="s">
        <v>350</v>
      </c>
      <c r="AL12" s="97"/>
      <c r="AM12" s="303"/>
      <c r="AN12" s="96"/>
      <c r="AO12" s="92" t="s">
        <v>370</v>
      </c>
      <c r="AP12" s="102" t="s">
        <v>371</v>
      </c>
    </row>
    <row r="13" spans="1:42">
      <c r="A13" s="329"/>
      <c r="B13" s="79">
        <v>6</v>
      </c>
      <c r="C13" s="79">
        <v>34</v>
      </c>
      <c r="D13" s="90">
        <v>44994</v>
      </c>
      <c r="E13" s="91" t="s">
        <v>163</v>
      </c>
      <c r="F13" s="91" t="s">
        <v>92</v>
      </c>
      <c r="G13" s="91" t="s">
        <v>144</v>
      </c>
      <c r="H13" s="91" t="s">
        <v>165</v>
      </c>
      <c r="I13" s="15" t="s">
        <v>374</v>
      </c>
      <c r="J13" s="92" t="s">
        <v>375</v>
      </c>
      <c r="K13" s="92" t="s">
        <v>353</v>
      </c>
      <c r="L13" s="195" t="s">
        <v>19</v>
      </c>
      <c r="M13" s="92" t="s">
        <v>354</v>
      </c>
      <c r="N13" s="29" t="s">
        <v>376</v>
      </c>
      <c r="O13" s="95">
        <v>23.99</v>
      </c>
      <c r="P13" s="161">
        <f t="shared" si="0"/>
        <v>3.9983333333333331</v>
      </c>
      <c r="Q13" s="161">
        <f t="shared" si="1"/>
        <v>0.3331944444444444</v>
      </c>
      <c r="R13" s="96">
        <v>6</v>
      </c>
      <c r="S13" s="98" t="s">
        <v>377</v>
      </c>
      <c r="T13" s="96">
        <v>12</v>
      </c>
      <c r="U13" s="96"/>
      <c r="V13" s="79">
        <v>1</v>
      </c>
      <c r="W13" s="92" t="s">
        <v>378</v>
      </c>
      <c r="X13" s="79" t="s">
        <v>379</v>
      </c>
      <c r="Y13" s="79" t="s">
        <v>380</v>
      </c>
      <c r="Z13" s="79">
        <v>1</v>
      </c>
      <c r="AA13" s="79">
        <v>1</v>
      </c>
      <c r="AB13" s="79">
        <v>1</v>
      </c>
      <c r="AC13" s="79" t="s">
        <v>381</v>
      </c>
      <c r="AD13" s="79" t="s">
        <v>382</v>
      </c>
      <c r="AE13" s="79">
        <v>7</v>
      </c>
      <c r="AF13" s="79">
        <v>1</v>
      </c>
      <c r="AG13" s="79" t="s">
        <v>359</v>
      </c>
      <c r="AH13" s="79" t="s">
        <v>380</v>
      </c>
      <c r="AI13" s="79">
        <v>2</v>
      </c>
      <c r="AJ13" s="79">
        <v>1</v>
      </c>
      <c r="AK13" s="79">
        <v>0</v>
      </c>
      <c r="AL13" s="97">
        <v>1</v>
      </c>
      <c r="AM13" s="189" t="s">
        <v>360</v>
      </c>
      <c r="AN13" s="96"/>
      <c r="AO13" s="92" t="s">
        <v>383</v>
      </c>
      <c r="AP13" s="102" t="s">
        <v>350</v>
      </c>
    </row>
    <row r="14" spans="1:42">
      <c r="A14" s="329"/>
      <c r="B14" s="79">
        <v>7</v>
      </c>
      <c r="C14" s="79">
        <v>32</v>
      </c>
      <c r="D14" s="90">
        <v>44994</v>
      </c>
      <c r="E14" s="91" t="s">
        <v>157</v>
      </c>
      <c r="F14" s="91" t="s">
        <v>92</v>
      </c>
      <c r="G14" s="91" t="s">
        <v>154</v>
      </c>
      <c r="H14" s="91" t="s">
        <v>160</v>
      </c>
      <c r="I14" s="15" t="s">
        <v>374</v>
      </c>
      <c r="J14" s="92" t="s">
        <v>375</v>
      </c>
      <c r="K14" s="92" t="s">
        <v>353</v>
      </c>
      <c r="L14" s="195" t="s">
        <v>19</v>
      </c>
      <c r="M14" s="92" t="s">
        <v>354</v>
      </c>
      <c r="N14" s="29" t="s">
        <v>376</v>
      </c>
      <c r="O14" s="95">
        <v>12.49</v>
      </c>
      <c r="P14" s="161">
        <f t="shared" si="0"/>
        <v>12.49</v>
      </c>
      <c r="Q14" s="161">
        <f t="shared" si="1"/>
        <v>1.7842857142857143</v>
      </c>
      <c r="R14" s="96">
        <v>1</v>
      </c>
      <c r="S14" s="98" t="s">
        <v>369</v>
      </c>
      <c r="T14" s="96">
        <v>7</v>
      </c>
      <c r="U14" s="96"/>
      <c r="V14" s="79">
        <v>1</v>
      </c>
      <c r="W14" s="92" t="s">
        <v>378</v>
      </c>
      <c r="X14" s="79" t="s">
        <v>379</v>
      </c>
      <c r="Y14" s="79" t="s">
        <v>380</v>
      </c>
      <c r="Z14" s="79">
        <v>1</v>
      </c>
      <c r="AA14" s="79">
        <v>1</v>
      </c>
      <c r="AB14" s="79">
        <v>1</v>
      </c>
      <c r="AC14" s="79" t="s">
        <v>381</v>
      </c>
      <c r="AD14" s="79" t="s">
        <v>382</v>
      </c>
      <c r="AE14" s="79">
        <v>7</v>
      </c>
      <c r="AF14" s="79">
        <v>1</v>
      </c>
      <c r="AG14" s="79" t="s">
        <v>359</v>
      </c>
      <c r="AH14" s="79" t="s">
        <v>380</v>
      </c>
      <c r="AI14" s="79">
        <v>2</v>
      </c>
      <c r="AJ14" s="79">
        <v>1</v>
      </c>
      <c r="AK14" s="79">
        <v>0</v>
      </c>
      <c r="AL14" s="97">
        <v>1</v>
      </c>
      <c r="AM14" s="189" t="s">
        <v>360</v>
      </c>
      <c r="AN14" s="96"/>
      <c r="AO14" s="92" t="s">
        <v>384</v>
      </c>
      <c r="AP14" s="102" t="s">
        <v>350</v>
      </c>
    </row>
    <row r="15" spans="1:42">
      <c r="A15" s="329"/>
      <c r="B15" s="79">
        <v>8</v>
      </c>
      <c r="C15" s="79">
        <v>39</v>
      </c>
      <c r="D15" s="90">
        <v>44994</v>
      </c>
      <c r="E15" s="91" t="s">
        <v>174</v>
      </c>
      <c r="F15" s="91" t="s">
        <v>92</v>
      </c>
      <c r="G15" s="91" t="s">
        <v>124</v>
      </c>
      <c r="H15" s="91" t="s">
        <v>176</v>
      </c>
      <c r="I15" s="15" t="s">
        <v>374</v>
      </c>
      <c r="J15" s="92" t="s">
        <v>375</v>
      </c>
      <c r="K15" s="92" t="s">
        <v>353</v>
      </c>
      <c r="L15" s="195" t="s">
        <v>19</v>
      </c>
      <c r="M15" s="92" t="s">
        <v>354</v>
      </c>
      <c r="N15" s="29" t="s">
        <v>376</v>
      </c>
      <c r="O15" s="95">
        <v>7.5</v>
      </c>
      <c r="P15" s="161">
        <f t="shared" si="0"/>
        <v>7.5</v>
      </c>
      <c r="Q15" s="161">
        <f t="shared" si="1"/>
        <v>0.75</v>
      </c>
      <c r="R15" s="96">
        <v>1</v>
      </c>
      <c r="S15" s="98" t="s">
        <v>369</v>
      </c>
      <c r="T15" s="96">
        <v>10</v>
      </c>
      <c r="U15" s="96"/>
      <c r="V15" s="79">
        <v>1</v>
      </c>
      <c r="W15" s="92" t="s">
        <v>385</v>
      </c>
      <c r="X15" s="79" t="s">
        <v>379</v>
      </c>
      <c r="Y15" s="79" t="s">
        <v>380</v>
      </c>
      <c r="Z15" s="79">
        <v>1</v>
      </c>
      <c r="AA15" s="79">
        <v>1</v>
      </c>
      <c r="AB15" s="79">
        <v>1</v>
      </c>
      <c r="AC15" s="79" t="s">
        <v>381</v>
      </c>
      <c r="AD15" s="79" t="s">
        <v>382</v>
      </c>
      <c r="AE15" s="79">
        <v>7</v>
      </c>
      <c r="AF15" s="79">
        <v>1</v>
      </c>
      <c r="AG15" s="79" t="s">
        <v>359</v>
      </c>
      <c r="AH15" s="79" t="s">
        <v>380</v>
      </c>
      <c r="AI15" s="79">
        <v>2</v>
      </c>
      <c r="AJ15" s="79">
        <v>1</v>
      </c>
      <c r="AK15" s="79">
        <v>0</v>
      </c>
      <c r="AL15" s="97">
        <v>1</v>
      </c>
      <c r="AM15" s="189" t="s">
        <v>360</v>
      </c>
      <c r="AN15" s="96"/>
      <c r="AO15" s="92" t="s">
        <v>386</v>
      </c>
      <c r="AP15" s="102" t="s">
        <v>350</v>
      </c>
    </row>
    <row r="16" spans="1:42">
      <c r="A16" s="329"/>
      <c r="B16" s="79">
        <v>9</v>
      </c>
      <c r="C16" s="79">
        <v>43</v>
      </c>
      <c r="D16" s="90">
        <v>44994</v>
      </c>
      <c r="E16" s="91" t="s">
        <v>184</v>
      </c>
      <c r="F16" s="91" t="s">
        <v>92</v>
      </c>
      <c r="G16" s="91" t="s">
        <v>124</v>
      </c>
      <c r="H16" s="91" t="s">
        <v>186</v>
      </c>
      <c r="J16" s="92" t="s">
        <v>349</v>
      </c>
      <c r="L16" s="206"/>
      <c r="N16" s="94"/>
      <c r="O16" s="95"/>
      <c r="P16" s="161" t="str">
        <f t="shared" si="0"/>
        <v>-</v>
      </c>
      <c r="Q16" s="161" t="str">
        <f t="shared" si="1"/>
        <v>-</v>
      </c>
      <c r="R16" s="96"/>
      <c r="S16" s="98" t="s">
        <v>387</v>
      </c>
      <c r="T16" s="96"/>
      <c r="U16" s="96"/>
      <c r="V16" s="79"/>
      <c r="W16" s="92"/>
      <c r="X16" s="79"/>
      <c r="AA16" s="79"/>
      <c r="AB16" s="79"/>
      <c r="AC16" s="79"/>
      <c r="AF16" s="79"/>
      <c r="AG16" s="79"/>
      <c r="AJ16" s="79"/>
      <c r="AL16" s="97"/>
      <c r="AM16" s="303"/>
      <c r="AN16" s="96"/>
      <c r="AP16" s="102" t="s">
        <v>351</v>
      </c>
    </row>
    <row r="17" spans="1:42">
      <c r="A17" s="329"/>
      <c r="B17" s="79">
        <v>10</v>
      </c>
      <c r="C17" s="79">
        <v>12</v>
      </c>
      <c r="D17" s="90">
        <v>44994</v>
      </c>
      <c r="E17" s="91" t="s">
        <v>111</v>
      </c>
      <c r="F17" s="91" t="s">
        <v>92</v>
      </c>
      <c r="G17" s="91" t="s">
        <v>113</v>
      </c>
      <c r="H17" s="91" t="s">
        <v>115</v>
      </c>
      <c r="I17" s="92" t="s">
        <v>388</v>
      </c>
      <c r="J17" s="92" t="s">
        <v>389</v>
      </c>
      <c r="K17" s="92" t="s">
        <v>353</v>
      </c>
      <c r="L17" s="225" t="s">
        <v>19</v>
      </c>
      <c r="M17" s="92" t="s">
        <v>390</v>
      </c>
      <c r="N17" s="29" t="s">
        <v>391</v>
      </c>
      <c r="O17" s="95">
        <v>6.58</v>
      </c>
      <c r="P17" s="161">
        <f t="shared" si="0"/>
        <v>6.58</v>
      </c>
      <c r="Q17" s="161">
        <f t="shared" si="1"/>
        <v>0.82250000000000001</v>
      </c>
      <c r="R17" s="96">
        <v>1</v>
      </c>
      <c r="S17" s="98" t="s">
        <v>369</v>
      </c>
      <c r="T17" s="96">
        <v>8</v>
      </c>
      <c r="U17" s="96"/>
      <c r="V17" s="79">
        <v>0</v>
      </c>
      <c r="W17" s="92"/>
      <c r="X17" s="79"/>
      <c r="AA17" s="79"/>
      <c r="AB17" s="79">
        <v>0</v>
      </c>
      <c r="AC17" s="79"/>
      <c r="AF17" s="79">
        <v>1</v>
      </c>
      <c r="AG17" s="79" t="s">
        <v>392</v>
      </c>
      <c r="AH17" s="79" t="s">
        <v>380</v>
      </c>
      <c r="AI17" s="79">
        <v>2</v>
      </c>
      <c r="AJ17" s="79">
        <v>0</v>
      </c>
      <c r="AK17" s="79">
        <v>0</v>
      </c>
      <c r="AL17" s="97">
        <v>0</v>
      </c>
      <c r="AM17" s="189" t="s">
        <v>360</v>
      </c>
      <c r="AN17" s="96"/>
      <c r="AO17" s="92" t="s">
        <v>393</v>
      </c>
      <c r="AP17" s="102" t="s">
        <v>350</v>
      </c>
    </row>
    <row r="18" spans="1:42">
      <c r="B18" s="79">
        <v>11</v>
      </c>
      <c r="C18" s="79">
        <v>20</v>
      </c>
      <c r="D18" s="90">
        <v>44994</v>
      </c>
      <c r="E18" s="91" t="s">
        <v>129</v>
      </c>
      <c r="F18" s="91" t="s">
        <v>92</v>
      </c>
      <c r="G18" s="91" t="s">
        <v>113</v>
      </c>
      <c r="H18" s="91" t="s">
        <v>132</v>
      </c>
      <c r="I18" s="92" t="s">
        <v>394</v>
      </c>
      <c r="J18" s="92" t="s">
        <v>395</v>
      </c>
      <c r="K18" s="92" t="s">
        <v>353</v>
      </c>
      <c r="L18" s="206" t="s">
        <v>19</v>
      </c>
      <c r="M18" s="92" t="s">
        <v>354</v>
      </c>
      <c r="N18" s="94" t="s">
        <v>396</v>
      </c>
      <c r="O18" s="95">
        <v>10.02</v>
      </c>
      <c r="P18" s="161">
        <f t="shared" si="0"/>
        <v>10.02</v>
      </c>
      <c r="Q18" s="161">
        <f t="shared" si="1"/>
        <v>1.002</v>
      </c>
      <c r="R18" s="96">
        <v>1</v>
      </c>
      <c r="S18" s="98" t="s">
        <v>369</v>
      </c>
      <c r="T18" s="96">
        <v>10</v>
      </c>
      <c r="U18" s="96"/>
      <c r="V18" s="79">
        <v>1</v>
      </c>
      <c r="W18" s="92" t="s">
        <v>378</v>
      </c>
      <c r="X18" s="79" t="s">
        <v>379</v>
      </c>
      <c r="Y18" s="79" t="s">
        <v>380</v>
      </c>
      <c r="Z18" s="79">
        <v>1</v>
      </c>
      <c r="AA18" s="79">
        <v>1</v>
      </c>
      <c r="AB18" s="79">
        <v>0</v>
      </c>
      <c r="AC18" s="79"/>
      <c r="AF18" s="79">
        <v>1</v>
      </c>
      <c r="AG18" s="79" t="s">
        <v>359</v>
      </c>
      <c r="AH18" s="79" t="s">
        <v>358</v>
      </c>
      <c r="AI18" s="79">
        <v>5</v>
      </c>
      <c r="AJ18" s="79">
        <v>1</v>
      </c>
      <c r="AK18" s="79">
        <v>0</v>
      </c>
      <c r="AL18" s="97">
        <v>1</v>
      </c>
      <c r="AM18" s="189" t="s">
        <v>360</v>
      </c>
      <c r="AN18" s="96"/>
      <c r="AO18" s="92" t="s">
        <v>397</v>
      </c>
      <c r="AP18" s="102" t="s">
        <v>398</v>
      </c>
    </row>
    <row r="19" spans="1:42">
      <c r="B19" s="79">
        <v>12</v>
      </c>
      <c r="C19" s="79">
        <v>7</v>
      </c>
      <c r="D19" s="90">
        <v>44994</v>
      </c>
      <c r="E19" s="91" t="s">
        <v>100</v>
      </c>
      <c r="F19" s="91" t="s">
        <v>92</v>
      </c>
      <c r="G19" s="91" t="s">
        <v>95</v>
      </c>
      <c r="H19" s="91" t="s">
        <v>103</v>
      </c>
      <c r="I19" s="15" t="s">
        <v>374</v>
      </c>
      <c r="J19" s="92" t="s">
        <v>375</v>
      </c>
      <c r="K19" s="92" t="s">
        <v>353</v>
      </c>
      <c r="L19" s="195" t="s">
        <v>19</v>
      </c>
      <c r="M19" s="92" t="s">
        <v>354</v>
      </c>
      <c r="N19" s="29" t="s">
        <v>376</v>
      </c>
      <c r="O19" s="95">
        <v>11.39</v>
      </c>
      <c r="P19" s="161">
        <f t="shared" si="0"/>
        <v>11.39</v>
      </c>
      <c r="Q19" s="161">
        <f t="shared" si="1"/>
        <v>1.139</v>
      </c>
      <c r="R19" s="96">
        <v>1</v>
      </c>
      <c r="S19" s="98" t="s">
        <v>369</v>
      </c>
      <c r="T19" s="96">
        <v>10</v>
      </c>
      <c r="U19" s="96"/>
      <c r="V19" s="79">
        <v>1</v>
      </c>
      <c r="W19" s="92" t="s">
        <v>385</v>
      </c>
      <c r="X19" s="79" t="s">
        <v>379</v>
      </c>
      <c r="Y19" s="79" t="s">
        <v>380</v>
      </c>
      <c r="Z19" s="79">
        <v>1</v>
      </c>
      <c r="AA19" s="79">
        <v>1</v>
      </c>
      <c r="AB19" s="79">
        <v>1</v>
      </c>
      <c r="AC19" s="79" t="s">
        <v>381</v>
      </c>
      <c r="AD19" s="79" t="s">
        <v>382</v>
      </c>
      <c r="AE19" s="79">
        <v>7</v>
      </c>
      <c r="AF19" s="79">
        <v>1</v>
      </c>
      <c r="AG19" s="79" t="s">
        <v>359</v>
      </c>
      <c r="AH19" s="79" t="s">
        <v>380</v>
      </c>
      <c r="AI19" s="79">
        <v>2</v>
      </c>
      <c r="AJ19" s="79">
        <v>1</v>
      </c>
      <c r="AK19" s="79">
        <v>0</v>
      </c>
      <c r="AL19" s="97">
        <v>1</v>
      </c>
      <c r="AM19" s="189" t="s">
        <v>360</v>
      </c>
      <c r="AN19" s="96"/>
      <c r="AO19" s="92" t="s">
        <v>399</v>
      </c>
      <c r="AP19" s="102" t="s">
        <v>400</v>
      </c>
    </row>
    <row r="20" spans="1:42">
      <c r="B20" s="79">
        <v>13</v>
      </c>
      <c r="C20" s="79">
        <v>7</v>
      </c>
      <c r="D20" s="90">
        <v>44994</v>
      </c>
      <c r="E20" s="91" t="s">
        <v>100</v>
      </c>
      <c r="F20" s="91" t="s">
        <v>92</v>
      </c>
      <c r="G20" s="91" t="s">
        <v>95</v>
      </c>
      <c r="H20" s="91" t="s">
        <v>103</v>
      </c>
      <c r="I20" s="92" t="s">
        <v>100</v>
      </c>
      <c r="J20" s="92" t="s">
        <v>401</v>
      </c>
      <c r="K20" s="92" t="s">
        <v>353</v>
      </c>
      <c r="L20" s="206" t="s">
        <v>19</v>
      </c>
      <c r="M20" s="92" t="s">
        <v>402</v>
      </c>
      <c r="N20" s="94" t="s">
        <v>403</v>
      </c>
      <c r="O20" s="95">
        <v>7.49</v>
      </c>
      <c r="P20" s="161">
        <f t="shared" si="0"/>
        <v>7.49</v>
      </c>
      <c r="Q20" s="161">
        <f t="shared" si="1"/>
        <v>0.749</v>
      </c>
      <c r="R20" s="96">
        <v>1</v>
      </c>
      <c r="S20" s="98" t="s">
        <v>369</v>
      </c>
      <c r="T20" s="96">
        <v>10</v>
      </c>
      <c r="U20" s="96"/>
      <c r="V20" s="79">
        <v>1</v>
      </c>
      <c r="W20" s="92" t="s">
        <v>378</v>
      </c>
      <c r="X20" s="79" t="s">
        <v>379</v>
      </c>
      <c r="Y20" s="79" t="s">
        <v>380</v>
      </c>
      <c r="Z20" s="79">
        <v>1</v>
      </c>
      <c r="AA20" s="79">
        <v>1</v>
      </c>
      <c r="AB20" s="79">
        <v>0</v>
      </c>
      <c r="AC20" s="79"/>
      <c r="AF20" s="79">
        <v>1</v>
      </c>
      <c r="AG20" s="79" t="s">
        <v>359</v>
      </c>
      <c r="AH20" s="79" t="s">
        <v>380</v>
      </c>
      <c r="AI20" s="79">
        <v>2</v>
      </c>
      <c r="AJ20" s="79">
        <v>1</v>
      </c>
      <c r="AK20" s="79">
        <v>0</v>
      </c>
      <c r="AL20" s="97">
        <v>1</v>
      </c>
      <c r="AM20" s="189" t="s">
        <v>360</v>
      </c>
      <c r="AN20" s="96"/>
      <c r="AO20" s="92" t="s">
        <v>399</v>
      </c>
      <c r="AP20" s="102" t="s">
        <v>400</v>
      </c>
    </row>
    <row r="21" spans="1:42">
      <c r="B21" s="79">
        <v>14</v>
      </c>
      <c r="C21" s="79">
        <v>7</v>
      </c>
      <c r="D21" s="90">
        <v>44994</v>
      </c>
      <c r="E21" s="91" t="s">
        <v>100</v>
      </c>
      <c r="F21" s="91" t="s">
        <v>92</v>
      </c>
      <c r="G21" s="91" t="s">
        <v>95</v>
      </c>
      <c r="H21" s="91" t="s">
        <v>103</v>
      </c>
      <c r="I21" s="92" t="s">
        <v>100</v>
      </c>
      <c r="J21" s="92" t="s">
        <v>401</v>
      </c>
      <c r="K21" s="92" t="s">
        <v>353</v>
      </c>
      <c r="L21" s="206" t="s">
        <v>19</v>
      </c>
      <c r="M21" s="92" t="s">
        <v>402</v>
      </c>
      <c r="N21" s="94" t="s">
        <v>403</v>
      </c>
      <c r="O21" s="95">
        <v>14.99</v>
      </c>
      <c r="P21" s="161">
        <f t="shared" si="0"/>
        <v>7.4950000000000001</v>
      </c>
      <c r="Q21" s="161">
        <f t="shared" si="1"/>
        <v>0.74950000000000006</v>
      </c>
      <c r="R21" s="96">
        <v>2</v>
      </c>
      <c r="S21" s="98" t="s">
        <v>355</v>
      </c>
      <c r="T21" s="96">
        <v>10</v>
      </c>
      <c r="U21" s="96"/>
      <c r="V21" s="79">
        <v>1</v>
      </c>
      <c r="W21" s="92" t="s">
        <v>378</v>
      </c>
      <c r="X21" s="79" t="s">
        <v>379</v>
      </c>
      <c r="Y21" s="79" t="s">
        <v>380</v>
      </c>
      <c r="Z21" s="79">
        <v>2</v>
      </c>
      <c r="AA21" s="79">
        <v>1</v>
      </c>
      <c r="AB21" s="79">
        <v>0</v>
      </c>
      <c r="AC21" s="79"/>
      <c r="AF21" s="79">
        <v>1</v>
      </c>
      <c r="AG21" s="79" t="s">
        <v>359</v>
      </c>
      <c r="AH21" s="79" t="s">
        <v>380</v>
      </c>
      <c r="AI21" s="79">
        <v>2</v>
      </c>
      <c r="AJ21" s="79">
        <v>1</v>
      </c>
      <c r="AK21" s="79">
        <v>0</v>
      </c>
      <c r="AL21" s="97">
        <v>1</v>
      </c>
      <c r="AM21" s="189" t="s">
        <v>360</v>
      </c>
      <c r="AN21" s="96"/>
      <c r="AO21" s="92" t="s">
        <v>399</v>
      </c>
      <c r="AP21" s="102" t="s">
        <v>400</v>
      </c>
    </row>
    <row r="22" spans="1:42">
      <c r="B22" s="79">
        <v>15</v>
      </c>
      <c r="C22" s="79">
        <v>7</v>
      </c>
      <c r="D22" s="90">
        <v>44994</v>
      </c>
      <c r="E22" s="91" t="s">
        <v>100</v>
      </c>
      <c r="F22" s="91" t="s">
        <v>92</v>
      </c>
      <c r="G22" s="91" t="s">
        <v>95</v>
      </c>
      <c r="H22" s="91" t="s">
        <v>103</v>
      </c>
      <c r="I22" s="92" t="s">
        <v>100</v>
      </c>
      <c r="J22" s="92" t="s">
        <v>401</v>
      </c>
      <c r="K22" s="92" t="s">
        <v>353</v>
      </c>
      <c r="L22" s="206" t="s">
        <v>19</v>
      </c>
      <c r="M22" s="92" t="s">
        <v>402</v>
      </c>
      <c r="N22" s="94" t="s">
        <v>403</v>
      </c>
      <c r="O22" s="95">
        <v>29.49</v>
      </c>
      <c r="P22" s="161">
        <f t="shared" si="0"/>
        <v>7.3724999999999996</v>
      </c>
      <c r="Q22" s="161">
        <f t="shared" si="1"/>
        <v>0.73724999999999996</v>
      </c>
      <c r="R22" s="96">
        <v>4</v>
      </c>
      <c r="S22" s="98" t="s">
        <v>404</v>
      </c>
      <c r="T22" s="96">
        <v>10</v>
      </c>
      <c r="U22" s="96"/>
      <c r="V22" s="79">
        <v>1</v>
      </c>
      <c r="W22" s="92" t="s">
        <v>378</v>
      </c>
      <c r="X22" s="79" t="s">
        <v>379</v>
      </c>
      <c r="Y22" s="79" t="s">
        <v>380</v>
      </c>
      <c r="Z22" s="79">
        <v>2</v>
      </c>
      <c r="AA22" s="79">
        <v>1</v>
      </c>
      <c r="AB22" s="79">
        <v>0</v>
      </c>
      <c r="AC22" s="79"/>
      <c r="AF22" s="79">
        <v>1</v>
      </c>
      <c r="AG22" s="79" t="s">
        <v>359</v>
      </c>
      <c r="AH22" s="79" t="s">
        <v>380</v>
      </c>
      <c r="AI22" s="79">
        <v>2</v>
      </c>
      <c r="AJ22" s="79">
        <v>1</v>
      </c>
      <c r="AK22" s="79">
        <v>0</v>
      </c>
      <c r="AL22" s="97">
        <v>1</v>
      </c>
      <c r="AM22" s="189" t="s">
        <v>360</v>
      </c>
      <c r="AN22" s="96"/>
      <c r="AO22" s="92" t="s">
        <v>399</v>
      </c>
      <c r="AP22" s="102" t="s">
        <v>400</v>
      </c>
    </row>
    <row r="23" spans="1:42">
      <c r="B23" s="79">
        <v>16</v>
      </c>
      <c r="C23" s="79">
        <v>7</v>
      </c>
      <c r="D23" s="90">
        <v>45015</v>
      </c>
      <c r="E23" s="91" t="s">
        <v>100</v>
      </c>
      <c r="F23" s="91" t="s">
        <v>92</v>
      </c>
      <c r="G23" s="91" t="s">
        <v>95</v>
      </c>
      <c r="H23" s="91" t="s">
        <v>405</v>
      </c>
      <c r="I23" s="15" t="s">
        <v>374</v>
      </c>
      <c r="J23" s="92" t="s">
        <v>406</v>
      </c>
      <c r="K23" s="92" t="s">
        <v>353</v>
      </c>
      <c r="L23" s="195" t="s">
        <v>19</v>
      </c>
      <c r="M23" s="289" t="s">
        <v>407</v>
      </c>
      <c r="N23" s="29" t="s">
        <v>376</v>
      </c>
      <c r="O23" s="95">
        <v>19.989999999999998</v>
      </c>
      <c r="P23" s="161">
        <f t="shared" si="0"/>
        <v>19.989999999999998</v>
      </c>
      <c r="Q23" s="161">
        <f t="shared" si="1"/>
        <v>1.9989999999999999</v>
      </c>
      <c r="R23" s="96">
        <v>1</v>
      </c>
      <c r="S23" s="98" t="s">
        <v>369</v>
      </c>
      <c r="T23" s="96">
        <v>10</v>
      </c>
      <c r="U23" s="96"/>
      <c r="V23" s="79"/>
      <c r="W23" s="92"/>
      <c r="X23" s="79"/>
      <c r="AA23" s="79"/>
      <c r="AB23" s="79"/>
      <c r="AC23" s="79"/>
      <c r="AF23" s="79"/>
      <c r="AG23" s="79"/>
      <c r="AJ23" s="79"/>
      <c r="AL23" s="97"/>
      <c r="AM23" s="303"/>
      <c r="AN23" s="96"/>
      <c r="AO23" s="92" t="s">
        <v>408</v>
      </c>
      <c r="AP23" s="102" t="s">
        <v>409</v>
      </c>
    </row>
    <row r="24" spans="1:42">
      <c r="B24" s="79">
        <v>17</v>
      </c>
      <c r="C24" s="79">
        <v>7</v>
      </c>
      <c r="D24" s="90">
        <v>45015</v>
      </c>
      <c r="E24" s="91" t="s">
        <v>100</v>
      </c>
      <c r="F24" s="91" t="s">
        <v>92</v>
      </c>
      <c r="G24" s="91" t="s">
        <v>95</v>
      </c>
      <c r="H24" s="91" t="s">
        <v>405</v>
      </c>
      <c r="I24" s="92" t="s">
        <v>100</v>
      </c>
      <c r="J24" s="92" t="s">
        <v>401</v>
      </c>
      <c r="K24" s="92" t="s">
        <v>353</v>
      </c>
      <c r="L24" s="206" t="s">
        <v>19</v>
      </c>
      <c r="M24" s="92" t="s">
        <v>402</v>
      </c>
      <c r="N24" s="94" t="s">
        <v>403</v>
      </c>
      <c r="O24" s="95">
        <v>12.99</v>
      </c>
      <c r="P24" s="161">
        <f t="shared" si="0"/>
        <v>12.99</v>
      </c>
      <c r="Q24" s="161">
        <f t="shared" si="1"/>
        <v>1.2989999999999999</v>
      </c>
      <c r="R24" s="96">
        <v>1</v>
      </c>
      <c r="S24" s="98" t="s">
        <v>369</v>
      </c>
      <c r="T24" s="96">
        <v>10</v>
      </c>
      <c r="U24" s="96"/>
      <c r="V24" s="79">
        <v>1</v>
      </c>
      <c r="W24" s="92" t="s">
        <v>378</v>
      </c>
      <c r="X24" s="79" t="s">
        <v>379</v>
      </c>
      <c r="Y24" s="79" t="s">
        <v>380</v>
      </c>
      <c r="Z24" s="79">
        <v>1</v>
      </c>
      <c r="AA24" s="79">
        <v>1</v>
      </c>
      <c r="AB24" s="79">
        <v>0</v>
      </c>
      <c r="AC24" s="79"/>
      <c r="AF24" s="79">
        <v>1</v>
      </c>
      <c r="AG24" s="79" t="s">
        <v>359</v>
      </c>
      <c r="AH24" s="79" t="s">
        <v>380</v>
      </c>
      <c r="AI24" s="79">
        <v>2</v>
      </c>
      <c r="AJ24" s="79">
        <v>1</v>
      </c>
      <c r="AK24" s="79">
        <v>0</v>
      </c>
      <c r="AL24" s="97">
        <v>1</v>
      </c>
      <c r="AM24" s="189" t="s">
        <v>360</v>
      </c>
      <c r="AN24" s="96"/>
      <c r="AO24" s="92" t="s">
        <v>410</v>
      </c>
      <c r="AP24" s="102" t="s">
        <v>411</v>
      </c>
    </row>
    <row r="25" spans="1:42">
      <c r="B25" s="79">
        <v>18</v>
      </c>
      <c r="C25" s="79">
        <v>7</v>
      </c>
      <c r="D25" s="90">
        <v>45015</v>
      </c>
      <c r="E25" s="91" t="s">
        <v>100</v>
      </c>
      <c r="F25" s="91" t="s">
        <v>92</v>
      </c>
      <c r="G25" s="91" t="s">
        <v>95</v>
      </c>
      <c r="H25" s="91" t="s">
        <v>405</v>
      </c>
      <c r="I25" s="92" t="s">
        <v>100</v>
      </c>
      <c r="J25" s="92" t="s">
        <v>401</v>
      </c>
      <c r="K25" s="92" t="s">
        <v>353</v>
      </c>
      <c r="L25" s="206" t="s">
        <v>19</v>
      </c>
      <c r="M25" s="92" t="s">
        <v>402</v>
      </c>
      <c r="N25" s="94" t="s">
        <v>403</v>
      </c>
      <c r="O25" s="95"/>
      <c r="P25" s="161" t="s">
        <v>412</v>
      </c>
      <c r="Q25" s="161" t="s">
        <v>412</v>
      </c>
      <c r="R25" s="96">
        <v>2</v>
      </c>
      <c r="S25" s="98" t="s">
        <v>355</v>
      </c>
      <c r="T25" s="96">
        <v>10</v>
      </c>
      <c r="U25" s="96"/>
      <c r="V25" s="79">
        <v>1</v>
      </c>
      <c r="W25" s="92" t="s">
        <v>378</v>
      </c>
      <c r="X25" s="79" t="s">
        <v>379</v>
      </c>
      <c r="Y25" s="79" t="s">
        <v>380</v>
      </c>
      <c r="Z25" s="79">
        <v>2</v>
      </c>
      <c r="AA25" s="79">
        <v>1</v>
      </c>
      <c r="AB25" s="79">
        <v>0</v>
      </c>
      <c r="AC25" s="79"/>
      <c r="AF25" s="79">
        <v>1</v>
      </c>
      <c r="AG25" s="79" t="s">
        <v>359</v>
      </c>
      <c r="AH25" s="79" t="s">
        <v>380</v>
      </c>
      <c r="AI25" s="79">
        <v>2</v>
      </c>
      <c r="AJ25" s="79">
        <v>1</v>
      </c>
      <c r="AK25" s="79">
        <v>0</v>
      </c>
      <c r="AL25" s="97">
        <v>1</v>
      </c>
      <c r="AM25" s="189" t="s">
        <v>360</v>
      </c>
      <c r="AN25" s="96"/>
      <c r="AO25" s="92" t="s">
        <v>410</v>
      </c>
      <c r="AP25" s="102" t="s">
        <v>411</v>
      </c>
    </row>
    <row r="26" spans="1:42">
      <c r="B26" s="79">
        <v>19</v>
      </c>
      <c r="C26" s="79">
        <v>14</v>
      </c>
      <c r="D26" s="90">
        <v>44972</v>
      </c>
      <c r="E26" s="91" t="s">
        <v>116</v>
      </c>
      <c r="F26" s="91" t="s">
        <v>92</v>
      </c>
      <c r="G26" s="91" t="s">
        <v>88</v>
      </c>
      <c r="H26" s="91" t="s">
        <v>413</v>
      </c>
      <c r="I26" s="208" t="s">
        <v>414</v>
      </c>
      <c r="J26" s="93" t="s">
        <v>415</v>
      </c>
      <c r="K26" s="92" t="s">
        <v>353</v>
      </c>
      <c r="L26" s="225" t="s">
        <v>19</v>
      </c>
      <c r="N26" s="302" t="s">
        <v>416</v>
      </c>
      <c r="O26" s="95">
        <v>12.99</v>
      </c>
      <c r="P26" s="161">
        <f t="shared" ref="P26:P34" si="2">IFERROR(O26/R26,"-")</f>
        <v>6.4950000000000001</v>
      </c>
      <c r="Q26" s="161">
        <f t="shared" ref="Q26:Q34" si="3">IFERROR(P26/T26,"-")</f>
        <v>0.64949999999999997</v>
      </c>
      <c r="R26" s="96">
        <v>2</v>
      </c>
      <c r="S26" s="96" t="s">
        <v>355</v>
      </c>
      <c r="T26" s="96">
        <v>10</v>
      </c>
      <c r="U26" s="96"/>
      <c r="V26" s="79"/>
      <c r="W26" s="92"/>
      <c r="X26" s="79"/>
      <c r="AA26" s="79"/>
      <c r="AB26" s="79"/>
      <c r="AC26" s="79"/>
      <c r="AF26" s="79">
        <v>1</v>
      </c>
      <c r="AG26" s="79" t="s">
        <v>359</v>
      </c>
      <c r="AH26" s="79" t="s">
        <v>380</v>
      </c>
      <c r="AJ26" s="79"/>
      <c r="AK26" s="79">
        <v>0</v>
      </c>
      <c r="AL26" s="97">
        <v>1</v>
      </c>
      <c r="AM26" s="189" t="s">
        <v>360</v>
      </c>
      <c r="AN26" s="96"/>
      <c r="AO26" s="93" t="s">
        <v>417</v>
      </c>
      <c r="AP26" s="102" t="s">
        <v>418</v>
      </c>
    </row>
    <row r="27" spans="1:42">
      <c r="B27" s="79">
        <v>20</v>
      </c>
      <c r="C27" s="79">
        <v>14</v>
      </c>
      <c r="D27" s="90">
        <v>44994</v>
      </c>
      <c r="E27" s="91" t="s">
        <v>116</v>
      </c>
      <c r="F27" s="91" t="s">
        <v>92</v>
      </c>
      <c r="G27" s="91" t="s">
        <v>88</v>
      </c>
      <c r="H27" s="91" t="s">
        <v>119</v>
      </c>
      <c r="I27" s="208" t="s">
        <v>414</v>
      </c>
      <c r="J27" s="92" t="s">
        <v>415</v>
      </c>
      <c r="K27" s="92" t="s">
        <v>353</v>
      </c>
      <c r="L27" s="225" t="s">
        <v>19</v>
      </c>
      <c r="N27" s="302" t="s">
        <v>416</v>
      </c>
      <c r="O27" s="95">
        <v>8.99</v>
      </c>
      <c r="P27" s="161">
        <f t="shared" si="2"/>
        <v>8.99</v>
      </c>
      <c r="Q27" s="161">
        <f t="shared" si="3"/>
        <v>0.89900000000000002</v>
      </c>
      <c r="R27" s="96">
        <v>1</v>
      </c>
      <c r="S27" s="98" t="s">
        <v>369</v>
      </c>
      <c r="T27" s="96">
        <v>10</v>
      </c>
      <c r="U27" s="96"/>
      <c r="V27" s="79">
        <v>1</v>
      </c>
      <c r="W27" s="92" t="s">
        <v>419</v>
      </c>
      <c r="X27" s="79" t="s">
        <v>379</v>
      </c>
      <c r="Y27" s="79" t="s">
        <v>380</v>
      </c>
      <c r="Z27" s="79">
        <v>5</v>
      </c>
      <c r="AA27" s="79">
        <v>1</v>
      </c>
      <c r="AB27" s="79">
        <v>0</v>
      </c>
      <c r="AC27" s="79"/>
      <c r="AF27" s="79">
        <v>1</v>
      </c>
      <c r="AG27" s="79" t="s">
        <v>359</v>
      </c>
      <c r="AH27" s="79" t="s">
        <v>380</v>
      </c>
      <c r="AI27" s="79">
        <v>4</v>
      </c>
      <c r="AJ27" s="79">
        <v>0</v>
      </c>
      <c r="AK27" s="79">
        <v>0</v>
      </c>
      <c r="AL27" s="97">
        <v>1</v>
      </c>
      <c r="AM27" s="189" t="s">
        <v>360</v>
      </c>
      <c r="AN27" s="96"/>
      <c r="AO27" s="92" t="s">
        <v>420</v>
      </c>
      <c r="AP27" s="102" t="s">
        <v>350</v>
      </c>
    </row>
    <row r="28" spans="1:42">
      <c r="B28" s="79">
        <v>21</v>
      </c>
      <c r="C28" s="79">
        <v>14</v>
      </c>
      <c r="D28" s="90">
        <v>44994</v>
      </c>
      <c r="E28" s="91" t="s">
        <v>116</v>
      </c>
      <c r="F28" s="91" t="s">
        <v>92</v>
      </c>
      <c r="G28" s="91" t="s">
        <v>88</v>
      </c>
      <c r="H28" s="91" t="s">
        <v>119</v>
      </c>
      <c r="I28" s="208" t="s">
        <v>414</v>
      </c>
      <c r="J28" s="92" t="s">
        <v>415</v>
      </c>
      <c r="K28" s="92" t="s">
        <v>353</v>
      </c>
      <c r="L28" s="225" t="s">
        <v>19</v>
      </c>
      <c r="N28" s="302" t="s">
        <v>416</v>
      </c>
      <c r="O28" s="95">
        <v>12.99</v>
      </c>
      <c r="P28" s="161">
        <f t="shared" si="2"/>
        <v>6.4950000000000001</v>
      </c>
      <c r="Q28" s="161">
        <f t="shared" si="3"/>
        <v>0.64949999999999997</v>
      </c>
      <c r="R28" s="96">
        <v>2</v>
      </c>
      <c r="S28" s="98" t="s">
        <v>355</v>
      </c>
      <c r="T28" s="96">
        <v>10</v>
      </c>
      <c r="U28" s="96"/>
      <c r="V28" s="79">
        <v>1</v>
      </c>
      <c r="W28" s="92" t="s">
        <v>419</v>
      </c>
      <c r="X28" s="79" t="s">
        <v>379</v>
      </c>
      <c r="Y28" s="79" t="s">
        <v>380</v>
      </c>
      <c r="Z28" s="79">
        <v>5</v>
      </c>
      <c r="AA28" s="79">
        <v>1</v>
      </c>
      <c r="AB28" s="79">
        <v>0</v>
      </c>
      <c r="AC28" s="79"/>
      <c r="AF28" s="79">
        <v>1</v>
      </c>
      <c r="AG28" s="79" t="s">
        <v>359</v>
      </c>
      <c r="AH28" s="79" t="s">
        <v>380</v>
      </c>
      <c r="AI28" s="79">
        <v>4</v>
      </c>
      <c r="AJ28" s="79">
        <v>0</v>
      </c>
      <c r="AK28" s="79">
        <v>0</v>
      </c>
      <c r="AL28" s="97">
        <v>1</v>
      </c>
      <c r="AM28" s="189" t="s">
        <v>360</v>
      </c>
      <c r="AN28" s="96"/>
      <c r="AO28" s="92" t="s">
        <v>420</v>
      </c>
      <c r="AP28" s="102" t="s">
        <v>350</v>
      </c>
    </row>
    <row r="29" spans="1:42">
      <c r="B29" s="79">
        <v>22</v>
      </c>
      <c r="C29" s="79">
        <v>14</v>
      </c>
      <c r="D29" s="90">
        <v>45015</v>
      </c>
      <c r="E29" s="91" t="s">
        <v>116</v>
      </c>
      <c r="F29" s="91" t="s">
        <v>92</v>
      </c>
      <c r="G29" s="91" t="s">
        <v>88</v>
      </c>
      <c r="H29" s="91" t="s">
        <v>421</v>
      </c>
      <c r="I29" s="208" t="s">
        <v>414</v>
      </c>
      <c r="J29" s="92" t="s">
        <v>415</v>
      </c>
      <c r="K29" s="92" t="s">
        <v>353</v>
      </c>
      <c r="L29" s="225" t="s">
        <v>19</v>
      </c>
      <c r="N29" s="302" t="s">
        <v>416</v>
      </c>
      <c r="O29" s="95">
        <v>8.99</v>
      </c>
      <c r="P29" s="161">
        <f t="shared" si="2"/>
        <v>8.99</v>
      </c>
      <c r="Q29" s="161">
        <f t="shared" si="3"/>
        <v>0.89900000000000002</v>
      </c>
      <c r="R29" s="96">
        <v>1</v>
      </c>
      <c r="S29" s="98" t="s">
        <v>369</v>
      </c>
      <c r="T29" s="96">
        <v>10</v>
      </c>
      <c r="U29" s="96" t="s">
        <v>422</v>
      </c>
      <c r="V29" s="79">
        <v>1</v>
      </c>
      <c r="W29" s="92" t="s">
        <v>419</v>
      </c>
      <c r="X29" s="79" t="s">
        <v>379</v>
      </c>
      <c r="Y29" s="79" t="s">
        <v>380</v>
      </c>
      <c r="Z29" s="79">
        <v>5</v>
      </c>
      <c r="AA29" s="79">
        <v>1</v>
      </c>
      <c r="AB29" s="79">
        <v>0</v>
      </c>
      <c r="AC29" s="79"/>
      <c r="AF29" s="79">
        <v>1</v>
      </c>
      <c r="AG29" s="79" t="s">
        <v>359</v>
      </c>
      <c r="AH29" s="79" t="s">
        <v>380</v>
      </c>
      <c r="AI29" s="79">
        <v>4</v>
      </c>
      <c r="AJ29" s="79">
        <v>0</v>
      </c>
      <c r="AK29" s="79">
        <v>0</v>
      </c>
      <c r="AL29" s="97">
        <v>1</v>
      </c>
      <c r="AM29" s="189" t="s">
        <v>360</v>
      </c>
      <c r="AN29" s="96"/>
      <c r="AP29" s="102" t="s">
        <v>423</v>
      </c>
    </row>
    <row r="30" spans="1:42">
      <c r="B30" s="79">
        <v>23</v>
      </c>
      <c r="C30" s="79">
        <v>14</v>
      </c>
      <c r="D30" s="90">
        <v>45015</v>
      </c>
      <c r="E30" s="91" t="s">
        <v>116</v>
      </c>
      <c r="F30" s="91" t="s">
        <v>92</v>
      </c>
      <c r="G30" s="91" t="s">
        <v>88</v>
      </c>
      <c r="H30" s="91" t="s">
        <v>421</v>
      </c>
      <c r="I30" s="208" t="s">
        <v>414</v>
      </c>
      <c r="J30" s="92" t="s">
        <v>415</v>
      </c>
      <c r="K30" s="92" t="s">
        <v>353</v>
      </c>
      <c r="L30" s="225" t="s">
        <v>19</v>
      </c>
      <c r="M30" s="289" t="s">
        <v>368</v>
      </c>
      <c r="N30" s="302" t="s">
        <v>416</v>
      </c>
      <c r="O30" s="95">
        <v>12.99</v>
      </c>
      <c r="P30" s="161">
        <f t="shared" si="2"/>
        <v>6.4950000000000001</v>
      </c>
      <c r="Q30" s="161">
        <f t="shared" si="3"/>
        <v>0.64949999999999997</v>
      </c>
      <c r="R30" s="96">
        <v>2</v>
      </c>
      <c r="S30" s="98" t="s">
        <v>355</v>
      </c>
      <c r="T30" s="96">
        <v>10</v>
      </c>
      <c r="U30" s="96"/>
      <c r="V30" s="79">
        <v>1</v>
      </c>
      <c r="W30" s="92" t="s">
        <v>419</v>
      </c>
      <c r="X30" s="79" t="s">
        <v>379</v>
      </c>
      <c r="Y30" s="79" t="s">
        <v>380</v>
      </c>
      <c r="Z30" s="79">
        <v>5</v>
      </c>
      <c r="AA30" s="79">
        <v>1</v>
      </c>
      <c r="AB30" s="79">
        <v>0</v>
      </c>
      <c r="AC30" s="79"/>
      <c r="AF30" s="79">
        <v>1</v>
      </c>
      <c r="AG30" s="79" t="s">
        <v>359</v>
      </c>
      <c r="AH30" s="79" t="s">
        <v>380</v>
      </c>
      <c r="AI30" s="79">
        <v>4</v>
      </c>
      <c r="AJ30" s="79">
        <v>0</v>
      </c>
      <c r="AK30" s="79">
        <v>0</v>
      </c>
      <c r="AL30" s="97">
        <v>1</v>
      </c>
      <c r="AM30" s="189" t="s">
        <v>360</v>
      </c>
      <c r="AN30" s="96"/>
      <c r="AP30" s="102" t="s">
        <v>423</v>
      </c>
    </row>
    <row r="31" spans="1:42">
      <c r="B31" s="79">
        <v>24</v>
      </c>
      <c r="C31" s="79">
        <v>30</v>
      </c>
      <c r="D31" s="90">
        <v>44994</v>
      </c>
      <c r="E31" s="91" t="s">
        <v>152</v>
      </c>
      <c r="F31" s="91" t="s">
        <v>92</v>
      </c>
      <c r="G31" s="91" t="s">
        <v>154</v>
      </c>
      <c r="H31" s="91" t="s">
        <v>156</v>
      </c>
      <c r="I31" s="92" t="s">
        <v>152</v>
      </c>
      <c r="J31" s="92" t="s">
        <v>424</v>
      </c>
      <c r="K31" s="92" t="s">
        <v>353</v>
      </c>
      <c r="L31" s="206" t="s">
        <v>19</v>
      </c>
      <c r="N31" s="94" t="s">
        <v>425</v>
      </c>
      <c r="O31" s="95">
        <v>11.49</v>
      </c>
      <c r="P31" s="161">
        <f t="shared" si="2"/>
        <v>11.49</v>
      </c>
      <c r="Q31" s="161">
        <f t="shared" si="3"/>
        <v>1.149</v>
      </c>
      <c r="R31" s="96">
        <v>1</v>
      </c>
      <c r="S31" s="98" t="s">
        <v>369</v>
      </c>
      <c r="T31" s="96">
        <v>10</v>
      </c>
      <c r="U31" s="96"/>
      <c r="V31" s="79">
        <v>1</v>
      </c>
      <c r="W31" s="92" t="s">
        <v>378</v>
      </c>
      <c r="X31" s="79" t="s">
        <v>379</v>
      </c>
      <c r="Y31" s="79" t="s">
        <v>380</v>
      </c>
      <c r="Z31" s="79">
        <v>1</v>
      </c>
      <c r="AA31" s="79">
        <v>0</v>
      </c>
      <c r="AB31" s="79">
        <v>0</v>
      </c>
      <c r="AC31" s="79"/>
      <c r="AF31" s="79">
        <v>1</v>
      </c>
      <c r="AG31" s="79" t="s">
        <v>359</v>
      </c>
      <c r="AH31" s="79" t="s">
        <v>380</v>
      </c>
      <c r="AI31" s="79">
        <v>2</v>
      </c>
      <c r="AJ31" s="79">
        <v>1</v>
      </c>
      <c r="AK31" s="79">
        <v>0</v>
      </c>
      <c r="AL31" s="97">
        <v>1</v>
      </c>
      <c r="AM31" s="189" t="s">
        <v>360</v>
      </c>
      <c r="AN31" s="96"/>
      <c r="AO31" s="92" t="s">
        <v>426</v>
      </c>
      <c r="AP31" s="102" t="s">
        <v>350</v>
      </c>
    </row>
    <row r="32" spans="1:42">
      <c r="B32" s="79">
        <v>25</v>
      </c>
      <c r="C32" s="79">
        <v>3</v>
      </c>
      <c r="D32" s="90">
        <v>44994</v>
      </c>
      <c r="E32" s="91" t="s">
        <v>85</v>
      </c>
      <c r="F32" s="91" t="s">
        <v>92</v>
      </c>
      <c r="G32" s="91" t="s">
        <v>88</v>
      </c>
      <c r="H32" s="91" t="s">
        <v>91</v>
      </c>
      <c r="I32" s="92" t="s">
        <v>85</v>
      </c>
      <c r="J32" s="92" t="s">
        <v>427</v>
      </c>
      <c r="K32" s="92" t="s">
        <v>353</v>
      </c>
      <c r="L32" s="206" t="s">
        <v>19</v>
      </c>
      <c r="N32" s="94" t="s">
        <v>428</v>
      </c>
      <c r="O32" s="95">
        <v>7.88</v>
      </c>
      <c r="P32" s="161">
        <f t="shared" si="2"/>
        <v>7.88</v>
      </c>
      <c r="Q32" s="161">
        <f t="shared" si="3"/>
        <v>0.78800000000000003</v>
      </c>
      <c r="R32" s="96">
        <v>1</v>
      </c>
      <c r="S32" s="98" t="s">
        <v>369</v>
      </c>
      <c r="T32" s="96">
        <v>10</v>
      </c>
      <c r="U32" s="96"/>
      <c r="V32" s="79">
        <v>1</v>
      </c>
      <c r="W32" s="92" t="s">
        <v>356</v>
      </c>
      <c r="X32" s="79" t="s">
        <v>429</v>
      </c>
      <c r="Y32" s="79" t="s">
        <v>380</v>
      </c>
      <c r="Z32" s="79">
        <v>6</v>
      </c>
      <c r="AA32" s="79">
        <v>0</v>
      </c>
      <c r="AB32" s="79">
        <v>1</v>
      </c>
      <c r="AC32" s="79" t="s">
        <v>430</v>
      </c>
      <c r="AD32" s="79" t="s">
        <v>380</v>
      </c>
      <c r="AE32" s="79">
        <v>2</v>
      </c>
      <c r="AF32" s="79">
        <v>1</v>
      </c>
      <c r="AG32" s="79" t="s">
        <v>381</v>
      </c>
      <c r="AH32" s="79" t="s">
        <v>380</v>
      </c>
      <c r="AI32" s="79">
        <v>1</v>
      </c>
      <c r="AJ32" s="79">
        <v>0</v>
      </c>
      <c r="AK32" s="79">
        <v>0</v>
      </c>
      <c r="AL32" s="97">
        <v>1</v>
      </c>
      <c r="AM32" s="189" t="s">
        <v>360</v>
      </c>
      <c r="AN32" s="96"/>
      <c r="AO32" s="92" t="s">
        <v>431</v>
      </c>
      <c r="AP32" s="102" t="s">
        <v>432</v>
      </c>
    </row>
    <row r="33" spans="2:42">
      <c r="B33" s="79">
        <v>26</v>
      </c>
      <c r="C33" s="79">
        <v>3</v>
      </c>
      <c r="D33" s="90">
        <v>44994</v>
      </c>
      <c r="E33" s="91" t="s">
        <v>85</v>
      </c>
      <c r="F33" s="91" t="s">
        <v>92</v>
      </c>
      <c r="G33" s="91" t="s">
        <v>88</v>
      </c>
      <c r="H33" s="91" t="s">
        <v>91</v>
      </c>
      <c r="I33" s="92" t="s">
        <v>85</v>
      </c>
      <c r="J33" s="92" t="s">
        <v>427</v>
      </c>
      <c r="K33" s="92" t="s">
        <v>353</v>
      </c>
      <c r="L33" s="206" t="s">
        <v>19</v>
      </c>
      <c r="N33" s="94" t="s">
        <v>428</v>
      </c>
      <c r="O33" s="95">
        <v>14.88</v>
      </c>
      <c r="P33" s="161">
        <f t="shared" si="2"/>
        <v>7.44</v>
      </c>
      <c r="Q33" s="161">
        <f t="shared" si="3"/>
        <v>0.74399999999999999</v>
      </c>
      <c r="R33" s="96">
        <v>2</v>
      </c>
      <c r="S33" s="98" t="s">
        <v>355</v>
      </c>
      <c r="T33" s="96">
        <v>10</v>
      </c>
      <c r="U33" s="96"/>
      <c r="V33" s="79">
        <v>1</v>
      </c>
      <c r="W33" s="92" t="s">
        <v>356</v>
      </c>
      <c r="X33" s="79" t="s">
        <v>429</v>
      </c>
      <c r="Y33" s="79" t="s">
        <v>380</v>
      </c>
      <c r="Z33" s="79">
        <v>6</v>
      </c>
      <c r="AA33" s="79">
        <v>0</v>
      </c>
      <c r="AB33" s="79">
        <v>1</v>
      </c>
      <c r="AC33" s="79" t="s">
        <v>430</v>
      </c>
      <c r="AD33" s="79" t="s">
        <v>380</v>
      </c>
      <c r="AE33" s="79">
        <v>2</v>
      </c>
      <c r="AF33" s="79">
        <v>1</v>
      </c>
      <c r="AG33" s="79" t="s">
        <v>381</v>
      </c>
      <c r="AH33" s="79" t="s">
        <v>380</v>
      </c>
      <c r="AI33" s="79">
        <v>1</v>
      </c>
      <c r="AJ33" s="79">
        <v>0</v>
      </c>
      <c r="AK33" s="79">
        <v>0</v>
      </c>
      <c r="AL33" s="97">
        <v>1</v>
      </c>
      <c r="AM33" s="189" t="s">
        <v>360</v>
      </c>
      <c r="AN33" s="96"/>
      <c r="AO33" s="92" t="s">
        <v>431</v>
      </c>
      <c r="AP33" s="102" t="s">
        <v>432</v>
      </c>
    </row>
    <row r="34" spans="2:42">
      <c r="B34" s="79">
        <v>27</v>
      </c>
      <c r="C34" s="79">
        <v>3</v>
      </c>
      <c r="D34" s="90">
        <v>44994</v>
      </c>
      <c r="E34" s="91" t="s">
        <v>85</v>
      </c>
      <c r="F34" s="91" t="s">
        <v>92</v>
      </c>
      <c r="G34" s="91" t="s">
        <v>88</v>
      </c>
      <c r="H34" s="91" t="s">
        <v>91</v>
      </c>
      <c r="I34" s="92" t="s">
        <v>85</v>
      </c>
      <c r="J34" s="92" t="s">
        <v>427</v>
      </c>
      <c r="K34" s="92" t="s">
        <v>353</v>
      </c>
      <c r="L34" s="206" t="s">
        <v>19</v>
      </c>
      <c r="N34" s="94" t="s">
        <v>428</v>
      </c>
      <c r="O34" s="95">
        <v>21.88</v>
      </c>
      <c r="P34" s="161">
        <f t="shared" si="2"/>
        <v>5.47</v>
      </c>
      <c r="Q34" s="161">
        <f t="shared" si="3"/>
        <v>0.54699999999999993</v>
      </c>
      <c r="R34" s="96">
        <v>4</v>
      </c>
      <c r="S34" s="98" t="s">
        <v>404</v>
      </c>
      <c r="T34" s="96">
        <v>10</v>
      </c>
      <c r="U34" s="96"/>
      <c r="V34" s="79">
        <v>1</v>
      </c>
      <c r="W34" s="92" t="s">
        <v>356</v>
      </c>
      <c r="X34" s="79" t="s">
        <v>429</v>
      </c>
      <c r="Y34" s="79" t="s">
        <v>380</v>
      </c>
      <c r="Z34" s="79">
        <v>6</v>
      </c>
      <c r="AA34" s="79">
        <v>0</v>
      </c>
      <c r="AB34" s="79">
        <v>1</v>
      </c>
      <c r="AC34" s="79" t="s">
        <v>430</v>
      </c>
      <c r="AD34" s="79" t="s">
        <v>380</v>
      </c>
      <c r="AE34" s="79">
        <v>2</v>
      </c>
      <c r="AF34" s="79">
        <v>1</v>
      </c>
      <c r="AG34" s="79" t="s">
        <v>381</v>
      </c>
      <c r="AH34" s="79" t="s">
        <v>380</v>
      </c>
      <c r="AI34" s="79">
        <v>1</v>
      </c>
      <c r="AJ34" s="79">
        <v>0</v>
      </c>
      <c r="AK34" s="79">
        <v>0</v>
      </c>
      <c r="AL34" s="97">
        <v>1</v>
      </c>
      <c r="AM34" s="189" t="s">
        <v>360</v>
      </c>
      <c r="AN34" s="96"/>
      <c r="AO34" s="92" t="s">
        <v>431</v>
      </c>
      <c r="AP34" s="102" t="s">
        <v>432</v>
      </c>
    </row>
    <row r="35" spans="2:42">
      <c r="B35" s="79">
        <v>28</v>
      </c>
      <c r="C35" s="79">
        <v>104</v>
      </c>
      <c r="D35" s="90" t="e">
        <f>VLOOKUP($C35,#REF!,'Instore - Product Database'!D$3,FALSE)</f>
        <v>#REF!</v>
      </c>
      <c r="E35" s="273" t="e">
        <f>VLOOKUP($C35,#REF!,'Instore - Product Database'!E$3,FALSE)</f>
        <v>#REF!</v>
      </c>
      <c r="F35" s="273" t="e">
        <f>VLOOKUP($C35,#REF!,'Instore - Product Database'!F$3,FALSE)</f>
        <v>#REF!</v>
      </c>
      <c r="G35" s="273" t="e">
        <f>VLOOKUP($C35,#REF!,'Instore - Product Database'!G$3,FALSE)</f>
        <v>#REF!</v>
      </c>
      <c r="H35" s="273" t="e">
        <f>VLOOKUP($C35,#REF!,'Instore - Product Database'!H$3,FALSE)</f>
        <v>#REF!</v>
      </c>
      <c r="I35" s="92" t="s">
        <v>85</v>
      </c>
      <c r="J35" s="92" t="s">
        <v>427</v>
      </c>
      <c r="K35" s="92" t="s">
        <v>353</v>
      </c>
      <c r="L35" s="206" t="s">
        <v>19</v>
      </c>
      <c r="N35" s="94" t="s">
        <v>428</v>
      </c>
      <c r="O35" s="95">
        <v>7.88</v>
      </c>
      <c r="P35" s="161">
        <f t="shared" ref="P35:P38" si="4">IFERROR(O35/R35,"-")</f>
        <v>7.88</v>
      </c>
      <c r="Q35" s="161">
        <f t="shared" ref="Q35:Q38" si="5">IFERROR(P35/T35,"-")</f>
        <v>0.78800000000000003</v>
      </c>
      <c r="R35" s="96">
        <v>1</v>
      </c>
      <c r="S35" s="98" t="s">
        <v>369</v>
      </c>
      <c r="T35" s="96">
        <v>10</v>
      </c>
      <c r="U35" s="96"/>
      <c r="V35" s="79">
        <v>1</v>
      </c>
      <c r="W35" s="92" t="s">
        <v>356</v>
      </c>
      <c r="X35" s="79" t="s">
        <v>429</v>
      </c>
      <c r="Y35" s="79" t="s">
        <v>380</v>
      </c>
      <c r="Z35" s="79">
        <v>6</v>
      </c>
      <c r="AA35" s="79">
        <v>0</v>
      </c>
      <c r="AB35" s="79">
        <v>1</v>
      </c>
      <c r="AC35" s="79" t="s">
        <v>430</v>
      </c>
      <c r="AD35" s="79" t="s">
        <v>380</v>
      </c>
      <c r="AE35" s="79">
        <v>2</v>
      </c>
      <c r="AF35" s="79">
        <v>1</v>
      </c>
      <c r="AG35" s="79" t="s">
        <v>381</v>
      </c>
      <c r="AH35" s="79" t="s">
        <v>380</v>
      </c>
      <c r="AI35" s="79">
        <v>1</v>
      </c>
      <c r="AJ35" s="79">
        <v>0</v>
      </c>
      <c r="AK35" s="79">
        <v>0</v>
      </c>
      <c r="AL35" s="97">
        <v>1</v>
      </c>
      <c r="AM35" s="189" t="s">
        <v>360</v>
      </c>
      <c r="AN35" s="96"/>
      <c r="AO35" s="92" t="s">
        <v>433</v>
      </c>
      <c r="AP35" s="102" t="s">
        <v>434</v>
      </c>
    </row>
    <row r="36" spans="2:42">
      <c r="B36" s="79">
        <v>29</v>
      </c>
      <c r="C36" s="79">
        <v>104</v>
      </c>
      <c r="D36" s="90" t="e">
        <f>VLOOKUP($C36,#REF!,'Instore - Product Database'!D$3,FALSE)</f>
        <v>#REF!</v>
      </c>
      <c r="E36" s="273" t="e">
        <f>VLOOKUP($C36,#REF!,'Instore - Product Database'!E$3,FALSE)</f>
        <v>#REF!</v>
      </c>
      <c r="F36" s="273" t="e">
        <f>VLOOKUP($C36,#REF!,'Instore - Product Database'!F$3,FALSE)</f>
        <v>#REF!</v>
      </c>
      <c r="G36" s="273" t="e">
        <f>VLOOKUP($C36,#REF!,'Instore - Product Database'!G$3,FALSE)</f>
        <v>#REF!</v>
      </c>
      <c r="H36" s="273" t="e">
        <f>VLOOKUP($C36,#REF!,'Instore - Product Database'!H$3,FALSE)</f>
        <v>#REF!</v>
      </c>
      <c r="I36" s="92" t="s">
        <v>85</v>
      </c>
      <c r="J36" s="92" t="s">
        <v>427</v>
      </c>
      <c r="K36" s="92" t="s">
        <v>353</v>
      </c>
      <c r="L36" s="206" t="s">
        <v>19</v>
      </c>
      <c r="M36" s="289" t="s">
        <v>435</v>
      </c>
      <c r="N36" s="94" t="s">
        <v>428</v>
      </c>
      <c r="O36" s="95">
        <v>14.88</v>
      </c>
      <c r="P36" s="161">
        <f t="shared" si="4"/>
        <v>7.44</v>
      </c>
      <c r="Q36" s="161">
        <f t="shared" si="5"/>
        <v>0.74399999999999999</v>
      </c>
      <c r="R36" s="96">
        <v>2</v>
      </c>
      <c r="S36" s="98" t="s">
        <v>355</v>
      </c>
      <c r="T36" s="96">
        <v>10</v>
      </c>
      <c r="U36" s="96"/>
      <c r="V36" s="79">
        <v>1</v>
      </c>
      <c r="W36" s="92" t="s">
        <v>356</v>
      </c>
      <c r="X36" s="79" t="s">
        <v>429</v>
      </c>
      <c r="Y36" s="79" t="s">
        <v>380</v>
      </c>
      <c r="Z36" s="79">
        <v>6</v>
      </c>
      <c r="AA36" s="79">
        <v>0</v>
      </c>
      <c r="AB36" s="79">
        <v>1</v>
      </c>
      <c r="AC36" s="79" t="s">
        <v>430</v>
      </c>
      <c r="AD36" s="79" t="s">
        <v>380</v>
      </c>
      <c r="AE36" s="79">
        <v>2</v>
      </c>
      <c r="AF36" s="79">
        <v>1</v>
      </c>
      <c r="AG36" s="79" t="s">
        <v>381</v>
      </c>
      <c r="AH36" s="79" t="s">
        <v>380</v>
      </c>
      <c r="AI36" s="79">
        <v>1</v>
      </c>
      <c r="AJ36" s="79">
        <v>0</v>
      </c>
      <c r="AK36" s="79">
        <v>0</v>
      </c>
      <c r="AL36" s="97">
        <v>1</v>
      </c>
      <c r="AM36" s="189" t="s">
        <v>360</v>
      </c>
      <c r="AN36" s="96"/>
      <c r="AP36" s="102" t="s">
        <v>436</v>
      </c>
    </row>
    <row r="37" spans="2:42">
      <c r="B37" s="79">
        <v>30</v>
      </c>
      <c r="C37" s="79">
        <v>104</v>
      </c>
      <c r="D37" s="90" t="e">
        <f>VLOOKUP($C37,#REF!,'Instore - Product Database'!D$3,FALSE)</f>
        <v>#REF!</v>
      </c>
      <c r="E37" s="273" t="e">
        <f>VLOOKUP($C37,#REF!,'Instore - Product Database'!E$3,FALSE)</f>
        <v>#REF!</v>
      </c>
      <c r="F37" s="273" t="e">
        <f>VLOOKUP($C37,#REF!,'Instore - Product Database'!F$3,FALSE)</f>
        <v>#REF!</v>
      </c>
      <c r="G37" s="273" t="e">
        <f>VLOOKUP($C37,#REF!,'Instore - Product Database'!G$3,FALSE)</f>
        <v>#REF!</v>
      </c>
      <c r="H37" s="273" t="e">
        <f>VLOOKUP($C37,#REF!,'Instore - Product Database'!H$3,FALSE)</f>
        <v>#REF!</v>
      </c>
      <c r="I37" s="92" t="s">
        <v>85</v>
      </c>
      <c r="J37" s="92" t="s">
        <v>427</v>
      </c>
      <c r="K37" s="92" t="s">
        <v>353</v>
      </c>
      <c r="L37" s="206" t="s">
        <v>19</v>
      </c>
      <c r="M37" s="289" t="s">
        <v>435</v>
      </c>
      <c r="N37" s="94" t="s">
        <v>428</v>
      </c>
      <c r="O37" s="95">
        <v>21.88</v>
      </c>
      <c r="P37" s="161">
        <f t="shared" si="4"/>
        <v>5.47</v>
      </c>
      <c r="Q37" s="161">
        <f t="shared" si="5"/>
        <v>0.54699999999999993</v>
      </c>
      <c r="R37" s="96">
        <v>4</v>
      </c>
      <c r="S37" s="98" t="s">
        <v>404</v>
      </c>
      <c r="T37" s="96">
        <v>10</v>
      </c>
      <c r="U37" s="96"/>
      <c r="V37" s="96">
        <v>1</v>
      </c>
      <c r="W37" s="92" t="s">
        <v>356</v>
      </c>
      <c r="X37" s="79" t="s">
        <v>429</v>
      </c>
      <c r="Y37" s="79" t="s">
        <v>380</v>
      </c>
      <c r="Z37" s="79">
        <v>6</v>
      </c>
      <c r="AA37" s="79">
        <v>0</v>
      </c>
      <c r="AB37" s="79">
        <v>1</v>
      </c>
      <c r="AC37" s="79" t="s">
        <v>430</v>
      </c>
      <c r="AD37" s="79" t="s">
        <v>380</v>
      </c>
      <c r="AE37" s="79">
        <v>2</v>
      </c>
      <c r="AF37" s="79">
        <v>1</v>
      </c>
      <c r="AG37" s="79" t="s">
        <v>381</v>
      </c>
      <c r="AH37" s="79" t="s">
        <v>380</v>
      </c>
      <c r="AI37" s="79">
        <v>1</v>
      </c>
      <c r="AJ37" s="79">
        <v>0</v>
      </c>
      <c r="AK37" s="79">
        <v>0</v>
      </c>
      <c r="AL37" s="97">
        <v>1</v>
      </c>
      <c r="AM37" s="189" t="s">
        <v>360</v>
      </c>
      <c r="AN37" s="96"/>
      <c r="AP37" s="102" t="s">
        <v>436</v>
      </c>
    </row>
    <row r="38" spans="2:42">
      <c r="B38" s="79">
        <v>31</v>
      </c>
      <c r="C38" s="79">
        <v>105</v>
      </c>
      <c r="D38" s="90" t="e">
        <f>VLOOKUP($C38,#REF!,'Instore - Product Database'!D$3,FALSE)</f>
        <v>#REF!</v>
      </c>
      <c r="E38" s="273" t="e">
        <f>VLOOKUP($C38,#REF!,'Instore - Product Database'!E$3,FALSE)</f>
        <v>#REF!</v>
      </c>
      <c r="F38" s="273" t="e">
        <f>VLOOKUP($C38,#REF!,'Instore - Product Database'!F$3,FALSE)</f>
        <v>#REF!</v>
      </c>
      <c r="G38" s="273" t="e">
        <f>VLOOKUP($C38,#REF!,'Instore - Product Database'!G$3,FALSE)</f>
        <v>#REF!</v>
      </c>
      <c r="H38" s="273" t="e">
        <f>VLOOKUP($C38,#REF!,'Instore - Product Database'!H$3,FALSE)</f>
        <v>#REF!</v>
      </c>
      <c r="I38" s="92" t="s">
        <v>388</v>
      </c>
      <c r="J38" s="92" t="s">
        <v>389</v>
      </c>
      <c r="K38" s="92" t="s">
        <v>353</v>
      </c>
      <c r="L38" s="225" t="s">
        <v>19</v>
      </c>
      <c r="M38" s="92" t="s">
        <v>390</v>
      </c>
      <c r="N38" s="29" t="s">
        <v>391</v>
      </c>
      <c r="O38" s="95">
        <v>7.98</v>
      </c>
      <c r="P38" s="161">
        <f t="shared" si="4"/>
        <v>3.99</v>
      </c>
      <c r="Q38" s="161">
        <f t="shared" si="5"/>
        <v>0.49875000000000003</v>
      </c>
      <c r="R38" s="274">
        <v>2</v>
      </c>
      <c r="S38" s="98" t="str">
        <f>IF(R38="","",IF(R38=1,"Single cannister",CONCATENATE(R38,"-pack")))</f>
        <v>2-pack</v>
      </c>
      <c r="T38" s="96">
        <v>8</v>
      </c>
      <c r="U38" s="96"/>
      <c r="V38" s="79">
        <v>0</v>
      </c>
      <c r="W38" s="92"/>
      <c r="X38" s="79"/>
      <c r="AA38" s="79"/>
      <c r="AB38" s="79">
        <v>0</v>
      </c>
      <c r="AC38" s="79"/>
      <c r="AF38" s="79">
        <v>1</v>
      </c>
      <c r="AG38" s="79" t="s">
        <v>392</v>
      </c>
      <c r="AH38" s="79" t="s">
        <v>380</v>
      </c>
      <c r="AI38" s="79">
        <v>2</v>
      </c>
      <c r="AJ38" s="79">
        <v>0</v>
      </c>
      <c r="AK38" s="79">
        <v>0</v>
      </c>
      <c r="AL38" s="97">
        <v>0</v>
      </c>
      <c r="AM38" s="189" t="s">
        <v>360</v>
      </c>
      <c r="AN38" s="79"/>
      <c r="AP38" s="102"/>
    </row>
    <row r="39" spans="2:42">
      <c r="B39" s="79">
        <v>32</v>
      </c>
      <c r="C39" s="79">
        <v>105</v>
      </c>
      <c r="D39" s="90" t="str">
        <f>IFERROR(VLOOKUP($C39,#REF!,'Instore - Product Database'!D$3,FALSE),"")</f>
        <v/>
      </c>
      <c r="E39" s="273" t="str">
        <f>IFERROR(VLOOKUP($C39,#REF!,'Instore - Product Database'!E$3,FALSE),"")</f>
        <v/>
      </c>
      <c r="F39" s="273" t="str">
        <f>IFERROR(VLOOKUP($C39,#REF!,'Instore - Product Database'!F$3,FALSE),"")</f>
        <v/>
      </c>
      <c r="G39" s="273" t="str">
        <f>IFERROR(VLOOKUP($C39,#REF!,'Instore - Product Database'!G$3,FALSE),"")</f>
        <v/>
      </c>
      <c r="H39" s="273" t="str">
        <f>IFERROR(VLOOKUP($C39,#REF!,'Instore - Product Database'!H$3,FALSE),"")</f>
        <v/>
      </c>
      <c r="I39" s="208" t="s">
        <v>414</v>
      </c>
      <c r="J39" s="92" t="s">
        <v>415</v>
      </c>
      <c r="K39" s="92" t="s">
        <v>353</v>
      </c>
      <c r="L39" s="225" t="s">
        <v>19</v>
      </c>
      <c r="M39" s="289" t="s">
        <v>435</v>
      </c>
      <c r="N39" s="302" t="s">
        <v>416</v>
      </c>
      <c r="O39" s="95">
        <v>20.98</v>
      </c>
      <c r="P39" s="161">
        <f t="shared" ref="P39:P61" si="6">IFERROR(O39/R39,"-")</f>
        <v>10.49</v>
      </c>
      <c r="Q39" s="161">
        <f t="shared" ref="Q39:Q61" si="7">IFERROR(P39/T39,"-")</f>
        <v>2.9971428571428573</v>
      </c>
      <c r="R39" s="96">
        <v>2</v>
      </c>
      <c r="S39" s="98" t="str">
        <f t="shared" ref="S39:S61" si="8">IF(R39="","",IF(R39=1,"Single cannister",CONCATENATE(R39,"-pack")))</f>
        <v>2-pack</v>
      </c>
      <c r="T39" s="96">
        <v>3.5</v>
      </c>
      <c r="U39" s="96"/>
      <c r="V39" s="96"/>
      <c r="W39" s="93"/>
      <c r="X39" s="79"/>
      <c r="AA39" s="79"/>
      <c r="AB39" s="79"/>
      <c r="AC39" s="79"/>
      <c r="AF39" s="79"/>
      <c r="AG39" s="79"/>
      <c r="AJ39" s="79"/>
      <c r="AL39" s="79"/>
      <c r="AM39" s="189" t="s">
        <v>360</v>
      </c>
      <c r="AN39" s="79"/>
      <c r="AP39" s="102" t="s">
        <v>436</v>
      </c>
    </row>
    <row r="40" spans="2:42">
      <c r="B40" s="79">
        <v>33</v>
      </c>
      <c r="C40" s="79">
        <v>105</v>
      </c>
      <c r="D40" s="90" t="str">
        <f>IFERROR(VLOOKUP($C40,#REF!,'Instore - Product Database'!D$3,FALSE),"")</f>
        <v/>
      </c>
      <c r="E40" s="273" t="str">
        <f>IFERROR(VLOOKUP($C40,#REF!,'Instore - Product Database'!E$3,FALSE),"")</f>
        <v/>
      </c>
      <c r="F40" s="273" t="str">
        <f>IFERROR(VLOOKUP($C40,#REF!,'Instore - Product Database'!F$3,FALSE),"")</f>
        <v/>
      </c>
      <c r="G40" s="273" t="str">
        <f>IFERROR(VLOOKUP($C40,#REF!,'Instore - Product Database'!G$3,FALSE),"")</f>
        <v/>
      </c>
      <c r="H40" s="273" t="str">
        <f>IFERROR(VLOOKUP($C40,#REF!,'Instore - Product Database'!H$3,FALSE),"")</f>
        <v/>
      </c>
      <c r="I40" s="92" t="s">
        <v>437</v>
      </c>
      <c r="J40" s="92" t="s">
        <v>438</v>
      </c>
      <c r="K40" s="92" t="s">
        <v>353</v>
      </c>
      <c r="L40" s="206" t="s">
        <v>19</v>
      </c>
      <c r="M40" s="289" t="s">
        <v>435</v>
      </c>
      <c r="N40" s="94" t="s">
        <v>439</v>
      </c>
      <c r="O40" s="95">
        <v>22.98</v>
      </c>
      <c r="P40" s="161">
        <f t="shared" si="6"/>
        <v>22.98</v>
      </c>
      <c r="Q40" s="161">
        <f t="shared" si="7"/>
        <v>2.298</v>
      </c>
      <c r="R40" s="96">
        <v>1</v>
      </c>
      <c r="S40" s="98" t="str">
        <f t="shared" si="8"/>
        <v>Single cannister</v>
      </c>
      <c r="T40" s="96">
        <v>10</v>
      </c>
      <c r="U40" s="96"/>
      <c r="V40" s="96">
        <v>0</v>
      </c>
      <c r="W40" s="93"/>
      <c r="X40" s="79"/>
      <c r="AA40" s="79"/>
      <c r="AB40" s="79">
        <v>0</v>
      </c>
      <c r="AC40" s="79"/>
      <c r="AF40" s="79">
        <v>1</v>
      </c>
      <c r="AG40" s="79" t="s">
        <v>381</v>
      </c>
      <c r="AH40" s="79" t="s">
        <v>380</v>
      </c>
      <c r="AI40" s="79">
        <v>1</v>
      </c>
      <c r="AJ40" s="79">
        <v>1</v>
      </c>
      <c r="AL40" s="79"/>
      <c r="AM40" s="189" t="s">
        <v>440</v>
      </c>
      <c r="AN40" s="79"/>
      <c r="AP40" s="102" t="s">
        <v>441</v>
      </c>
    </row>
    <row r="41" spans="2:42">
      <c r="B41" s="79">
        <v>34</v>
      </c>
      <c r="C41" s="79">
        <v>105</v>
      </c>
      <c r="D41" s="90" t="str">
        <f>IFERROR(VLOOKUP($C41,#REF!,'Instore - Product Database'!D$3,FALSE),"")</f>
        <v/>
      </c>
      <c r="E41" s="273" t="str">
        <f>IFERROR(VLOOKUP($C41,#REF!,'Instore - Product Database'!E$3,FALSE),"")</f>
        <v/>
      </c>
      <c r="F41" s="273" t="str">
        <f>IFERROR(VLOOKUP($C41,#REF!,'Instore - Product Database'!F$3,FALSE),"")</f>
        <v/>
      </c>
      <c r="G41" s="273" t="str">
        <f>IFERROR(VLOOKUP($C41,#REF!,'Instore - Product Database'!G$3,FALSE),"")</f>
        <v/>
      </c>
      <c r="H41" s="273" t="str">
        <f>IFERROR(VLOOKUP($C41,#REF!,'Instore - Product Database'!H$3,FALSE),"")</f>
        <v/>
      </c>
      <c r="I41" s="15" t="s">
        <v>442</v>
      </c>
      <c r="J41" s="92" t="s">
        <v>443</v>
      </c>
      <c r="K41" s="92" t="s">
        <v>353</v>
      </c>
      <c r="L41" s="195" t="s">
        <v>19</v>
      </c>
      <c r="M41" s="289" t="s">
        <v>435</v>
      </c>
      <c r="N41" s="29" t="s">
        <v>444</v>
      </c>
      <c r="O41" s="95">
        <v>10.48</v>
      </c>
      <c r="P41" s="161">
        <f t="shared" si="6"/>
        <v>10.48</v>
      </c>
      <c r="Q41" s="161">
        <f t="shared" si="7"/>
        <v>1.31</v>
      </c>
      <c r="R41" s="96">
        <v>1</v>
      </c>
      <c r="S41" s="98" t="str">
        <f t="shared" si="8"/>
        <v>Single cannister</v>
      </c>
      <c r="T41" s="96">
        <v>8</v>
      </c>
      <c r="U41" s="96"/>
      <c r="V41" s="96">
        <v>1</v>
      </c>
      <c r="W41" s="93" t="s">
        <v>445</v>
      </c>
      <c r="X41" s="79" t="s">
        <v>379</v>
      </c>
      <c r="Y41" s="79" t="s">
        <v>380</v>
      </c>
      <c r="Z41" s="79">
        <v>1</v>
      </c>
      <c r="AA41" s="79">
        <v>0</v>
      </c>
      <c r="AB41" s="79"/>
      <c r="AC41" s="79"/>
      <c r="AF41" s="79"/>
      <c r="AG41" s="79"/>
      <c r="AJ41" s="79"/>
      <c r="AL41" s="79"/>
      <c r="AM41" s="189" t="s">
        <v>360</v>
      </c>
      <c r="AN41" s="79"/>
      <c r="AP41" s="102" t="s">
        <v>446</v>
      </c>
    </row>
    <row r="42" spans="2:42">
      <c r="B42" s="79">
        <v>35</v>
      </c>
      <c r="C42" s="79">
        <v>105</v>
      </c>
      <c r="D42" s="90" t="str">
        <f>IFERROR(VLOOKUP($C42,#REF!,'Instore - Product Database'!D$3,FALSE),"")</f>
        <v/>
      </c>
      <c r="E42" s="273" t="str">
        <f>IFERROR(VLOOKUP($C42,#REF!,'Instore - Product Database'!E$3,FALSE),"")</f>
        <v/>
      </c>
      <c r="F42" s="273" t="str">
        <f>IFERROR(VLOOKUP($C42,#REF!,'Instore - Product Database'!F$3,FALSE),"")</f>
        <v/>
      </c>
      <c r="G42" s="273" t="str">
        <f>IFERROR(VLOOKUP($C42,#REF!,'Instore - Product Database'!G$3,FALSE),"")</f>
        <v/>
      </c>
      <c r="H42" s="273" t="str">
        <f>IFERROR(VLOOKUP($C42,#REF!,'Instore - Product Database'!H$3,FALSE),"")</f>
        <v/>
      </c>
      <c r="I42" s="92" t="s">
        <v>394</v>
      </c>
      <c r="J42" s="92" t="s">
        <v>395</v>
      </c>
      <c r="K42" s="92" t="s">
        <v>353</v>
      </c>
      <c r="L42" s="206" t="s">
        <v>19</v>
      </c>
      <c r="M42" s="289" t="s">
        <v>435</v>
      </c>
      <c r="N42" s="94" t="s">
        <v>396</v>
      </c>
      <c r="O42" s="95">
        <v>10.02</v>
      </c>
      <c r="P42" s="161">
        <f t="shared" si="6"/>
        <v>10.02</v>
      </c>
      <c r="Q42" s="161">
        <f t="shared" si="7"/>
        <v>1.002</v>
      </c>
      <c r="R42" s="96">
        <v>1</v>
      </c>
      <c r="S42" s="98" t="s">
        <v>369</v>
      </c>
      <c r="T42" s="96">
        <v>10</v>
      </c>
      <c r="U42" s="96"/>
      <c r="V42" s="79">
        <v>1</v>
      </c>
      <c r="W42" s="92" t="s">
        <v>378</v>
      </c>
      <c r="X42" s="79" t="s">
        <v>379</v>
      </c>
      <c r="Y42" s="79" t="s">
        <v>380</v>
      </c>
      <c r="Z42" s="79">
        <v>1</v>
      </c>
      <c r="AA42" s="79">
        <v>1</v>
      </c>
      <c r="AB42" s="79">
        <v>0</v>
      </c>
      <c r="AC42" s="79"/>
      <c r="AF42" s="79">
        <v>1</v>
      </c>
      <c r="AG42" s="79" t="s">
        <v>359</v>
      </c>
      <c r="AH42" s="79" t="s">
        <v>358</v>
      </c>
      <c r="AI42" s="79">
        <v>5</v>
      </c>
      <c r="AJ42" s="79">
        <v>1</v>
      </c>
      <c r="AK42" s="79">
        <v>0</v>
      </c>
      <c r="AL42" s="97">
        <v>1</v>
      </c>
      <c r="AM42" s="189" t="s">
        <v>360</v>
      </c>
      <c r="AN42" s="96"/>
      <c r="AP42" s="102" t="s">
        <v>436</v>
      </c>
    </row>
    <row r="43" spans="2:42">
      <c r="B43" s="79">
        <v>36</v>
      </c>
      <c r="C43" s="79">
        <v>106</v>
      </c>
      <c r="D43" s="90" t="str">
        <f>IFERROR(VLOOKUP($C43,#REF!,'Instore - Product Database'!D$3,FALSE),"")</f>
        <v/>
      </c>
      <c r="E43" s="273" t="str">
        <f>IFERROR(VLOOKUP($C43,#REF!,'Instore - Product Database'!E$3,FALSE),"")</f>
        <v/>
      </c>
      <c r="F43" s="273" t="str">
        <f>IFERROR(VLOOKUP($C43,#REF!,'Instore - Product Database'!F$3,FALSE),"")</f>
        <v/>
      </c>
      <c r="G43" s="273" t="str">
        <f>IFERROR(VLOOKUP($C43,#REF!,'Instore - Product Database'!G$3,FALSE),"")</f>
        <v/>
      </c>
      <c r="H43" s="273" t="str">
        <f>IFERROR(VLOOKUP($C43,#REF!,'Instore - Product Database'!H$3,FALSE),"")</f>
        <v/>
      </c>
      <c r="I43" s="15" t="s">
        <v>442</v>
      </c>
      <c r="J43" s="92" t="s">
        <v>447</v>
      </c>
      <c r="K43" s="92" t="s">
        <v>353</v>
      </c>
      <c r="L43" s="195" t="s">
        <v>19</v>
      </c>
      <c r="N43" s="29" t="s">
        <v>444</v>
      </c>
      <c r="O43" s="95">
        <v>10.99</v>
      </c>
      <c r="P43" s="161">
        <f t="shared" si="6"/>
        <v>10.99</v>
      </c>
      <c r="Q43" s="161">
        <f t="shared" si="7"/>
        <v>3.14</v>
      </c>
      <c r="R43" s="96">
        <v>1</v>
      </c>
      <c r="S43" s="98" t="str">
        <f t="shared" si="8"/>
        <v>Single cannister</v>
      </c>
      <c r="T43" s="96">
        <v>3.5</v>
      </c>
      <c r="U43" s="96"/>
      <c r="V43" s="96">
        <v>1</v>
      </c>
      <c r="W43" s="93" t="s">
        <v>445</v>
      </c>
      <c r="X43" s="79" t="s">
        <v>379</v>
      </c>
      <c r="Y43" s="79" t="s">
        <v>380</v>
      </c>
      <c r="Z43" s="79">
        <v>1</v>
      </c>
      <c r="AA43" s="79">
        <v>0</v>
      </c>
      <c r="AB43" s="79">
        <v>0</v>
      </c>
      <c r="AC43" s="79"/>
      <c r="AF43" s="79">
        <v>1</v>
      </c>
      <c r="AG43" s="79" t="s">
        <v>359</v>
      </c>
      <c r="AH43" s="79" t="s">
        <v>358</v>
      </c>
      <c r="AI43" s="79">
        <v>3</v>
      </c>
      <c r="AJ43" s="79">
        <v>1</v>
      </c>
      <c r="AK43" s="79">
        <v>0</v>
      </c>
      <c r="AL43" s="79">
        <v>0</v>
      </c>
      <c r="AM43" s="189" t="s">
        <v>360</v>
      </c>
      <c r="AN43" s="79"/>
      <c r="AO43" s="92" t="s">
        <v>448</v>
      </c>
      <c r="AP43" s="102" t="s">
        <v>449</v>
      </c>
    </row>
    <row r="44" spans="2:42">
      <c r="B44" s="79">
        <v>37</v>
      </c>
      <c r="C44" s="79">
        <v>107</v>
      </c>
      <c r="D44" s="90" t="str">
        <f>IFERROR(VLOOKUP($C44,#REF!,'Instore - Product Database'!D$3,FALSE),"")</f>
        <v/>
      </c>
      <c r="E44" s="273" t="str">
        <f>IFERROR(VLOOKUP($C44,#REF!,'Instore - Product Database'!E$3,FALSE),"")</f>
        <v/>
      </c>
      <c r="F44" s="273" t="str">
        <f>IFERROR(VLOOKUP($C44,#REF!,'Instore - Product Database'!F$3,FALSE),"")</f>
        <v/>
      </c>
      <c r="G44" s="273" t="str">
        <f>IFERROR(VLOOKUP($C44,#REF!,'Instore - Product Database'!G$3,FALSE),"")</f>
        <v/>
      </c>
      <c r="H44" s="273" t="str">
        <f>IFERROR(VLOOKUP($C44,#REF!,'Instore - Product Database'!H$3,FALSE),"")</f>
        <v/>
      </c>
      <c r="I44" s="92" t="s">
        <v>152</v>
      </c>
      <c r="J44" s="92" t="s">
        <v>424</v>
      </c>
      <c r="K44" s="92" t="s">
        <v>353</v>
      </c>
      <c r="L44" s="206" t="s">
        <v>19</v>
      </c>
      <c r="N44" s="94" t="s">
        <v>425</v>
      </c>
      <c r="O44" s="95">
        <v>10.99</v>
      </c>
      <c r="P44" s="161">
        <f t="shared" si="6"/>
        <v>10.99</v>
      </c>
      <c r="Q44" s="161">
        <f t="shared" si="7"/>
        <v>1.099</v>
      </c>
      <c r="R44" s="96">
        <v>1</v>
      </c>
      <c r="S44" s="98" t="str">
        <f t="shared" si="8"/>
        <v>Single cannister</v>
      </c>
      <c r="T44" s="96">
        <v>10</v>
      </c>
      <c r="U44" s="96"/>
      <c r="V44" s="96">
        <v>1</v>
      </c>
      <c r="W44" s="93" t="s">
        <v>378</v>
      </c>
      <c r="X44" s="79" t="s">
        <v>379</v>
      </c>
      <c r="Y44" s="79" t="s">
        <v>380</v>
      </c>
      <c r="Z44" s="79">
        <v>1</v>
      </c>
      <c r="AA44" s="79">
        <v>0</v>
      </c>
      <c r="AB44" s="79">
        <v>0</v>
      </c>
      <c r="AC44" s="79"/>
      <c r="AF44" s="79">
        <v>1</v>
      </c>
      <c r="AG44" s="79" t="s">
        <v>359</v>
      </c>
      <c r="AH44" s="79" t="s">
        <v>380</v>
      </c>
      <c r="AI44" s="79">
        <v>2</v>
      </c>
      <c r="AJ44" s="79">
        <v>1</v>
      </c>
      <c r="AK44" s="79">
        <v>0</v>
      </c>
      <c r="AL44" s="79">
        <v>1</v>
      </c>
      <c r="AM44" s="189" t="s">
        <v>360</v>
      </c>
      <c r="AN44" s="79"/>
      <c r="AO44" s="92" t="s">
        <v>450</v>
      </c>
      <c r="AP44" s="102"/>
    </row>
    <row r="45" spans="2:42">
      <c r="C45" s="79"/>
      <c r="D45" s="90" t="str">
        <f>IFERROR(VLOOKUP($C45,#REF!,'Instore - Product Database'!D$3,FALSE),"")</f>
        <v/>
      </c>
      <c r="E45" s="273" t="str">
        <f>IFERROR(VLOOKUP($C45,#REF!,'Instore - Product Database'!E$3,FALSE),"")</f>
        <v/>
      </c>
      <c r="F45" s="273" t="str">
        <f>IFERROR(VLOOKUP($C45,#REF!,'Instore - Product Database'!F$3,FALSE),"")</f>
        <v/>
      </c>
      <c r="G45" s="273" t="str">
        <f>IFERROR(VLOOKUP($C45,#REF!,'Instore - Product Database'!G$3,FALSE),"")</f>
        <v/>
      </c>
      <c r="H45" s="273" t="str">
        <f>IFERROR(VLOOKUP($C45,#REF!,'Instore - Product Database'!H$3,FALSE),"")</f>
        <v/>
      </c>
      <c r="O45" s="95"/>
      <c r="P45" s="161" t="str">
        <f t="shared" si="6"/>
        <v>-</v>
      </c>
      <c r="Q45" s="161" t="str">
        <f t="shared" si="7"/>
        <v>-</v>
      </c>
      <c r="R45" s="96"/>
      <c r="S45" s="98" t="str">
        <f t="shared" si="8"/>
        <v/>
      </c>
      <c r="T45" s="96"/>
      <c r="U45" s="96"/>
      <c r="V45" s="96"/>
      <c r="W45" s="93"/>
      <c r="X45" s="79"/>
      <c r="AA45" s="79"/>
      <c r="AB45" s="79"/>
      <c r="AC45" s="79"/>
      <c r="AF45" s="79"/>
      <c r="AG45" s="79"/>
      <c r="AJ45" s="79"/>
      <c r="AL45" s="79"/>
      <c r="AM45" s="94"/>
      <c r="AN45" s="79"/>
      <c r="AP45" s="102"/>
    </row>
    <row r="46" spans="2:42">
      <c r="C46" s="79"/>
      <c r="D46" s="90" t="str">
        <f>IFERROR(VLOOKUP($C46,#REF!,'Instore - Product Database'!D$3,FALSE),"")</f>
        <v/>
      </c>
      <c r="E46" s="273" t="str">
        <f>IFERROR(VLOOKUP($C46,#REF!,'Instore - Product Database'!E$3,FALSE),"")</f>
        <v/>
      </c>
      <c r="F46" s="273" t="str">
        <f>IFERROR(VLOOKUP($C46,#REF!,'Instore - Product Database'!F$3,FALSE),"")</f>
        <v/>
      </c>
      <c r="G46" s="273" t="str">
        <f>IFERROR(VLOOKUP($C46,#REF!,'Instore - Product Database'!G$3,FALSE),"")</f>
        <v/>
      </c>
      <c r="H46" s="273" t="str">
        <f>IFERROR(VLOOKUP($C46,#REF!,'Instore - Product Database'!H$3,FALSE),"")</f>
        <v/>
      </c>
      <c r="O46" s="95"/>
      <c r="P46" s="161" t="str">
        <f t="shared" si="6"/>
        <v>-</v>
      </c>
      <c r="Q46" s="161" t="str">
        <f t="shared" si="7"/>
        <v>-</v>
      </c>
      <c r="R46" s="96"/>
      <c r="S46" s="98" t="str">
        <f t="shared" si="8"/>
        <v/>
      </c>
      <c r="T46" s="96"/>
      <c r="U46" s="96"/>
      <c r="V46" s="96"/>
      <c r="W46" s="93"/>
      <c r="X46" s="79"/>
      <c r="AA46" s="79"/>
      <c r="AB46" s="79"/>
      <c r="AC46" s="79"/>
      <c r="AF46" s="79"/>
      <c r="AG46" s="79"/>
      <c r="AJ46" s="79"/>
      <c r="AL46" s="79"/>
      <c r="AM46" s="94"/>
      <c r="AN46" s="79"/>
      <c r="AP46" s="102"/>
    </row>
    <row r="47" spans="2:42">
      <c r="C47" s="79"/>
      <c r="D47" s="90" t="str">
        <f>IFERROR(VLOOKUP($C47,#REF!,'Instore - Product Database'!D$3,FALSE),"")</f>
        <v/>
      </c>
      <c r="E47" s="273" t="str">
        <f>IFERROR(VLOOKUP($C47,#REF!,'Instore - Product Database'!E$3,FALSE),"")</f>
        <v/>
      </c>
      <c r="F47" s="273" t="str">
        <f>IFERROR(VLOOKUP($C47,#REF!,'Instore - Product Database'!F$3,FALSE),"")</f>
        <v/>
      </c>
      <c r="G47" s="273" t="str">
        <f>IFERROR(VLOOKUP($C47,#REF!,'Instore - Product Database'!G$3,FALSE),"")</f>
        <v/>
      </c>
      <c r="H47" s="273" t="str">
        <f>IFERROR(VLOOKUP($C47,#REF!,'Instore - Product Database'!H$3,FALSE),"")</f>
        <v/>
      </c>
      <c r="O47" s="95"/>
      <c r="P47" s="161" t="str">
        <f t="shared" si="6"/>
        <v>-</v>
      </c>
      <c r="Q47" s="161" t="str">
        <f t="shared" si="7"/>
        <v>-</v>
      </c>
      <c r="R47" s="96"/>
      <c r="S47" s="98" t="str">
        <f t="shared" si="8"/>
        <v/>
      </c>
      <c r="T47" s="96"/>
      <c r="U47" s="96"/>
      <c r="V47" s="96"/>
      <c r="W47" s="93"/>
      <c r="X47" s="79"/>
      <c r="AA47" s="79"/>
      <c r="AB47" s="79"/>
      <c r="AC47" s="79"/>
      <c r="AF47" s="79"/>
      <c r="AG47" s="79"/>
      <c r="AJ47" s="79"/>
      <c r="AL47" s="79"/>
      <c r="AM47" s="94"/>
      <c r="AN47" s="79"/>
      <c r="AP47" s="102"/>
    </row>
    <row r="48" spans="2:42">
      <c r="C48" s="79"/>
      <c r="D48" s="90" t="str">
        <f>IFERROR(VLOOKUP($C48,#REF!,'Instore - Product Database'!D$3,FALSE),"")</f>
        <v/>
      </c>
      <c r="E48" s="273" t="str">
        <f>IFERROR(VLOOKUP($C48,#REF!,'Instore - Product Database'!E$3,FALSE),"")</f>
        <v/>
      </c>
      <c r="F48" s="273" t="str">
        <f>IFERROR(VLOOKUP($C48,#REF!,'Instore - Product Database'!F$3,FALSE),"")</f>
        <v/>
      </c>
      <c r="G48" s="273" t="str">
        <f>IFERROR(VLOOKUP($C48,#REF!,'Instore - Product Database'!G$3,FALSE),"")</f>
        <v/>
      </c>
      <c r="H48" s="273" t="str">
        <f>IFERROR(VLOOKUP($C48,#REF!,'Instore - Product Database'!H$3,FALSE),"")</f>
        <v/>
      </c>
      <c r="O48" s="95"/>
      <c r="P48" s="161" t="str">
        <f t="shared" si="6"/>
        <v>-</v>
      </c>
      <c r="Q48" s="161" t="str">
        <f t="shared" si="7"/>
        <v>-</v>
      </c>
      <c r="R48" s="96"/>
      <c r="S48" s="98" t="str">
        <f t="shared" si="8"/>
        <v/>
      </c>
      <c r="T48" s="96"/>
      <c r="U48" s="96"/>
      <c r="V48" s="96"/>
      <c r="W48" s="93"/>
      <c r="X48" s="79"/>
      <c r="AA48" s="79"/>
      <c r="AB48" s="79"/>
      <c r="AC48" s="79"/>
      <c r="AF48" s="79"/>
      <c r="AG48" s="79"/>
      <c r="AJ48" s="79"/>
      <c r="AL48" s="79"/>
      <c r="AM48" s="94"/>
      <c r="AN48" s="79"/>
      <c r="AP48" s="102"/>
    </row>
    <row r="49" spans="3:42">
      <c r="C49" s="79"/>
      <c r="D49" s="90" t="str">
        <f>IFERROR(VLOOKUP($C49,#REF!,'Instore - Product Database'!D$3,FALSE),"")</f>
        <v/>
      </c>
      <c r="E49" s="273" t="str">
        <f>IFERROR(VLOOKUP($C49,#REF!,'Instore - Product Database'!E$3,FALSE),"")</f>
        <v/>
      </c>
      <c r="F49" s="273" t="str">
        <f>IFERROR(VLOOKUP($C49,#REF!,'Instore - Product Database'!F$3,FALSE),"")</f>
        <v/>
      </c>
      <c r="G49" s="273" t="str">
        <f>IFERROR(VLOOKUP($C49,#REF!,'Instore - Product Database'!G$3,FALSE),"")</f>
        <v/>
      </c>
      <c r="H49" s="273" t="str">
        <f>IFERROR(VLOOKUP($C49,#REF!,'Instore - Product Database'!H$3,FALSE),"")</f>
        <v/>
      </c>
      <c r="O49" s="95"/>
      <c r="P49" s="161" t="str">
        <f t="shared" si="6"/>
        <v>-</v>
      </c>
      <c r="Q49" s="161" t="str">
        <f t="shared" si="7"/>
        <v>-</v>
      </c>
      <c r="R49" s="96"/>
      <c r="S49" s="98" t="str">
        <f t="shared" si="8"/>
        <v/>
      </c>
      <c r="T49" s="96"/>
      <c r="U49" s="96"/>
      <c r="V49" s="96"/>
      <c r="W49" s="93"/>
      <c r="X49" s="79"/>
      <c r="AA49" s="79"/>
      <c r="AB49" s="79"/>
      <c r="AC49" s="79"/>
      <c r="AF49" s="79"/>
      <c r="AG49" s="79"/>
      <c r="AJ49" s="79"/>
      <c r="AL49" s="79"/>
      <c r="AM49" s="94"/>
      <c r="AN49" s="79"/>
      <c r="AP49" s="102"/>
    </row>
    <row r="50" spans="3:42">
      <c r="C50" s="79"/>
      <c r="D50" s="90" t="str">
        <f>IFERROR(VLOOKUP($C50,#REF!,'Instore - Product Database'!D$3,FALSE),"")</f>
        <v/>
      </c>
      <c r="E50" s="273" t="str">
        <f>IFERROR(VLOOKUP($C50,#REF!,'Instore - Product Database'!E$3,FALSE),"")</f>
        <v/>
      </c>
      <c r="F50" s="273" t="str">
        <f>IFERROR(VLOOKUP($C50,#REF!,'Instore - Product Database'!F$3,FALSE),"")</f>
        <v/>
      </c>
      <c r="G50" s="273" t="str">
        <f>IFERROR(VLOOKUP($C50,#REF!,'Instore - Product Database'!G$3,FALSE),"")</f>
        <v/>
      </c>
      <c r="H50" s="273" t="str">
        <f>IFERROR(VLOOKUP($C50,#REF!,'Instore - Product Database'!H$3,FALSE),"")</f>
        <v/>
      </c>
      <c r="O50" s="95"/>
      <c r="P50" s="161" t="str">
        <f t="shared" si="6"/>
        <v>-</v>
      </c>
      <c r="Q50" s="161" t="str">
        <f t="shared" si="7"/>
        <v>-</v>
      </c>
      <c r="R50" s="96"/>
      <c r="S50" s="98" t="str">
        <f t="shared" si="8"/>
        <v/>
      </c>
      <c r="T50" s="96"/>
      <c r="U50" s="96"/>
      <c r="V50" s="96"/>
      <c r="W50" s="93"/>
      <c r="X50" s="79"/>
      <c r="AA50" s="79"/>
      <c r="AB50" s="79"/>
      <c r="AC50" s="79"/>
      <c r="AF50" s="79"/>
      <c r="AG50" s="79"/>
      <c r="AJ50" s="79"/>
      <c r="AL50" s="79"/>
      <c r="AM50" s="94"/>
      <c r="AN50" s="79"/>
      <c r="AP50" s="102"/>
    </row>
    <row r="51" spans="3:42">
      <c r="C51" s="79"/>
      <c r="D51" s="90" t="str">
        <f>IFERROR(VLOOKUP($C51,#REF!,'Instore - Product Database'!D$3,FALSE),"")</f>
        <v/>
      </c>
      <c r="E51" s="273" t="str">
        <f>IFERROR(VLOOKUP($C51,#REF!,'Instore - Product Database'!E$3,FALSE),"")</f>
        <v/>
      </c>
      <c r="F51" s="273" t="str">
        <f>IFERROR(VLOOKUP($C51,#REF!,'Instore - Product Database'!F$3,FALSE),"")</f>
        <v/>
      </c>
      <c r="G51" s="273" t="str">
        <f>IFERROR(VLOOKUP($C51,#REF!,'Instore - Product Database'!G$3,FALSE),"")</f>
        <v/>
      </c>
      <c r="H51" s="273" t="str">
        <f>IFERROR(VLOOKUP($C51,#REF!,'Instore - Product Database'!H$3,FALSE),"")</f>
        <v/>
      </c>
      <c r="O51" s="95"/>
      <c r="P51" s="161" t="str">
        <f t="shared" si="6"/>
        <v>-</v>
      </c>
      <c r="Q51" s="161" t="str">
        <f t="shared" si="7"/>
        <v>-</v>
      </c>
      <c r="R51" s="96"/>
      <c r="S51" s="98" t="str">
        <f t="shared" si="8"/>
        <v/>
      </c>
      <c r="T51" s="96"/>
      <c r="U51" s="96"/>
      <c r="V51" s="96"/>
      <c r="W51" s="93"/>
      <c r="X51" s="79"/>
      <c r="AA51" s="79"/>
      <c r="AB51" s="79"/>
      <c r="AC51" s="79"/>
      <c r="AF51" s="79"/>
      <c r="AG51" s="79"/>
      <c r="AJ51" s="79"/>
      <c r="AL51" s="79"/>
      <c r="AM51" s="94"/>
      <c r="AN51" s="79"/>
      <c r="AP51" s="102"/>
    </row>
    <row r="52" spans="3:42">
      <c r="C52" s="79"/>
      <c r="D52" s="90" t="str">
        <f>IFERROR(VLOOKUP($C52,#REF!,'Instore - Product Database'!D$3,FALSE),"")</f>
        <v/>
      </c>
      <c r="E52" s="273" t="str">
        <f>IFERROR(VLOOKUP($C52,#REF!,'Instore - Product Database'!E$3,FALSE),"")</f>
        <v/>
      </c>
      <c r="F52" s="273" t="str">
        <f>IFERROR(VLOOKUP($C52,#REF!,'Instore - Product Database'!F$3,FALSE),"")</f>
        <v/>
      </c>
      <c r="G52" s="273" t="str">
        <f>IFERROR(VLOOKUP($C52,#REF!,'Instore - Product Database'!G$3,FALSE),"")</f>
        <v/>
      </c>
      <c r="H52" s="273" t="str">
        <f>IFERROR(VLOOKUP($C52,#REF!,'Instore - Product Database'!H$3,FALSE),"")</f>
        <v/>
      </c>
      <c r="O52" s="95"/>
      <c r="P52" s="161" t="str">
        <f t="shared" si="6"/>
        <v>-</v>
      </c>
      <c r="Q52" s="161" t="str">
        <f t="shared" si="7"/>
        <v>-</v>
      </c>
      <c r="R52" s="96"/>
      <c r="S52" s="98" t="str">
        <f t="shared" si="8"/>
        <v/>
      </c>
      <c r="T52" s="96"/>
      <c r="U52" s="96"/>
      <c r="V52" s="96"/>
      <c r="W52" s="93"/>
      <c r="X52" s="79"/>
      <c r="AA52" s="79"/>
      <c r="AB52" s="79"/>
      <c r="AC52" s="79"/>
      <c r="AF52" s="79"/>
      <c r="AG52" s="79"/>
      <c r="AJ52" s="79"/>
      <c r="AL52" s="79"/>
      <c r="AM52" s="94"/>
      <c r="AN52" s="79"/>
      <c r="AP52" s="102"/>
    </row>
    <row r="53" spans="3:42">
      <c r="C53" s="79"/>
      <c r="D53" s="90" t="str">
        <f>IFERROR(VLOOKUP($C53,#REF!,'Instore - Product Database'!D$3,FALSE),"")</f>
        <v/>
      </c>
      <c r="E53" s="273" t="str">
        <f>IFERROR(VLOOKUP($C53,#REF!,'Instore - Product Database'!E$3,FALSE),"")</f>
        <v/>
      </c>
      <c r="F53" s="273" t="str">
        <f>IFERROR(VLOOKUP($C53,#REF!,'Instore - Product Database'!F$3,FALSE),"")</f>
        <v/>
      </c>
      <c r="G53" s="273" t="str">
        <f>IFERROR(VLOOKUP($C53,#REF!,'Instore - Product Database'!G$3,FALSE),"")</f>
        <v/>
      </c>
      <c r="H53" s="273" t="str">
        <f>IFERROR(VLOOKUP($C53,#REF!,'Instore - Product Database'!H$3,FALSE),"")</f>
        <v/>
      </c>
      <c r="O53" s="95"/>
      <c r="P53" s="161" t="str">
        <f t="shared" si="6"/>
        <v>-</v>
      </c>
      <c r="Q53" s="161" t="str">
        <f t="shared" si="7"/>
        <v>-</v>
      </c>
      <c r="R53" s="96"/>
      <c r="S53" s="98" t="str">
        <f t="shared" si="8"/>
        <v/>
      </c>
      <c r="T53" s="96"/>
      <c r="U53" s="96"/>
      <c r="V53" s="96"/>
      <c r="W53" s="93"/>
      <c r="X53" s="79"/>
      <c r="AA53" s="79"/>
      <c r="AB53" s="79"/>
      <c r="AC53" s="79"/>
      <c r="AF53" s="79"/>
      <c r="AG53" s="79"/>
      <c r="AJ53" s="79"/>
      <c r="AL53" s="79"/>
      <c r="AM53" s="94"/>
      <c r="AN53" s="79"/>
      <c r="AP53" s="102"/>
    </row>
    <row r="54" spans="3:42">
      <c r="C54" s="79"/>
      <c r="D54" s="90" t="str">
        <f>IFERROR(VLOOKUP($C54,#REF!,'Instore - Product Database'!D$3,FALSE),"")</f>
        <v/>
      </c>
      <c r="E54" s="273" t="str">
        <f>IFERROR(VLOOKUP($C54,#REF!,'Instore - Product Database'!E$3,FALSE),"")</f>
        <v/>
      </c>
      <c r="F54" s="273" t="str">
        <f>IFERROR(VLOOKUP($C54,#REF!,'Instore - Product Database'!F$3,FALSE),"")</f>
        <v/>
      </c>
      <c r="G54" s="273" t="str">
        <f>IFERROR(VLOOKUP($C54,#REF!,'Instore - Product Database'!G$3,FALSE),"")</f>
        <v/>
      </c>
      <c r="H54" s="273" t="str">
        <f>IFERROR(VLOOKUP($C54,#REF!,'Instore - Product Database'!H$3,FALSE),"")</f>
        <v/>
      </c>
      <c r="O54" s="95"/>
      <c r="P54" s="161" t="str">
        <f t="shared" si="6"/>
        <v>-</v>
      </c>
      <c r="Q54" s="161" t="str">
        <f t="shared" si="7"/>
        <v>-</v>
      </c>
      <c r="R54" s="96"/>
      <c r="S54" s="98" t="str">
        <f t="shared" si="8"/>
        <v/>
      </c>
      <c r="T54" s="96"/>
      <c r="U54" s="96"/>
      <c r="V54" s="96"/>
      <c r="W54" s="93"/>
      <c r="X54" s="79"/>
      <c r="AA54" s="79"/>
      <c r="AB54" s="79"/>
      <c r="AC54" s="79"/>
      <c r="AF54" s="79"/>
      <c r="AG54" s="79"/>
      <c r="AJ54" s="79"/>
      <c r="AL54" s="79"/>
      <c r="AM54" s="94"/>
      <c r="AN54" s="79"/>
      <c r="AP54" s="102"/>
    </row>
    <row r="55" spans="3:42">
      <c r="C55" s="79"/>
      <c r="D55" s="90" t="str">
        <f>IFERROR(VLOOKUP($C55,#REF!,'Instore - Product Database'!D$3,FALSE),"")</f>
        <v/>
      </c>
      <c r="E55" s="273" t="str">
        <f>IFERROR(VLOOKUP($C55,#REF!,'Instore - Product Database'!E$3,FALSE),"")</f>
        <v/>
      </c>
      <c r="F55" s="273" t="str">
        <f>IFERROR(VLOOKUP($C55,#REF!,'Instore - Product Database'!F$3,FALSE),"")</f>
        <v/>
      </c>
      <c r="G55" s="273" t="str">
        <f>IFERROR(VLOOKUP($C55,#REF!,'Instore - Product Database'!G$3,FALSE),"")</f>
        <v/>
      </c>
      <c r="H55" s="273" t="str">
        <f>IFERROR(VLOOKUP($C55,#REF!,'Instore - Product Database'!H$3,FALSE),"")</f>
        <v/>
      </c>
      <c r="O55" s="95"/>
      <c r="P55" s="161" t="str">
        <f t="shared" si="6"/>
        <v>-</v>
      </c>
      <c r="Q55" s="161" t="str">
        <f t="shared" si="7"/>
        <v>-</v>
      </c>
      <c r="R55" s="96"/>
      <c r="S55" s="98" t="str">
        <f t="shared" si="8"/>
        <v/>
      </c>
      <c r="T55" s="96"/>
      <c r="U55" s="96"/>
      <c r="V55" s="96"/>
      <c r="W55" s="93"/>
      <c r="X55" s="79"/>
      <c r="AA55" s="79"/>
      <c r="AB55" s="79"/>
      <c r="AC55" s="79"/>
      <c r="AF55" s="79"/>
      <c r="AG55" s="79"/>
      <c r="AJ55" s="79"/>
      <c r="AL55" s="79"/>
      <c r="AM55" s="94"/>
      <c r="AN55" s="79"/>
      <c r="AP55" s="102"/>
    </row>
    <row r="56" spans="3:42">
      <c r="C56" s="79"/>
      <c r="D56" s="90" t="str">
        <f>IFERROR(VLOOKUP($C56,#REF!,'Instore - Product Database'!D$3,FALSE),"")</f>
        <v/>
      </c>
      <c r="E56" s="273" t="str">
        <f>IFERROR(VLOOKUP($C56,#REF!,'Instore - Product Database'!E$3,FALSE),"")</f>
        <v/>
      </c>
      <c r="F56" s="273" t="str">
        <f>IFERROR(VLOOKUP($C56,#REF!,'Instore - Product Database'!F$3,FALSE),"")</f>
        <v/>
      </c>
      <c r="G56" s="273" t="str">
        <f>IFERROR(VLOOKUP($C56,#REF!,'Instore - Product Database'!G$3,FALSE),"")</f>
        <v/>
      </c>
      <c r="H56" s="273" t="str">
        <f>IFERROR(VLOOKUP($C56,#REF!,'Instore - Product Database'!H$3,FALSE),"")</f>
        <v/>
      </c>
      <c r="O56" s="95"/>
      <c r="P56" s="161" t="str">
        <f t="shared" si="6"/>
        <v>-</v>
      </c>
      <c r="Q56" s="161" t="str">
        <f t="shared" si="7"/>
        <v>-</v>
      </c>
      <c r="R56" s="96"/>
      <c r="S56" s="98" t="str">
        <f t="shared" si="8"/>
        <v/>
      </c>
      <c r="T56" s="96"/>
      <c r="U56" s="96"/>
      <c r="V56" s="96"/>
      <c r="W56" s="93"/>
      <c r="X56" s="79"/>
      <c r="AA56" s="79"/>
      <c r="AB56" s="79"/>
      <c r="AC56" s="79"/>
      <c r="AF56" s="79"/>
      <c r="AG56" s="79"/>
      <c r="AJ56" s="79"/>
      <c r="AL56" s="79"/>
      <c r="AM56" s="94"/>
      <c r="AN56" s="79"/>
      <c r="AP56" s="102"/>
    </row>
    <row r="57" spans="3:42">
      <c r="C57" s="79"/>
      <c r="D57" s="90" t="str">
        <f>IFERROR(VLOOKUP($C57,#REF!,'Instore - Product Database'!D$3,FALSE),"")</f>
        <v/>
      </c>
      <c r="E57" s="273" t="str">
        <f>IFERROR(VLOOKUP($C57,#REF!,'Instore - Product Database'!E$3,FALSE),"")</f>
        <v/>
      </c>
      <c r="F57" s="273" t="str">
        <f>IFERROR(VLOOKUP($C57,#REF!,'Instore - Product Database'!F$3,FALSE),"")</f>
        <v/>
      </c>
      <c r="G57" s="273" t="str">
        <f>IFERROR(VLOOKUP($C57,#REF!,'Instore - Product Database'!G$3,FALSE),"")</f>
        <v/>
      </c>
      <c r="H57" s="273" t="str">
        <f>IFERROR(VLOOKUP($C57,#REF!,'Instore - Product Database'!H$3,FALSE),"")</f>
        <v/>
      </c>
      <c r="O57" s="95"/>
      <c r="P57" s="161" t="str">
        <f t="shared" si="6"/>
        <v>-</v>
      </c>
      <c r="Q57" s="161" t="str">
        <f t="shared" si="7"/>
        <v>-</v>
      </c>
      <c r="R57" s="96"/>
      <c r="S57" s="98" t="str">
        <f t="shared" si="8"/>
        <v/>
      </c>
      <c r="T57" s="96"/>
      <c r="U57" s="96"/>
      <c r="V57" s="96"/>
      <c r="W57" s="93"/>
      <c r="X57" s="79"/>
      <c r="AA57" s="79"/>
      <c r="AB57" s="79"/>
      <c r="AC57" s="79"/>
      <c r="AF57" s="79"/>
      <c r="AG57" s="79"/>
      <c r="AJ57" s="79"/>
      <c r="AL57" s="79"/>
      <c r="AM57" s="94"/>
      <c r="AN57" s="79"/>
      <c r="AP57" s="102"/>
    </row>
    <row r="58" spans="3:42">
      <c r="C58" s="79"/>
      <c r="D58" s="90" t="str">
        <f>IFERROR(VLOOKUP($C58,#REF!,'Instore - Product Database'!D$3,FALSE),"")</f>
        <v/>
      </c>
      <c r="E58" s="273" t="str">
        <f>IFERROR(VLOOKUP($C58,#REF!,'Instore - Product Database'!E$3,FALSE),"")</f>
        <v/>
      </c>
      <c r="F58" s="273" t="str">
        <f>IFERROR(VLOOKUP($C58,#REF!,'Instore - Product Database'!F$3,FALSE),"")</f>
        <v/>
      </c>
      <c r="G58" s="273" t="str">
        <f>IFERROR(VLOOKUP($C58,#REF!,'Instore - Product Database'!G$3,FALSE),"")</f>
        <v/>
      </c>
      <c r="H58" s="273" t="str">
        <f>IFERROR(VLOOKUP($C58,#REF!,'Instore - Product Database'!H$3,FALSE),"")</f>
        <v/>
      </c>
      <c r="O58" s="95"/>
      <c r="P58" s="161" t="str">
        <f t="shared" si="6"/>
        <v>-</v>
      </c>
      <c r="Q58" s="161" t="str">
        <f t="shared" si="7"/>
        <v>-</v>
      </c>
      <c r="R58" s="96"/>
      <c r="S58" s="98" t="str">
        <f t="shared" si="8"/>
        <v/>
      </c>
      <c r="T58" s="96"/>
      <c r="U58" s="96"/>
      <c r="V58" s="96"/>
      <c r="W58" s="93"/>
      <c r="X58" s="79"/>
      <c r="AA58" s="79"/>
      <c r="AB58" s="79"/>
      <c r="AC58" s="79"/>
      <c r="AF58" s="79"/>
      <c r="AG58" s="79"/>
      <c r="AJ58" s="79"/>
      <c r="AL58" s="79"/>
      <c r="AM58" s="94"/>
      <c r="AN58" s="79"/>
      <c r="AP58" s="102"/>
    </row>
    <row r="59" spans="3:42">
      <c r="C59" s="79"/>
      <c r="D59" s="90" t="str">
        <f>IFERROR(VLOOKUP($C59,#REF!,'Instore - Product Database'!D$3,FALSE),"")</f>
        <v/>
      </c>
      <c r="E59" s="273" t="str">
        <f>IFERROR(VLOOKUP($C59,#REF!,'Instore - Product Database'!E$3,FALSE),"")</f>
        <v/>
      </c>
      <c r="F59" s="273" t="str">
        <f>IFERROR(VLOOKUP($C59,#REF!,'Instore - Product Database'!F$3,FALSE),"")</f>
        <v/>
      </c>
      <c r="G59" s="273" t="str">
        <f>IFERROR(VLOOKUP($C59,#REF!,'Instore - Product Database'!G$3,FALSE),"")</f>
        <v/>
      </c>
      <c r="H59" s="273" t="str">
        <f>IFERROR(VLOOKUP($C59,#REF!,'Instore - Product Database'!H$3,FALSE),"")</f>
        <v/>
      </c>
      <c r="O59" s="95"/>
      <c r="P59" s="161" t="str">
        <f t="shared" si="6"/>
        <v>-</v>
      </c>
      <c r="Q59" s="161" t="str">
        <f t="shared" si="7"/>
        <v>-</v>
      </c>
      <c r="R59" s="96"/>
      <c r="S59" s="98" t="str">
        <f t="shared" si="8"/>
        <v/>
      </c>
      <c r="T59" s="96"/>
      <c r="U59" s="96"/>
      <c r="V59" s="96"/>
      <c r="W59" s="93"/>
      <c r="X59" s="79"/>
      <c r="AA59" s="79"/>
      <c r="AB59" s="79"/>
      <c r="AC59" s="79"/>
      <c r="AF59" s="79"/>
      <c r="AG59" s="79"/>
      <c r="AJ59" s="79"/>
      <c r="AL59" s="79"/>
      <c r="AM59" s="94"/>
      <c r="AN59" s="79"/>
      <c r="AP59" s="102"/>
    </row>
    <row r="60" spans="3:42">
      <c r="C60" s="79"/>
      <c r="D60" s="90" t="str">
        <f>IFERROR(VLOOKUP($C60,#REF!,'Instore - Product Database'!D$3,FALSE),"")</f>
        <v/>
      </c>
      <c r="E60" s="273" t="str">
        <f>IFERROR(VLOOKUP($C60,#REF!,'Instore - Product Database'!E$3,FALSE),"")</f>
        <v/>
      </c>
      <c r="F60" s="273" t="str">
        <f>IFERROR(VLOOKUP($C60,#REF!,'Instore - Product Database'!F$3,FALSE),"")</f>
        <v/>
      </c>
      <c r="G60" s="273" t="str">
        <f>IFERROR(VLOOKUP($C60,#REF!,'Instore - Product Database'!G$3,FALSE),"")</f>
        <v/>
      </c>
      <c r="H60" s="273" t="str">
        <f>IFERROR(VLOOKUP($C60,#REF!,'Instore - Product Database'!H$3,FALSE),"")</f>
        <v/>
      </c>
      <c r="O60" s="95"/>
      <c r="P60" s="161" t="str">
        <f t="shared" si="6"/>
        <v>-</v>
      </c>
      <c r="Q60" s="161" t="str">
        <f t="shared" si="7"/>
        <v>-</v>
      </c>
      <c r="R60" s="96"/>
      <c r="S60" s="98" t="str">
        <f t="shared" si="8"/>
        <v/>
      </c>
      <c r="T60" s="96"/>
      <c r="U60" s="96"/>
      <c r="V60" s="96"/>
      <c r="W60" s="93"/>
      <c r="X60" s="79"/>
      <c r="AA60" s="79"/>
      <c r="AB60" s="79"/>
      <c r="AC60" s="79"/>
      <c r="AF60" s="79"/>
      <c r="AG60" s="79"/>
      <c r="AJ60" s="79"/>
      <c r="AL60" s="79"/>
      <c r="AM60" s="94"/>
      <c r="AN60" s="79"/>
      <c r="AP60" s="102"/>
    </row>
    <row r="61" spans="3:42">
      <c r="C61" s="79"/>
      <c r="D61" s="90" t="str">
        <f>IFERROR(VLOOKUP($C61,#REF!,'Instore - Product Database'!D$3,FALSE),"")</f>
        <v/>
      </c>
      <c r="E61" s="273" t="str">
        <f>IFERROR(VLOOKUP($C61,#REF!,'Instore - Product Database'!E$3,FALSE),"")</f>
        <v/>
      </c>
      <c r="F61" s="273" t="str">
        <f>IFERROR(VLOOKUP($C61,#REF!,'Instore - Product Database'!F$3,FALSE),"")</f>
        <v/>
      </c>
      <c r="G61" s="273" t="str">
        <f>IFERROR(VLOOKUP($C61,#REF!,'Instore - Product Database'!G$3,FALSE),"")</f>
        <v/>
      </c>
      <c r="H61" s="273" t="str">
        <f>IFERROR(VLOOKUP($C61,#REF!,'Instore - Product Database'!H$3,FALSE),"")</f>
        <v/>
      </c>
      <c r="O61" s="95"/>
      <c r="P61" s="161" t="str">
        <f t="shared" si="6"/>
        <v>-</v>
      </c>
      <c r="Q61" s="161" t="str">
        <f t="shared" si="7"/>
        <v>-</v>
      </c>
      <c r="R61" s="96"/>
      <c r="S61" s="98" t="str">
        <f t="shared" si="8"/>
        <v/>
      </c>
      <c r="T61" s="96"/>
      <c r="U61" s="96"/>
      <c r="V61" s="96"/>
      <c r="W61" s="93"/>
      <c r="X61" s="79"/>
      <c r="AA61" s="79"/>
      <c r="AB61" s="79"/>
      <c r="AC61" s="79"/>
      <c r="AF61" s="79"/>
      <c r="AG61" s="79"/>
      <c r="AJ61" s="79"/>
      <c r="AL61" s="79"/>
      <c r="AM61" s="94"/>
      <c r="AN61" s="79"/>
      <c r="AP61" s="102"/>
    </row>
    <row r="62" spans="3:42">
      <c r="C62" s="79"/>
      <c r="D62" s="79"/>
      <c r="AP62" s="102"/>
    </row>
    <row r="63" spans="3:42">
      <c r="C63" s="79"/>
      <c r="D63" s="79"/>
      <c r="AP63" s="102"/>
    </row>
    <row r="64" spans="3:42">
      <c r="C64" s="79"/>
      <c r="D64" s="79"/>
      <c r="AP64" s="102"/>
    </row>
    <row r="65" spans="3:42">
      <c r="C65" s="79"/>
      <c r="D65" s="79"/>
      <c r="AP65" s="102"/>
    </row>
    <row r="66" spans="3:42">
      <c r="C66" s="79"/>
      <c r="D66" s="79"/>
      <c r="AP66" s="102"/>
    </row>
    <row r="67" spans="3:42">
      <c r="C67" s="79"/>
      <c r="D67" s="79"/>
      <c r="AP67" s="102"/>
    </row>
    <row r="68" spans="3:42">
      <c r="C68" s="79"/>
      <c r="D68" s="79"/>
      <c r="AP68" s="102"/>
    </row>
    <row r="69" spans="3:42">
      <c r="C69" s="79"/>
      <c r="D69" s="79"/>
      <c r="AP69" s="102"/>
    </row>
    <row r="70" spans="3:42">
      <c r="C70" s="79"/>
      <c r="D70" s="79"/>
      <c r="AP70" s="102"/>
    </row>
    <row r="71" spans="3:42">
      <c r="C71" s="79"/>
      <c r="D71" s="79"/>
      <c r="AP71" s="102"/>
    </row>
    <row r="72" spans="3:42">
      <c r="C72" s="79"/>
      <c r="D72" s="79"/>
      <c r="AP72" s="102"/>
    </row>
    <row r="73" spans="3:42">
      <c r="C73" s="79"/>
      <c r="D73" s="79"/>
      <c r="AP73" s="102"/>
    </row>
    <row r="74" spans="3:42">
      <c r="C74" s="79"/>
      <c r="D74" s="79"/>
      <c r="AP74" s="102"/>
    </row>
    <row r="75" spans="3:42">
      <c r="C75" s="79"/>
      <c r="D75" s="79"/>
    </row>
    <row r="76" spans="3:42">
      <c r="C76" s="79"/>
      <c r="D76" s="79"/>
    </row>
    <row r="77" spans="3:42">
      <c r="C77" s="79"/>
      <c r="D77" s="79"/>
    </row>
    <row r="78" spans="3:42">
      <c r="C78" s="79"/>
      <c r="D78" s="79"/>
    </row>
    <row r="79" spans="3:42">
      <c r="C79" s="79"/>
      <c r="D79" s="79"/>
    </row>
    <row r="80" spans="3:42">
      <c r="C80" s="79"/>
      <c r="D80" s="79"/>
    </row>
    <row r="81" spans="3:4">
      <c r="C81" s="79"/>
      <c r="D81" s="79"/>
    </row>
    <row r="82" spans="3:4">
      <c r="C82" s="79"/>
      <c r="D82" s="79"/>
    </row>
    <row r="83" spans="3:4">
      <c r="C83" s="79"/>
      <c r="D83" s="79"/>
    </row>
    <row r="84" spans="3:4">
      <c r="C84" s="79"/>
      <c r="D84" s="79"/>
    </row>
    <row r="85" spans="3:4">
      <c r="C85" s="79"/>
      <c r="D85" s="79"/>
    </row>
    <row r="86" spans="3:4">
      <c r="C86" s="79"/>
      <c r="D86" s="79"/>
    </row>
    <row r="87" spans="3:4">
      <c r="C87" s="79"/>
      <c r="D87" s="79"/>
    </row>
    <row r="88" spans="3:4">
      <c r="C88" s="79"/>
      <c r="D88" s="79"/>
    </row>
    <row r="89" spans="3:4">
      <c r="C89" s="79"/>
      <c r="D89" s="79"/>
    </row>
    <row r="90" spans="3:4">
      <c r="C90" s="79"/>
      <c r="D90" s="79"/>
    </row>
    <row r="91" spans="3:4">
      <c r="C91" s="79"/>
      <c r="D91" s="79"/>
    </row>
    <row r="92" spans="3:4">
      <c r="C92" s="79"/>
      <c r="D92" s="79"/>
    </row>
    <row r="93" spans="3:4">
      <c r="C93" s="79"/>
      <c r="D93" s="79"/>
    </row>
    <row r="94" spans="3:4">
      <c r="C94" s="79"/>
      <c r="D94" s="79"/>
    </row>
    <row r="95" spans="3:4">
      <c r="C95" s="79"/>
      <c r="D95" s="79"/>
    </row>
    <row r="96" spans="3:4">
      <c r="C96" s="79"/>
      <c r="D96" s="79"/>
    </row>
    <row r="97" spans="3:4">
      <c r="C97" s="79"/>
      <c r="D97" s="79"/>
    </row>
    <row r="98" spans="3:4">
      <c r="C98" s="79"/>
      <c r="D98" s="79"/>
    </row>
    <row r="99" spans="3:4">
      <c r="C99" s="79"/>
      <c r="D99" s="79"/>
    </row>
    <row r="100" spans="3:4">
      <c r="C100" s="79"/>
      <c r="D100" s="79"/>
    </row>
    <row r="101" spans="3:4">
      <c r="C101" s="79"/>
      <c r="D101" s="79"/>
    </row>
    <row r="102" spans="3:4">
      <c r="C102" s="79"/>
      <c r="D102" s="79"/>
    </row>
    <row r="103" spans="3:4">
      <c r="C103" s="79"/>
      <c r="D103" s="79"/>
    </row>
    <row r="104" spans="3:4">
      <c r="C104" s="79"/>
      <c r="D104" s="79"/>
    </row>
    <row r="105" spans="3:4">
      <c r="C105" s="79"/>
      <c r="D105" s="79"/>
    </row>
    <row r="106" spans="3:4">
      <c r="C106" s="79"/>
      <c r="D106" s="79"/>
    </row>
    <row r="107" spans="3:4">
      <c r="C107" s="79"/>
      <c r="D107" s="79"/>
    </row>
    <row r="108" spans="3:4">
      <c r="C108" s="79"/>
      <c r="D108" s="79"/>
    </row>
    <row r="109" spans="3:4">
      <c r="C109" s="79"/>
      <c r="D109" s="79"/>
    </row>
    <row r="110" spans="3:4">
      <c r="C110" s="79"/>
      <c r="D110" s="79"/>
    </row>
    <row r="111" spans="3:4">
      <c r="C111" s="79"/>
      <c r="D111" s="79"/>
    </row>
    <row r="112" spans="3:4">
      <c r="C112" s="79"/>
      <c r="D112" s="79"/>
    </row>
    <row r="113" spans="3:4">
      <c r="C113" s="79"/>
      <c r="D113" s="79"/>
    </row>
    <row r="114" spans="3:4">
      <c r="C114" s="79"/>
      <c r="D114" s="79"/>
    </row>
    <row r="115" spans="3:4">
      <c r="C115" s="79"/>
      <c r="D115" s="79"/>
    </row>
    <row r="116" spans="3:4">
      <c r="C116" s="79"/>
      <c r="D116" s="79"/>
    </row>
    <row r="117" spans="3:4">
      <c r="C117" s="79"/>
      <c r="D117" s="79"/>
    </row>
    <row r="118" spans="3:4">
      <c r="C118" s="79"/>
      <c r="D118" s="79"/>
    </row>
    <row r="119" spans="3:4">
      <c r="C119" s="79"/>
      <c r="D119" s="79"/>
    </row>
    <row r="120" spans="3:4">
      <c r="C120" s="79"/>
      <c r="D120" s="79"/>
    </row>
    <row r="121" spans="3:4">
      <c r="C121" s="79"/>
      <c r="D121" s="79"/>
    </row>
    <row r="122" spans="3:4">
      <c r="C122" s="79"/>
      <c r="D122" s="79"/>
    </row>
    <row r="123" spans="3:4">
      <c r="C123" s="79"/>
      <c r="D123" s="79"/>
    </row>
    <row r="124" spans="3:4">
      <c r="C124" s="79"/>
      <c r="D124" s="79"/>
    </row>
    <row r="125" spans="3:4">
      <c r="C125" s="79"/>
      <c r="D125" s="79"/>
    </row>
    <row r="126" spans="3:4">
      <c r="C126" s="79"/>
      <c r="D126" s="79"/>
    </row>
    <row r="127" spans="3:4">
      <c r="C127" s="79"/>
      <c r="D127" s="79"/>
    </row>
    <row r="128" spans="3:4">
      <c r="C128" s="79"/>
      <c r="D128" s="79"/>
    </row>
    <row r="129" spans="3:4">
      <c r="C129" s="79"/>
      <c r="D129" s="79"/>
    </row>
    <row r="130" spans="3:4">
      <c r="C130" s="79"/>
      <c r="D130" s="79"/>
    </row>
    <row r="131" spans="3:4">
      <c r="C131" s="79"/>
      <c r="D131" s="79"/>
    </row>
    <row r="132" spans="3:4">
      <c r="C132" s="79"/>
      <c r="D132" s="79"/>
    </row>
    <row r="133" spans="3:4">
      <c r="C133" s="79"/>
      <c r="D133" s="79"/>
    </row>
    <row r="134" spans="3:4">
      <c r="C134" s="79"/>
      <c r="D134" s="79"/>
    </row>
    <row r="135" spans="3:4">
      <c r="C135" s="79"/>
      <c r="D135" s="79"/>
    </row>
    <row r="136" spans="3:4">
      <c r="C136" s="79"/>
      <c r="D136" s="79"/>
    </row>
    <row r="137" spans="3:4">
      <c r="C137" s="79"/>
      <c r="D137" s="79"/>
    </row>
    <row r="138" spans="3:4">
      <c r="C138" s="79"/>
      <c r="D138" s="79"/>
    </row>
    <row r="139" spans="3:4">
      <c r="C139" s="79"/>
      <c r="D139" s="79"/>
    </row>
    <row r="140" spans="3:4">
      <c r="C140" s="79"/>
      <c r="D140" s="79"/>
    </row>
    <row r="141" spans="3:4">
      <c r="C141" s="79"/>
      <c r="D141" s="79"/>
    </row>
    <row r="142" spans="3:4">
      <c r="C142" s="79"/>
      <c r="D142" s="79"/>
    </row>
    <row r="143" spans="3:4">
      <c r="C143" s="79"/>
      <c r="D143" s="79"/>
    </row>
    <row r="144" spans="3:4">
      <c r="C144" s="79"/>
      <c r="D144" s="79"/>
    </row>
    <row r="145" spans="3:4">
      <c r="C145" s="79"/>
      <c r="D145" s="79"/>
    </row>
    <row r="146" spans="3:4">
      <c r="C146" s="79"/>
      <c r="D146" s="79"/>
    </row>
    <row r="147" spans="3:4">
      <c r="C147" s="79"/>
      <c r="D147" s="79"/>
    </row>
    <row r="148" spans="3:4">
      <c r="C148" s="79"/>
      <c r="D148" s="79"/>
    </row>
    <row r="149" spans="3:4">
      <c r="C149" s="79"/>
      <c r="D149" s="79"/>
    </row>
    <row r="150" spans="3:4">
      <c r="C150" s="79"/>
      <c r="D150" s="79"/>
    </row>
    <row r="151" spans="3:4">
      <c r="C151" s="79"/>
      <c r="D151" s="79"/>
    </row>
    <row r="152" spans="3:4">
      <c r="C152" s="79"/>
      <c r="D152" s="79"/>
    </row>
    <row r="153" spans="3:4">
      <c r="C153" s="79"/>
      <c r="D153" s="79"/>
    </row>
    <row r="154" spans="3:4">
      <c r="C154" s="79"/>
      <c r="D154" s="79"/>
    </row>
    <row r="155" spans="3:4">
      <c r="C155" s="79"/>
      <c r="D155" s="79"/>
    </row>
    <row r="156" spans="3:4">
      <c r="C156" s="79"/>
      <c r="D156" s="79"/>
    </row>
    <row r="157" spans="3:4">
      <c r="C157" s="79"/>
      <c r="D157" s="79"/>
    </row>
    <row r="158" spans="3:4">
      <c r="C158" s="79"/>
      <c r="D158" s="79"/>
    </row>
    <row r="159" spans="3:4">
      <c r="C159" s="79"/>
      <c r="D159" s="79"/>
    </row>
    <row r="160" spans="3:4">
      <c r="C160" s="79"/>
      <c r="D160" s="79"/>
    </row>
    <row r="161" spans="3:4">
      <c r="C161" s="79"/>
      <c r="D161" s="79"/>
    </row>
    <row r="162" spans="3:4">
      <c r="C162" s="79"/>
      <c r="D162" s="79"/>
    </row>
    <row r="163" spans="3:4">
      <c r="C163" s="79"/>
      <c r="D163" s="79"/>
    </row>
    <row r="164" spans="3:4">
      <c r="C164" s="79"/>
      <c r="D164" s="79"/>
    </row>
    <row r="165" spans="3:4">
      <c r="C165" s="79"/>
      <c r="D165" s="79"/>
    </row>
    <row r="166" spans="3:4">
      <c r="C166" s="79"/>
      <c r="D166" s="79"/>
    </row>
    <row r="167" spans="3:4">
      <c r="C167" s="79"/>
      <c r="D167" s="79"/>
    </row>
    <row r="168" spans="3:4">
      <c r="C168" s="79"/>
      <c r="D168" s="79"/>
    </row>
    <row r="169" spans="3:4">
      <c r="C169" s="79"/>
      <c r="D169" s="79"/>
    </row>
    <row r="170" spans="3:4">
      <c r="C170" s="79"/>
      <c r="D170" s="79"/>
    </row>
    <row r="171" spans="3:4">
      <c r="C171" s="79"/>
      <c r="D171" s="79"/>
    </row>
    <row r="172" spans="3:4">
      <c r="C172" s="79"/>
      <c r="D172" s="79"/>
    </row>
    <row r="173" spans="3:4">
      <c r="C173" s="79"/>
      <c r="D173" s="79"/>
    </row>
    <row r="174" spans="3:4">
      <c r="C174" s="79"/>
      <c r="D174" s="79"/>
    </row>
    <row r="175" spans="3:4">
      <c r="C175" s="79"/>
      <c r="D175" s="79"/>
    </row>
    <row r="176" spans="3:4">
      <c r="C176" s="79"/>
      <c r="D176" s="79"/>
    </row>
    <row r="177" spans="3:4">
      <c r="C177" s="79"/>
      <c r="D177" s="79"/>
    </row>
    <row r="178" spans="3:4">
      <c r="C178" s="79"/>
      <c r="D178" s="79"/>
    </row>
    <row r="179" spans="3:4">
      <c r="C179" s="79"/>
      <c r="D179" s="79"/>
    </row>
    <row r="180" spans="3:4">
      <c r="C180" s="79"/>
      <c r="D180" s="79"/>
    </row>
    <row r="181" spans="3:4">
      <c r="C181" s="79"/>
      <c r="D181" s="79"/>
    </row>
    <row r="182" spans="3:4">
      <c r="C182" s="79"/>
      <c r="D182" s="79"/>
    </row>
    <row r="183" spans="3:4">
      <c r="C183" s="79"/>
      <c r="D183" s="79"/>
    </row>
    <row r="184" spans="3:4">
      <c r="C184" s="79"/>
      <c r="D184" s="79"/>
    </row>
    <row r="185" spans="3:4">
      <c r="C185" s="79"/>
      <c r="D185" s="79"/>
    </row>
    <row r="186" spans="3:4">
      <c r="C186" s="79"/>
      <c r="D186" s="79"/>
    </row>
    <row r="187" spans="3:4">
      <c r="C187" s="79"/>
      <c r="D187" s="79"/>
    </row>
    <row r="188" spans="3:4">
      <c r="C188" s="79"/>
      <c r="D188" s="79"/>
    </row>
    <row r="189" spans="3:4">
      <c r="C189" s="79"/>
      <c r="D189" s="79"/>
    </row>
    <row r="190" spans="3:4">
      <c r="C190" s="79"/>
      <c r="D190" s="79"/>
    </row>
    <row r="191" spans="3:4">
      <c r="C191" s="79"/>
      <c r="D191" s="79"/>
    </row>
    <row r="192" spans="3:4">
      <c r="C192" s="79"/>
      <c r="D192" s="79"/>
    </row>
    <row r="193" spans="3:4">
      <c r="C193" s="79"/>
      <c r="D193" s="79"/>
    </row>
    <row r="194" spans="3:4">
      <c r="C194" s="79"/>
      <c r="D194" s="79"/>
    </row>
    <row r="195" spans="3:4">
      <c r="C195" s="79"/>
      <c r="D195" s="79"/>
    </row>
    <row r="196" spans="3:4">
      <c r="C196" s="79"/>
      <c r="D196" s="79"/>
    </row>
    <row r="197" spans="3:4">
      <c r="C197" s="79"/>
      <c r="D197" s="79"/>
    </row>
    <row r="198" spans="3:4">
      <c r="C198" s="79"/>
      <c r="D198" s="79"/>
    </row>
    <row r="199" spans="3:4">
      <c r="C199" s="79"/>
      <c r="D199" s="79"/>
    </row>
    <row r="200" spans="3:4">
      <c r="C200" s="79"/>
      <c r="D200" s="79"/>
    </row>
    <row r="201" spans="3:4">
      <c r="C201" s="79"/>
      <c r="D201" s="79"/>
    </row>
    <row r="202" spans="3:4">
      <c r="C202" s="79"/>
      <c r="D202" s="79"/>
    </row>
    <row r="203" spans="3:4">
      <c r="C203" s="79"/>
      <c r="D203" s="79"/>
    </row>
    <row r="204" spans="3:4">
      <c r="C204" s="79"/>
      <c r="D204" s="79"/>
    </row>
    <row r="205" spans="3:4">
      <c r="C205" s="79"/>
      <c r="D205" s="79"/>
    </row>
    <row r="206" spans="3:4">
      <c r="C206" s="79"/>
      <c r="D206" s="79"/>
    </row>
    <row r="207" spans="3:4">
      <c r="C207" s="79"/>
      <c r="D207" s="79"/>
    </row>
    <row r="208" spans="3:4">
      <c r="C208" s="79"/>
      <c r="D208" s="79"/>
    </row>
    <row r="209" spans="3:4">
      <c r="C209" s="79"/>
      <c r="D209" s="79"/>
    </row>
    <row r="210" spans="3:4">
      <c r="C210" s="79"/>
      <c r="D210" s="79"/>
    </row>
    <row r="211" spans="3:4">
      <c r="C211" s="79"/>
      <c r="D211" s="79"/>
    </row>
    <row r="212" spans="3:4">
      <c r="C212" s="79"/>
      <c r="D212" s="79"/>
    </row>
    <row r="213" spans="3:4">
      <c r="C213" s="79"/>
      <c r="D213" s="79"/>
    </row>
    <row r="214" spans="3:4">
      <c r="C214" s="79"/>
      <c r="D214" s="79"/>
    </row>
    <row r="215" spans="3:4">
      <c r="C215" s="79"/>
      <c r="D215" s="79"/>
    </row>
    <row r="216" spans="3:4">
      <c r="C216" s="79"/>
      <c r="D216" s="79"/>
    </row>
    <row r="217" spans="3:4">
      <c r="C217" s="79"/>
      <c r="D217" s="79"/>
    </row>
    <row r="218" spans="3:4">
      <c r="C218" s="79"/>
      <c r="D218" s="79"/>
    </row>
    <row r="219" spans="3:4">
      <c r="C219" s="79"/>
      <c r="D219" s="79"/>
    </row>
    <row r="220" spans="3:4">
      <c r="C220" s="79"/>
      <c r="D220" s="79"/>
    </row>
    <row r="221" spans="3:4">
      <c r="C221" s="79"/>
      <c r="D221" s="79"/>
    </row>
    <row r="222" spans="3:4">
      <c r="C222" s="79"/>
      <c r="D222" s="79"/>
    </row>
    <row r="223" spans="3:4">
      <c r="C223" s="79"/>
      <c r="D223" s="79"/>
    </row>
    <row r="224" spans="3:4">
      <c r="C224" s="79"/>
      <c r="D224" s="79"/>
    </row>
    <row r="225" spans="3:4">
      <c r="C225" s="79"/>
      <c r="D225" s="79"/>
    </row>
    <row r="226" spans="3:4">
      <c r="C226" s="79"/>
      <c r="D226" s="79"/>
    </row>
    <row r="227" spans="3:4">
      <c r="C227" s="79"/>
      <c r="D227" s="79"/>
    </row>
    <row r="228" spans="3:4">
      <c r="C228" s="79"/>
      <c r="D228" s="79"/>
    </row>
    <row r="229" spans="3:4">
      <c r="C229" s="79"/>
      <c r="D229" s="79"/>
    </row>
    <row r="230" spans="3:4">
      <c r="C230" s="79"/>
      <c r="D230" s="79"/>
    </row>
    <row r="231" spans="3:4">
      <c r="C231" s="79"/>
      <c r="D231" s="79"/>
    </row>
    <row r="232" spans="3:4">
      <c r="C232" s="79"/>
      <c r="D232" s="79"/>
    </row>
    <row r="233" spans="3:4">
      <c r="C233" s="79"/>
      <c r="D233" s="79"/>
    </row>
    <row r="234" spans="3:4">
      <c r="C234" s="79"/>
      <c r="D234" s="79"/>
    </row>
    <row r="235" spans="3:4">
      <c r="C235" s="79"/>
      <c r="D235" s="79"/>
    </row>
    <row r="236" spans="3:4">
      <c r="C236" s="79"/>
      <c r="D236" s="79"/>
    </row>
    <row r="237" spans="3:4">
      <c r="C237" s="79"/>
      <c r="D237" s="79"/>
    </row>
    <row r="238" spans="3:4">
      <c r="C238" s="79"/>
      <c r="D238" s="79"/>
    </row>
    <row r="239" spans="3:4">
      <c r="C239" s="79"/>
      <c r="D239" s="79"/>
    </row>
    <row r="240" spans="3:4">
      <c r="C240" s="79"/>
      <c r="D240" s="79"/>
    </row>
    <row r="241" spans="3:4">
      <c r="C241" s="79"/>
      <c r="D241" s="79"/>
    </row>
    <row r="242" spans="3:4">
      <c r="C242" s="79"/>
      <c r="D242" s="79"/>
    </row>
    <row r="243" spans="3:4">
      <c r="C243" s="79"/>
      <c r="D243" s="79"/>
    </row>
    <row r="244" spans="3:4">
      <c r="C244" s="79"/>
      <c r="D244" s="79"/>
    </row>
    <row r="245" spans="3:4">
      <c r="C245" s="79"/>
      <c r="D245" s="79"/>
    </row>
    <row r="246" spans="3:4">
      <c r="C246" s="79"/>
      <c r="D246" s="79"/>
    </row>
    <row r="247" spans="3:4">
      <c r="C247" s="79"/>
      <c r="D247" s="79"/>
    </row>
    <row r="248" spans="3:4">
      <c r="C248" s="79"/>
      <c r="D248" s="79"/>
    </row>
    <row r="249" spans="3:4">
      <c r="C249" s="79"/>
      <c r="D249" s="79"/>
    </row>
    <row r="250" spans="3:4">
      <c r="C250" s="79"/>
      <c r="D250" s="79"/>
    </row>
    <row r="251" spans="3:4">
      <c r="C251" s="79"/>
      <c r="D251" s="79"/>
    </row>
    <row r="252" spans="3:4">
      <c r="C252" s="79"/>
      <c r="D252" s="79"/>
    </row>
    <row r="253" spans="3:4">
      <c r="C253" s="79"/>
      <c r="D253" s="79"/>
    </row>
    <row r="254" spans="3:4">
      <c r="C254" s="79"/>
      <c r="D254" s="79"/>
    </row>
    <row r="255" spans="3:4">
      <c r="C255" s="79"/>
      <c r="D255" s="79"/>
    </row>
    <row r="256" spans="3:4">
      <c r="C256" s="79"/>
      <c r="D256" s="79"/>
    </row>
    <row r="257" spans="3:4">
      <c r="C257" s="79"/>
      <c r="D257" s="79"/>
    </row>
    <row r="258" spans="3:4">
      <c r="C258" s="79"/>
      <c r="D258" s="79"/>
    </row>
    <row r="259" spans="3:4">
      <c r="C259" s="79"/>
      <c r="D259" s="79"/>
    </row>
    <row r="260" spans="3:4">
      <c r="C260" s="79"/>
      <c r="D260" s="79"/>
    </row>
    <row r="261" spans="3:4">
      <c r="C261" s="79"/>
      <c r="D261" s="79"/>
    </row>
    <row r="262" spans="3:4">
      <c r="C262" s="79"/>
      <c r="D262" s="79"/>
    </row>
    <row r="263" spans="3:4">
      <c r="C263" s="79"/>
      <c r="D263" s="79"/>
    </row>
    <row r="264" spans="3:4">
      <c r="C264" s="79"/>
      <c r="D264" s="79"/>
    </row>
    <row r="265" spans="3:4">
      <c r="C265" s="79"/>
      <c r="D265" s="79"/>
    </row>
    <row r="266" spans="3:4">
      <c r="C266" s="79"/>
      <c r="D266" s="79"/>
    </row>
    <row r="267" spans="3:4">
      <c r="C267" s="79"/>
      <c r="D267" s="79"/>
    </row>
    <row r="268" spans="3:4">
      <c r="C268" s="79"/>
      <c r="D268" s="79"/>
    </row>
    <row r="269" spans="3:4">
      <c r="C269" s="79"/>
      <c r="D269" s="79"/>
    </row>
    <row r="270" spans="3:4">
      <c r="C270" s="79"/>
      <c r="D270" s="79"/>
    </row>
    <row r="271" spans="3:4">
      <c r="C271" s="79"/>
      <c r="D271" s="79"/>
    </row>
    <row r="272" spans="3:4">
      <c r="C272" s="79"/>
      <c r="D272" s="79"/>
    </row>
    <row r="273" spans="3:4">
      <c r="C273" s="79"/>
      <c r="D273" s="79"/>
    </row>
    <row r="274" spans="3:4">
      <c r="C274" s="79"/>
      <c r="D274" s="79"/>
    </row>
    <row r="275" spans="3:4">
      <c r="C275" s="79"/>
      <c r="D275" s="79"/>
    </row>
    <row r="276" spans="3:4">
      <c r="C276" s="79"/>
      <c r="D276" s="79"/>
    </row>
    <row r="277" spans="3:4">
      <c r="C277" s="79"/>
      <c r="D277" s="79"/>
    </row>
    <row r="278" spans="3:4">
      <c r="C278" s="79"/>
      <c r="D278" s="79"/>
    </row>
    <row r="279" spans="3:4">
      <c r="C279" s="79"/>
      <c r="D279" s="79"/>
    </row>
    <row r="280" spans="3:4">
      <c r="C280" s="79"/>
      <c r="D280" s="79"/>
    </row>
    <row r="281" spans="3:4">
      <c r="C281" s="79"/>
      <c r="D281" s="79"/>
    </row>
    <row r="282" spans="3:4">
      <c r="C282" s="79"/>
      <c r="D282" s="79"/>
    </row>
    <row r="283" spans="3:4">
      <c r="C283" s="79"/>
      <c r="D283" s="79"/>
    </row>
    <row r="284" spans="3:4">
      <c r="C284" s="79"/>
      <c r="D284" s="79"/>
    </row>
    <row r="285" spans="3:4">
      <c r="C285" s="79"/>
      <c r="D285" s="79"/>
    </row>
    <row r="286" spans="3:4">
      <c r="C286" s="79"/>
      <c r="D286" s="79"/>
    </row>
    <row r="287" spans="3:4">
      <c r="C287" s="79"/>
      <c r="D287" s="79"/>
    </row>
    <row r="288" spans="3:4">
      <c r="C288" s="79"/>
      <c r="D288" s="79"/>
    </row>
    <row r="289" spans="3:4">
      <c r="C289" s="79"/>
      <c r="D289" s="79"/>
    </row>
    <row r="290" spans="3:4">
      <c r="C290" s="79"/>
      <c r="D290" s="79"/>
    </row>
    <row r="291" spans="3:4">
      <c r="C291" s="79"/>
      <c r="D291" s="79"/>
    </row>
    <row r="292" spans="3:4">
      <c r="C292" s="79"/>
      <c r="D292" s="79"/>
    </row>
    <row r="293" spans="3:4">
      <c r="C293" s="79"/>
      <c r="D293" s="79"/>
    </row>
    <row r="294" spans="3:4">
      <c r="C294" s="79"/>
      <c r="D294" s="79"/>
    </row>
    <row r="295" spans="3:4">
      <c r="C295" s="79"/>
      <c r="D295" s="79"/>
    </row>
    <row r="296" spans="3:4">
      <c r="C296" s="79"/>
      <c r="D296" s="79"/>
    </row>
    <row r="297" spans="3:4">
      <c r="C297" s="79"/>
      <c r="D297" s="79"/>
    </row>
    <row r="298" spans="3:4">
      <c r="C298" s="79"/>
      <c r="D298" s="79"/>
    </row>
    <row r="299" spans="3:4">
      <c r="C299" s="79"/>
      <c r="D299" s="79"/>
    </row>
    <row r="300" spans="3:4">
      <c r="C300" s="79"/>
      <c r="D300" s="79"/>
    </row>
    <row r="301" spans="3:4">
      <c r="C301" s="79"/>
      <c r="D301" s="79"/>
    </row>
    <row r="302" spans="3:4">
      <c r="C302" s="79"/>
      <c r="D302" s="79"/>
    </row>
    <row r="303" spans="3:4">
      <c r="C303" s="79"/>
      <c r="D303" s="79"/>
    </row>
    <row r="304" spans="3:4">
      <c r="C304" s="79"/>
      <c r="D304" s="79"/>
    </row>
    <row r="305" spans="3:4">
      <c r="C305" s="79"/>
      <c r="D305" s="79"/>
    </row>
    <row r="306" spans="3:4">
      <c r="C306" s="79"/>
      <c r="D306" s="79"/>
    </row>
    <row r="307" spans="3:4">
      <c r="C307" s="79"/>
      <c r="D307" s="79"/>
    </row>
    <row r="308" spans="3:4">
      <c r="C308" s="79"/>
      <c r="D308" s="79"/>
    </row>
    <row r="309" spans="3:4">
      <c r="C309" s="79"/>
      <c r="D309" s="79"/>
    </row>
    <row r="310" spans="3:4">
      <c r="C310" s="79"/>
      <c r="D310" s="79"/>
    </row>
    <row r="311" spans="3:4">
      <c r="C311" s="79"/>
      <c r="D311" s="79"/>
    </row>
    <row r="312" spans="3:4">
      <c r="C312" s="79"/>
      <c r="D312" s="79"/>
    </row>
    <row r="313" spans="3:4">
      <c r="C313" s="79"/>
      <c r="D313" s="79"/>
    </row>
    <row r="314" spans="3:4">
      <c r="C314" s="79"/>
      <c r="D314" s="79"/>
    </row>
    <row r="315" spans="3:4">
      <c r="C315" s="79"/>
      <c r="D315" s="79"/>
    </row>
    <row r="316" spans="3:4">
      <c r="C316" s="79"/>
      <c r="D316" s="79"/>
    </row>
    <row r="317" spans="3:4">
      <c r="C317" s="79"/>
      <c r="D317" s="79"/>
    </row>
    <row r="318" spans="3:4">
      <c r="C318" s="79"/>
      <c r="D318" s="79"/>
    </row>
    <row r="319" spans="3:4">
      <c r="C319" s="79"/>
      <c r="D319" s="79"/>
    </row>
    <row r="320" spans="3:4">
      <c r="C320" s="79"/>
      <c r="D320" s="79"/>
    </row>
    <row r="321" spans="3:4">
      <c r="C321" s="79"/>
      <c r="D321" s="79"/>
    </row>
    <row r="322" spans="3:4">
      <c r="C322" s="79"/>
      <c r="D322" s="79"/>
    </row>
    <row r="323" spans="3:4">
      <c r="C323" s="79"/>
      <c r="D323" s="79"/>
    </row>
  </sheetData>
  <autoFilter ref="B7:AP61" xr:uid="{57B139EC-6AAF-44CF-8EBF-3CD68C8EAB57}"/>
  <dataValidations count="2">
    <dataValidation type="list" allowBlank="1" showInputMessage="1" showErrorMessage="1" sqref="F977:I1048576 AJ62:AJ1907 V62:X1907 AA62:AC1907 V34:X34 AA34:AC34 AF34:AG34 AJ34 W37 AA37:AC37 AJ37 AF62:AG1907 AF37" xr:uid="{632CA5AD-DE28-4C63-B3EB-AF89E388EC5D}">
      <formula1>#REF!</formula1>
    </dataValidation>
    <dataValidation type="list" allowBlank="1" showInputMessage="1" showErrorMessage="1" sqref="E977:E1048576" xr:uid="{F7D6C12C-A2DB-48B4-A937-7E20CC9AF404}">
      <formula1>#REF!</formula1>
    </dataValidation>
  </dataValidations>
  <pageMargins left="0.75" right="0.75" top="1" bottom="1" header="0.5" footer="0.5"/>
  <pageSetup scale="39" fitToHeight="0" orientation="landscape" r:id="rId1"/>
  <headerFooter alignWithMargins="0">
    <oddFooter>&amp;L © Euromonitor International 2011. All rights reserved.</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Select from drop down" xr:uid="{FE318819-EBEB-468B-A7EB-5E9D0DC5B5CA}">
          <x14:formula1>
            <xm:f>'Read Me'!$H$15:$H$22</xm:f>
          </x14:formula1>
          <xm:sqref>AD37:AE37 AH8:AH33 AD8:AD33 AD35:AD36 AD34:AE34 Z34 AH34:AI34 Z37 AI37 AD42 Y8:Y61 AH35:AH61 AD38</xm:sqref>
        </x14:dataValidation>
        <x14:dataValidation type="list" allowBlank="1" showInputMessage="1" showErrorMessage="1" xr:uid="{EC7E1FD0-4C22-4CA6-A968-70037A788DE1}">
          <x14:formula1>
            <xm:f>'Read Me'!$G$15:$G$23</xm:f>
          </x14:formula1>
          <xm:sqref>AG8:AG33 AC8:AC33 X8:X33 AC35:AC36 AC42 AG35:AG61 X35:X61 AC38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tabColor theme="5" tint="-0.499984740745262"/>
    <pageSetUpPr autoPageBreaks="0" fitToPage="1"/>
  </sheetPr>
  <dimension ref="A1:AG289"/>
  <sheetViews>
    <sheetView showGridLines="0" zoomScale="80" zoomScaleNormal="80" workbookViewId="0">
      <pane xSplit="10" ySplit="7" topLeftCell="X8" activePane="bottomRight" state="frozen"/>
      <selection pane="topRight" activeCell="K1" sqref="K1"/>
      <selection pane="bottomLeft" activeCell="A7" sqref="A7"/>
      <selection pane="bottomRight" activeCell="B4" sqref="B4"/>
    </sheetView>
  </sheetViews>
  <sheetFormatPr defaultColWidth="9.140625" defaultRowHeight="18"/>
  <cols>
    <col min="1" max="1" width="1.42578125" style="106" customWidth="1"/>
    <col min="2" max="2" width="8.42578125" style="15" customWidth="1"/>
    <col min="3" max="3" width="8.42578125" style="22" customWidth="1"/>
    <col min="4" max="4" width="10.85546875" style="31" customWidth="1"/>
    <col min="5" max="5" width="18.5703125" style="27" customWidth="1"/>
    <col min="6" max="6" width="18" style="15" customWidth="1"/>
    <col min="7" max="7" width="20" style="15" customWidth="1"/>
    <col min="8" max="8" width="37.42578125" style="15" customWidth="1"/>
    <col min="9" max="9" width="26.28515625" style="15" customWidth="1"/>
    <col min="10" max="10" width="17.7109375" style="15" customWidth="1"/>
    <col min="11" max="11" width="23.28515625" style="15" customWidth="1"/>
    <col min="12" max="12" width="42.28515625" style="15" customWidth="1"/>
    <col min="13" max="13" width="35.7109375" style="15" customWidth="1"/>
    <col min="14" max="14" width="40.5703125" style="60" customWidth="1"/>
    <col min="15" max="15" width="12.7109375" style="60" customWidth="1"/>
    <col min="16" max="16" width="27.42578125" style="15" customWidth="1"/>
    <col min="17" max="17" width="13.28515625" style="39" customWidth="1"/>
    <col min="18" max="19" width="12" style="39" customWidth="1"/>
    <col min="20" max="20" width="12.28515625" style="39" customWidth="1"/>
    <col min="21" max="21" width="16.28515625" style="39" customWidth="1"/>
    <col min="22" max="22" width="11.42578125" style="27" customWidth="1"/>
    <col min="23" max="23" width="19.7109375" style="40" customWidth="1"/>
    <col min="24" max="24" width="56" style="43" customWidth="1"/>
    <col min="25" max="25" width="18.5703125" style="42" customWidth="1"/>
    <col min="26" max="26" width="84.140625" style="15" customWidth="1"/>
    <col min="27" max="27" width="18" style="27" customWidth="1"/>
    <col min="28" max="28" width="25.85546875" style="15" customWidth="1"/>
    <col min="29" max="29" width="26.140625" style="27" customWidth="1"/>
    <col min="30" max="30" width="49.140625" style="15" customWidth="1"/>
    <col min="31" max="31" width="28.28515625" style="67" customWidth="1"/>
    <col min="32" max="32" width="150.7109375" style="15" customWidth="1"/>
    <col min="33" max="16384" width="9.140625" style="24"/>
  </cols>
  <sheetData>
    <row r="1" spans="1:32">
      <c r="B1" s="24"/>
      <c r="E1" s="22"/>
      <c r="F1" s="24"/>
      <c r="G1" s="24"/>
      <c r="H1" s="24"/>
      <c r="I1" s="33"/>
      <c r="J1" s="33"/>
      <c r="K1" s="33"/>
      <c r="L1" s="24"/>
      <c r="M1" s="24"/>
      <c r="N1" s="58"/>
      <c r="O1" s="57"/>
      <c r="P1" s="24"/>
      <c r="Q1" s="34"/>
      <c r="R1" s="34"/>
      <c r="S1" s="34"/>
      <c r="T1" s="34"/>
      <c r="U1" s="34"/>
      <c r="V1" s="22"/>
      <c r="W1" s="61"/>
      <c r="X1" s="24"/>
      <c r="Y1" s="35"/>
      <c r="Z1" s="24"/>
      <c r="AA1" s="22"/>
      <c r="AB1" s="24"/>
      <c r="AC1" s="22"/>
      <c r="AD1" s="24"/>
      <c r="AE1" s="62"/>
      <c r="AF1" s="24"/>
    </row>
    <row r="2" spans="1:32">
      <c r="B2" s="24"/>
      <c r="E2" s="22"/>
      <c r="F2" s="22"/>
      <c r="G2" s="24"/>
      <c r="H2" s="24"/>
      <c r="I2" s="24"/>
      <c r="J2" s="24"/>
      <c r="K2" s="24"/>
      <c r="L2" s="24"/>
      <c r="M2" s="24"/>
      <c r="N2" s="58"/>
      <c r="O2" s="58"/>
      <c r="P2" s="24"/>
      <c r="Q2" s="34"/>
      <c r="R2" s="34"/>
      <c r="S2" s="34"/>
      <c r="T2" s="34"/>
      <c r="U2" s="34"/>
      <c r="V2" s="22"/>
      <c r="W2" s="61"/>
      <c r="X2" s="24"/>
      <c r="Y2" s="34"/>
      <c r="Z2" s="24"/>
      <c r="AA2" s="22"/>
      <c r="AB2" s="24"/>
      <c r="AC2" s="22"/>
      <c r="AD2" s="24"/>
      <c r="AE2" s="61"/>
      <c r="AF2" s="24"/>
    </row>
    <row r="3" spans="1:32">
      <c r="B3" s="24"/>
      <c r="E3" s="22"/>
      <c r="F3" s="25"/>
      <c r="G3" s="24"/>
      <c r="H3" s="24"/>
      <c r="I3" s="24"/>
      <c r="J3" s="24"/>
      <c r="K3" s="24"/>
      <c r="L3" s="24"/>
      <c r="M3" s="24"/>
      <c r="N3" s="58"/>
      <c r="O3" s="58"/>
      <c r="P3" s="24"/>
      <c r="Q3" s="34"/>
      <c r="R3" s="34"/>
      <c r="S3" s="34"/>
      <c r="T3" s="34"/>
      <c r="U3" s="34"/>
      <c r="V3" s="22"/>
      <c r="W3" s="61"/>
      <c r="X3" s="24"/>
      <c r="Y3" s="34"/>
      <c r="Z3" s="24"/>
      <c r="AA3" s="22"/>
      <c r="AB3" s="24"/>
      <c r="AC3" s="22"/>
      <c r="AD3" s="24"/>
      <c r="AE3" s="61"/>
      <c r="AF3" s="24"/>
    </row>
    <row r="4" spans="1:32">
      <c r="B4" s="24" t="s">
        <v>2639</v>
      </c>
      <c r="E4" s="22"/>
      <c r="F4" s="25"/>
      <c r="G4" s="24"/>
      <c r="H4" s="24"/>
      <c r="I4" s="24"/>
      <c r="J4" s="24"/>
      <c r="K4" s="24"/>
      <c r="L4" s="24"/>
      <c r="M4" s="24"/>
      <c r="N4" s="58"/>
      <c r="O4" s="58"/>
      <c r="P4" s="24"/>
      <c r="Q4" s="34"/>
      <c r="R4" s="34"/>
      <c r="S4" s="34"/>
      <c r="T4" s="34"/>
      <c r="U4" s="34"/>
      <c r="V4" s="22"/>
      <c r="W4" s="61"/>
      <c r="X4" s="24"/>
      <c r="Y4" s="34"/>
      <c r="Z4" s="24"/>
      <c r="AA4" s="22"/>
      <c r="AB4" s="24"/>
      <c r="AC4" s="22"/>
      <c r="AD4" s="24"/>
      <c r="AE4" s="61"/>
      <c r="AF4" s="24"/>
    </row>
    <row r="5" spans="1:32" ht="35.25" customHeight="1">
      <c r="B5" s="7" t="s">
        <v>451</v>
      </c>
      <c r="C5" s="149"/>
      <c r="E5" s="22"/>
      <c r="F5" s="25"/>
      <c r="G5" s="116"/>
      <c r="H5" s="24"/>
      <c r="I5" s="24"/>
      <c r="J5" s="24"/>
      <c r="K5" s="24"/>
      <c r="L5" s="24"/>
      <c r="M5" s="24"/>
      <c r="N5" s="58"/>
      <c r="O5" s="58"/>
      <c r="P5" s="24"/>
      <c r="Q5" s="34"/>
      <c r="R5" s="34"/>
      <c r="S5" s="34"/>
      <c r="T5" s="34"/>
      <c r="U5" s="34"/>
      <c r="V5" s="22"/>
      <c r="W5" s="61"/>
      <c r="X5" s="24"/>
      <c r="Y5" s="34"/>
      <c r="Z5" s="24"/>
      <c r="AA5" s="22"/>
      <c r="AB5" s="24"/>
      <c r="AC5" s="22"/>
      <c r="AD5" s="24"/>
      <c r="AE5" s="61"/>
      <c r="AF5" s="24"/>
    </row>
    <row r="6" spans="1:32" s="26" customFormat="1" ht="75">
      <c r="A6" s="107"/>
      <c r="B6" s="331" t="s">
        <v>309</v>
      </c>
      <c r="C6" s="331" t="s">
        <v>310</v>
      </c>
      <c r="D6" s="331" t="s">
        <v>452</v>
      </c>
      <c r="E6" s="331" t="s">
        <v>312</v>
      </c>
      <c r="F6" s="331" t="s">
        <v>72</v>
      </c>
      <c r="G6" s="331" t="s">
        <v>453</v>
      </c>
      <c r="H6" s="331" t="s">
        <v>454</v>
      </c>
      <c r="I6" s="331" t="s">
        <v>314</v>
      </c>
      <c r="J6" s="331" t="s">
        <v>455</v>
      </c>
      <c r="K6" s="331" t="s">
        <v>316</v>
      </c>
      <c r="L6" s="331" t="s">
        <v>456</v>
      </c>
      <c r="M6" s="331" t="s">
        <v>457</v>
      </c>
      <c r="N6" s="334" t="s">
        <v>458</v>
      </c>
      <c r="O6" s="331" t="s">
        <v>317</v>
      </c>
      <c r="P6" s="331" t="s">
        <v>319</v>
      </c>
      <c r="Q6" s="332" t="s">
        <v>459</v>
      </c>
      <c r="R6" s="332" t="s">
        <v>321</v>
      </c>
      <c r="S6" s="332" t="s">
        <v>322</v>
      </c>
      <c r="T6" s="332" t="s">
        <v>323</v>
      </c>
      <c r="U6" s="332" t="s">
        <v>324</v>
      </c>
      <c r="V6" s="331" t="s">
        <v>325</v>
      </c>
      <c r="W6" s="332" t="s">
        <v>326</v>
      </c>
      <c r="X6" s="331" t="s">
        <v>460</v>
      </c>
      <c r="Y6" s="331" t="s">
        <v>461</v>
      </c>
      <c r="Z6" s="331" t="s">
        <v>462</v>
      </c>
      <c r="AA6" s="331" t="s">
        <v>463</v>
      </c>
      <c r="AB6" s="331" t="s">
        <v>464</v>
      </c>
      <c r="AC6" s="331" t="s">
        <v>465</v>
      </c>
      <c r="AD6" s="331" t="s">
        <v>466</v>
      </c>
      <c r="AE6" s="331" t="s">
        <v>467</v>
      </c>
      <c r="AF6" s="331" t="s">
        <v>347</v>
      </c>
    </row>
    <row r="7" spans="1:32" ht="10.5" customHeight="1">
      <c r="B7" s="63"/>
      <c r="C7" s="21"/>
      <c r="D7" s="21"/>
      <c r="E7" s="64" t="s">
        <v>348</v>
      </c>
      <c r="F7" s="17" t="s">
        <v>348</v>
      </c>
      <c r="G7" s="17" t="s">
        <v>348</v>
      </c>
      <c r="H7" s="17"/>
      <c r="I7" s="17"/>
      <c r="J7" s="17"/>
      <c r="K7" s="17"/>
      <c r="L7" s="17"/>
      <c r="M7" s="17"/>
      <c r="N7" s="59"/>
      <c r="O7" s="59"/>
      <c r="P7" s="17"/>
      <c r="Q7" s="18"/>
      <c r="R7" s="18"/>
      <c r="S7" s="18"/>
      <c r="T7" s="18"/>
      <c r="U7" s="18"/>
      <c r="V7" s="19"/>
      <c r="W7" s="20"/>
      <c r="X7" s="17"/>
      <c r="Y7" s="19"/>
      <c r="Z7" s="17"/>
      <c r="AA7" s="19"/>
      <c r="AB7" s="17"/>
      <c r="AC7" s="19"/>
      <c r="AD7" s="17"/>
      <c r="AE7" s="20"/>
      <c r="AF7" s="17"/>
    </row>
    <row r="8" spans="1:32" hidden="1">
      <c r="B8" s="27">
        <v>1</v>
      </c>
      <c r="C8" s="27">
        <v>18</v>
      </c>
      <c r="D8" s="36">
        <v>44994</v>
      </c>
      <c r="E8" s="65" t="s">
        <v>127</v>
      </c>
      <c r="F8" s="65" t="s">
        <v>87</v>
      </c>
      <c r="G8" s="65" t="s">
        <v>89</v>
      </c>
      <c r="H8" s="66" t="s">
        <v>128</v>
      </c>
      <c r="I8" s="15" t="s">
        <v>374</v>
      </c>
      <c r="J8" s="28" t="s">
        <v>375</v>
      </c>
      <c r="K8" s="28" t="s">
        <v>353</v>
      </c>
      <c r="L8" s="15" t="s">
        <v>468</v>
      </c>
      <c r="M8" s="15" t="s">
        <v>469</v>
      </c>
      <c r="N8" s="60" t="s">
        <v>470</v>
      </c>
      <c r="O8" s="195" t="s">
        <v>19</v>
      </c>
      <c r="P8" s="15" t="s">
        <v>376</v>
      </c>
      <c r="Q8" s="37">
        <v>12.99</v>
      </c>
      <c r="R8" s="69">
        <f t="shared" ref="R8:R39" si="0">IFERROR(Q8/T8,"-")</f>
        <v>6.4950000000000001</v>
      </c>
      <c r="S8" s="69">
        <f t="shared" ref="S8:S39" si="1">IFERROR(R8/V8,"-")</f>
        <v>0.64949999999999997</v>
      </c>
      <c r="T8" s="38">
        <v>2</v>
      </c>
      <c r="U8" s="39" t="s">
        <v>471</v>
      </c>
      <c r="V8" s="27">
        <v>10</v>
      </c>
      <c r="X8" s="15" t="s">
        <v>356</v>
      </c>
      <c r="Y8" s="38">
        <v>1</v>
      </c>
      <c r="Z8" s="15" t="s">
        <v>356</v>
      </c>
      <c r="AA8" s="38">
        <v>1</v>
      </c>
      <c r="AC8" s="38">
        <v>0</v>
      </c>
      <c r="AD8" s="15" t="s">
        <v>472</v>
      </c>
      <c r="AE8" s="189" t="s">
        <v>360</v>
      </c>
    </row>
    <row r="9" spans="1:32" hidden="1">
      <c r="B9" s="27">
        <v>2</v>
      </c>
      <c r="C9" s="27">
        <v>18</v>
      </c>
      <c r="D9" s="36">
        <v>44994</v>
      </c>
      <c r="E9" s="65" t="s">
        <v>127</v>
      </c>
      <c r="F9" s="65" t="s">
        <v>87</v>
      </c>
      <c r="G9" s="65" t="s">
        <v>89</v>
      </c>
      <c r="H9" s="66" t="s">
        <v>128</v>
      </c>
      <c r="I9" s="15" t="s">
        <v>442</v>
      </c>
      <c r="J9" s="15" t="s">
        <v>473</v>
      </c>
      <c r="K9" s="15" t="s">
        <v>353</v>
      </c>
      <c r="L9" s="15" t="s">
        <v>474</v>
      </c>
      <c r="M9" s="15" t="s">
        <v>475</v>
      </c>
      <c r="N9" s="60" t="s">
        <v>476</v>
      </c>
      <c r="O9" s="195" t="s">
        <v>19</v>
      </c>
      <c r="P9" s="15" t="s">
        <v>444</v>
      </c>
      <c r="Q9" s="37">
        <v>9.99</v>
      </c>
      <c r="R9" s="69">
        <f t="shared" si="0"/>
        <v>9.99</v>
      </c>
      <c r="S9" s="69">
        <f t="shared" si="1"/>
        <v>1.24875</v>
      </c>
      <c r="T9" s="38">
        <v>1</v>
      </c>
      <c r="U9" s="39" t="s">
        <v>477</v>
      </c>
      <c r="V9" s="27">
        <v>8</v>
      </c>
      <c r="X9" s="15" t="s">
        <v>478</v>
      </c>
      <c r="Y9" s="38">
        <v>1</v>
      </c>
      <c r="Z9" s="24" t="s">
        <v>478</v>
      </c>
      <c r="AA9" s="38">
        <v>1</v>
      </c>
      <c r="AB9" s="15" t="s">
        <v>479</v>
      </c>
      <c r="AC9" s="38">
        <v>1</v>
      </c>
      <c r="AD9" s="15" t="s">
        <v>472</v>
      </c>
      <c r="AE9" s="189" t="s">
        <v>360</v>
      </c>
    </row>
    <row r="10" spans="1:32" hidden="1">
      <c r="B10" s="27">
        <v>3</v>
      </c>
      <c r="C10" s="27">
        <v>18</v>
      </c>
      <c r="D10" s="36">
        <v>44994</v>
      </c>
      <c r="E10" s="65" t="s">
        <v>127</v>
      </c>
      <c r="F10" s="65" t="s">
        <v>87</v>
      </c>
      <c r="G10" s="65" t="s">
        <v>89</v>
      </c>
      <c r="H10" s="66" t="s">
        <v>128</v>
      </c>
      <c r="I10" s="15" t="s">
        <v>442</v>
      </c>
      <c r="J10" s="15" t="s">
        <v>473</v>
      </c>
      <c r="K10" s="15" t="s">
        <v>353</v>
      </c>
      <c r="L10" s="15" t="s">
        <v>480</v>
      </c>
      <c r="M10" s="15" t="s">
        <v>481</v>
      </c>
      <c r="N10" s="60" t="s">
        <v>482</v>
      </c>
      <c r="O10" s="195" t="s">
        <v>19</v>
      </c>
      <c r="P10" s="15" t="s">
        <v>444</v>
      </c>
      <c r="Q10" s="37">
        <v>13.99</v>
      </c>
      <c r="R10" s="69">
        <f t="shared" si="0"/>
        <v>6.9950000000000001</v>
      </c>
      <c r="S10" s="69">
        <f t="shared" si="1"/>
        <v>0.69950000000000001</v>
      </c>
      <c r="T10" s="38">
        <v>2</v>
      </c>
      <c r="U10" s="39" t="s">
        <v>471</v>
      </c>
      <c r="V10" s="27">
        <v>10</v>
      </c>
      <c r="X10" s="15" t="s">
        <v>478</v>
      </c>
      <c r="Y10" s="38">
        <v>1</v>
      </c>
      <c r="Z10" s="15" t="s">
        <v>478</v>
      </c>
      <c r="AA10" s="38">
        <v>1</v>
      </c>
      <c r="AB10" s="15" t="s">
        <v>479</v>
      </c>
      <c r="AC10" s="38">
        <v>1</v>
      </c>
      <c r="AD10" s="15" t="s">
        <v>472</v>
      </c>
      <c r="AE10" s="189" t="s">
        <v>360</v>
      </c>
    </row>
    <row r="11" spans="1:32">
      <c r="B11" s="27">
        <v>4</v>
      </c>
      <c r="C11" s="27">
        <v>18</v>
      </c>
      <c r="D11" s="36">
        <v>44994</v>
      </c>
      <c r="E11" s="65" t="s">
        <v>127</v>
      </c>
      <c r="F11" s="65" t="s">
        <v>87</v>
      </c>
      <c r="G11" s="65" t="s">
        <v>89</v>
      </c>
      <c r="H11" s="66" t="s">
        <v>128</v>
      </c>
      <c r="I11" s="15" t="s">
        <v>442</v>
      </c>
      <c r="J11" s="15" t="s">
        <v>473</v>
      </c>
      <c r="K11" s="15" t="s">
        <v>353</v>
      </c>
      <c r="L11" s="15" t="s">
        <v>483</v>
      </c>
      <c r="M11" s="15" t="s">
        <v>484</v>
      </c>
      <c r="N11" s="60" t="s">
        <v>485</v>
      </c>
      <c r="O11" s="195" t="s">
        <v>19</v>
      </c>
      <c r="P11" s="15" t="s">
        <v>444</v>
      </c>
      <c r="Q11" s="37">
        <v>19.989999999999998</v>
      </c>
      <c r="R11" s="69">
        <f t="shared" si="0"/>
        <v>19.989999999999998</v>
      </c>
      <c r="S11" s="69">
        <f t="shared" si="1"/>
        <v>2.4987499999999998</v>
      </c>
      <c r="T11" s="38">
        <v>1</v>
      </c>
      <c r="U11" s="39" t="s">
        <v>477</v>
      </c>
      <c r="V11" s="27">
        <v>8</v>
      </c>
      <c r="X11" s="15"/>
      <c r="Y11" s="38">
        <v>0</v>
      </c>
      <c r="Z11" s="24" t="s">
        <v>486</v>
      </c>
      <c r="AA11" s="38">
        <v>0</v>
      </c>
      <c r="AB11" s="15" t="s">
        <v>487</v>
      </c>
      <c r="AC11" s="38">
        <v>1</v>
      </c>
      <c r="AD11" s="24" t="s">
        <v>472</v>
      </c>
      <c r="AE11" s="189" t="s">
        <v>360</v>
      </c>
      <c r="AF11" s="15" t="s">
        <v>488</v>
      </c>
    </row>
    <row r="12" spans="1:32" hidden="1">
      <c r="B12" s="27">
        <v>5</v>
      </c>
      <c r="C12" s="27" t="s">
        <v>489</v>
      </c>
      <c r="D12" s="36">
        <v>45023</v>
      </c>
      <c r="E12" s="150" t="s">
        <v>490</v>
      </c>
      <c r="F12" s="150" t="s">
        <v>82</v>
      </c>
      <c r="G12" s="150" t="s">
        <v>89</v>
      </c>
      <c r="H12" s="151" t="s">
        <v>491</v>
      </c>
      <c r="I12" s="15" t="s">
        <v>374</v>
      </c>
      <c r="J12" s="15" t="s">
        <v>406</v>
      </c>
      <c r="K12" s="28" t="s">
        <v>353</v>
      </c>
      <c r="L12" s="15" t="s">
        <v>492</v>
      </c>
      <c r="M12" s="15" t="s">
        <v>493</v>
      </c>
      <c r="N12" s="60" t="s">
        <v>494</v>
      </c>
      <c r="O12" s="195" t="s">
        <v>19</v>
      </c>
      <c r="P12" s="15" t="s">
        <v>376</v>
      </c>
      <c r="Q12" s="37">
        <v>15.99</v>
      </c>
      <c r="R12" s="69">
        <f t="shared" si="0"/>
        <v>15.99</v>
      </c>
      <c r="S12" s="69">
        <f t="shared" si="1"/>
        <v>1.599</v>
      </c>
      <c r="T12" s="38">
        <v>1</v>
      </c>
      <c r="U12" s="39" t="s">
        <v>477</v>
      </c>
      <c r="V12" s="27">
        <v>10</v>
      </c>
      <c r="W12" s="40" t="s">
        <v>495</v>
      </c>
      <c r="X12" s="15" t="s">
        <v>356</v>
      </c>
      <c r="Y12" s="38">
        <v>1</v>
      </c>
      <c r="Z12" s="24" t="s">
        <v>356</v>
      </c>
      <c r="AA12" s="27">
        <v>1</v>
      </c>
      <c r="AB12" s="15" t="s">
        <v>496</v>
      </c>
      <c r="AC12" s="27">
        <v>1</v>
      </c>
      <c r="AD12" s="15" t="s">
        <v>472</v>
      </c>
      <c r="AE12" s="189"/>
      <c r="AF12" s="15" t="s">
        <v>497</v>
      </c>
    </row>
    <row r="13" spans="1:32">
      <c r="B13" s="27">
        <v>6</v>
      </c>
      <c r="C13" s="27">
        <v>1</v>
      </c>
      <c r="D13" s="36">
        <v>44988</v>
      </c>
      <c r="E13" s="65" t="s">
        <v>78</v>
      </c>
      <c r="F13" s="65" t="s">
        <v>82</v>
      </c>
      <c r="G13" s="65" t="s">
        <v>84</v>
      </c>
      <c r="H13" s="66" t="s">
        <v>80</v>
      </c>
      <c r="I13" s="28" t="s">
        <v>498</v>
      </c>
      <c r="J13" s="28" t="s">
        <v>499</v>
      </c>
      <c r="K13" s="28" t="s">
        <v>353</v>
      </c>
      <c r="L13" s="28" t="s">
        <v>500</v>
      </c>
      <c r="M13" s="28" t="s">
        <v>501</v>
      </c>
      <c r="N13" s="74" t="s">
        <v>502</v>
      </c>
      <c r="O13" s="225" t="s">
        <v>350</v>
      </c>
      <c r="P13" s="28"/>
      <c r="Q13" s="37">
        <v>32.700000000000003</v>
      </c>
      <c r="R13" s="69">
        <f t="shared" si="0"/>
        <v>10.9</v>
      </c>
      <c r="S13" s="69">
        <f t="shared" si="1"/>
        <v>3.1142857142857143</v>
      </c>
      <c r="T13" s="38">
        <v>3</v>
      </c>
      <c r="U13" s="39" t="s">
        <v>503</v>
      </c>
      <c r="V13" s="38">
        <v>3.5</v>
      </c>
      <c r="W13" s="28"/>
      <c r="X13" s="28"/>
      <c r="Y13" s="38">
        <v>0</v>
      </c>
      <c r="Z13" s="28"/>
      <c r="AA13" s="38">
        <v>0</v>
      </c>
      <c r="AB13" s="28" t="s">
        <v>504</v>
      </c>
      <c r="AC13" s="38">
        <v>1</v>
      </c>
      <c r="AD13" s="28" t="s">
        <v>472</v>
      </c>
      <c r="AE13" s="189"/>
      <c r="AF13" s="28"/>
    </row>
    <row r="14" spans="1:32">
      <c r="B14" s="27">
        <v>7</v>
      </c>
      <c r="C14" s="27">
        <v>1</v>
      </c>
      <c r="D14" s="36">
        <v>44988</v>
      </c>
      <c r="E14" s="65" t="s">
        <v>78</v>
      </c>
      <c r="F14" s="65" t="s">
        <v>82</v>
      </c>
      <c r="G14" s="65" t="s">
        <v>84</v>
      </c>
      <c r="H14" s="66" t="s">
        <v>80</v>
      </c>
      <c r="I14" s="28" t="s">
        <v>498</v>
      </c>
      <c r="J14" s="15" t="s">
        <v>473</v>
      </c>
      <c r="K14" s="28" t="s">
        <v>353</v>
      </c>
      <c r="L14" s="28" t="s">
        <v>505</v>
      </c>
      <c r="M14" s="28" t="s">
        <v>506</v>
      </c>
      <c r="N14" s="74" t="s">
        <v>507</v>
      </c>
      <c r="O14" s="225" t="s">
        <v>19</v>
      </c>
      <c r="P14" s="15" t="s">
        <v>444</v>
      </c>
      <c r="Q14" s="37">
        <v>2.99</v>
      </c>
      <c r="R14" s="69">
        <f t="shared" si="0"/>
        <v>2.99</v>
      </c>
      <c r="S14" s="69">
        <f t="shared" si="1"/>
        <v>0.85428571428571431</v>
      </c>
      <c r="T14" s="38">
        <v>1</v>
      </c>
      <c r="U14" s="39" t="s">
        <v>477</v>
      </c>
      <c r="V14" s="38">
        <v>3.5</v>
      </c>
      <c r="W14" s="28"/>
      <c r="X14" s="28"/>
      <c r="Y14" s="38">
        <v>0</v>
      </c>
      <c r="Z14" s="28"/>
      <c r="AA14" s="38">
        <v>0</v>
      </c>
      <c r="AB14" s="28" t="s">
        <v>508</v>
      </c>
      <c r="AC14" s="38">
        <v>1</v>
      </c>
      <c r="AD14" s="28" t="s">
        <v>472</v>
      </c>
      <c r="AE14" s="189" t="s">
        <v>360</v>
      </c>
      <c r="AF14" s="28" t="s">
        <v>509</v>
      </c>
    </row>
    <row r="15" spans="1:32">
      <c r="B15" s="27">
        <v>8</v>
      </c>
      <c r="C15" s="27">
        <v>1</v>
      </c>
      <c r="D15" s="36">
        <v>44988</v>
      </c>
      <c r="E15" s="65" t="s">
        <v>78</v>
      </c>
      <c r="F15" s="65" t="s">
        <v>82</v>
      </c>
      <c r="G15" s="65" t="s">
        <v>84</v>
      </c>
      <c r="H15" s="66" t="s">
        <v>80</v>
      </c>
      <c r="I15" s="28" t="s">
        <v>498</v>
      </c>
      <c r="J15" s="15" t="s">
        <v>473</v>
      </c>
      <c r="K15" s="28" t="s">
        <v>353</v>
      </c>
      <c r="L15" s="28" t="s">
        <v>510</v>
      </c>
      <c r="M15" s="28" t="s">
        <v>511</v>
      </c>
      <c r="N15" s="74" t="s">
        <v>512</v>
      </c>
      <c r="O15" s="225" t="s">
        <v>19</v>
      </c>
      <c r="P15" s="15" t="s">
        <v>444</v>
      </c>
      <c r="Q15" s="37">
        <v>4.99</v>
      </c>
      <c r="R15" s="69">
        <f t="shared" si="0"/>
        <v>4.99</v>
      </c>
      <c r="S15" s="69">
        <f t="shared" si="1"/>
        <v>1.4257142857142857</v>
      </c>
      <c r="T15" s="38">
        <v>1</v>
      </c>
      <c r="U15" s="39" t="s">
        <v>477</v>
      </c>
      <c r="V15" s="38">
        <v>3.5</v>
      </c>
      <c r="W15" s="28"/>
      <c r="X15" s="28" t="s">
        <v>513</v>
      </c>
      <c r="Y15" s="38">
        <v>0</v>
      </c>
      <c r="Z15" s="28"/>
      <c r="AA15" s="38">
        <v>0</v>
      </c>
      <c r="AB15" s="28" t="s">
        <v>514</v>
      </c>
      <c r="AC15" s="38">
        <v>1</v>
      </c>
      <c r="AD15" s="28" t="s">
        <v>472</v>
      </c>
      <c r="AE15" s="189" t="s">
        <v>360</v>
      </c>
      <c r="AF15" s="28"/>
    </row>
    <row r="16" spans="1:32">
      <c r="B16" s="27">
        <v>9</v>
      </c>
      <c r="C16" s="27">
        <v>1</v>
      </c>
      <c r="D16" s="36">
        <v>44988</v>
      </c>
      <c r="E16" s="65" t="s">
        <v>78</v>
      </c>
      <c r="F16" s="65" t="s">
        <v>82</v>
      </c>
      <c r="G16" s="65" t="s">
        <v>84</v>
      </c>
      <c r="H16" s="66" t="s">
        <v>80</v>
      </c>
      <c r="I16" s="28" t="s">
        <v>498</v>
      </c>
      <c r="J16" s="15" t="s">
        <v>473</v>
      </c>
      <c r="K16" s="28" t="s">
        <v>353</v>
      </c>
      <c r="L16" s="28" t="s">
        <v>515</v>
      </c>
      <c r="M16" s="28" t="s">
        <v>516</v>
      </c>
      <c r="N16" s="74" t="s">
        <v>512</v>
      </c>
      <c r="O16" s="225" t="s">
        <v>19</v>
      </c>
      <c r="P16" s="15" t="s">
        <v>444</v>
      </c>
      <c r="Q16" s="37">
        <v>15.99</v>
      </c>
      <c r="R16" s="69">
        <f t="shared" si="0"/>
        <v>15.99</v>
      </c>
      <c r="S16" s="69">
        <f t="shared" si="1"/>
        <v>1.599</v>
      </c>
      <c r="T16" s="38">
        <v>1</v>
      </c>
      <c r="U16" s="39" t="s">
        <v>477</v>
      </c>
      <c r="V16" s="38">
        <v>10</v>
      </c>
      <c r="W16" s="28"/>
      <c r="X16" s="28" t="s">
        <v>513</v>
      </c>
      <c r="Y16" s="38">
        <v>0</v>
      </c>
      <c r="Z16" s="28"/>
      <c r="AA16" s="38">
        <v>0</v>
      </c>
      <c r="AB16" s="28" t="s">
        <v>479</v>
      </c>
      <c r="AC16" s="38">
        <v>1</v>
      </c>
      <c r="AD16" s="28" t="s">
        <v>472</v>
      </c>
      <c r="AE16" s="189" t="s">
        <v>360</v>
      </c>
      <c r="AF16" s="28"/>
    </row>
    <row r="17" spans="2:32">
      <c r="B17" s="27">
        <v>10</v>
      </c>
      <c r="C17" s="27">
        <v>1</v>
      </c>
      <c r="D17" s="36">
        <v>44988</v>
      </c>
      <c r="E17" s="65" t="s">
        <v>78</v>
      </c>
      <c r="F17" s="65" t="s">
        <v>82</v>
      </c>
      <c r="G17" s="65" t="s">
        <v>84</v>
      </c>
      <c r="H17" s="66" t="s">
        <v>80</v>
      </c>
      <c r="I17" s="28" t="s">
        <v>517</v>
      </c>
      <c r="J17" s="28" t="s">
        <v>518</v>
      </c>
      <c r="K17" s="28" t="s">
        <v>353</v>
      </c>
      <c r="L17" s="28" t="s">
        <v>519</v>
      </c>
      <c r="M17" s="28" t="s">
        <v>520</v>
      </c>
      <c r="N17" s="74" t="s">
        <v>521</v>
      </c>
      <c r="O17" s="225" t="s">
        <v>350</v>
      </c>
      <c r="P17" s="28"/>
      <c r="Q17" s="37">
        <v>6.75</v>
      </c>
      <c r="R17" s="69">
        <f t="shared" si="0"/>
        <v>6.75</v>
      </c>
      <c r="S17" s="69">
        <f t="shared" si="1"/>
        <v>0.67500000000000004</v>
      </c>
      <c r="T17" s="38">
        <v>1</v>
      </c>
      <c r="U17" s="39" t="s">
        <v>477</v>
      </c>
      <c r="V17" s="38">
        <v>10</v>
      </c>
      <c r="W17" s="28"/>
      <c r="X17" s="28"/>
      <c r="Y17" s="38">
        <v>0</v>
      </c>
      <c r="Z17" s="28"/>
      <c r="AA17" s="38">
        <v>0</v>
      </c>
      <c r="AB17" s="28" t="s">
        <v>504</v>
      </c>
      <c r="AC17" s="38">
        <v>1</v>
      </c>
      <c r="AD17" s="28" t="s">
        <v>472</v>
      </c>
      <c r="AE17" s="189"/>
      <c r="AF17" s="28" t="s">
        <v>522</v>
      </c>
    </row>
    <row r="18" spans="2:32" hidden="1">
      <c r="B18" s="27">
        <v>11</v>
      </c>
      <c r="C18" s="27">
        <v>1</v>
      </c>
      <c r="D18" s="36">
        <v>44988</v>
      </c>
      <c r="E18" s="65" t="s">
        <v>78</v>
      </c>
      <c r="F18" s="65" t="s">
        <v>82</v>
      </c>
      <c r="G18" s="65" t="s">
        <v>84</v>
      </c>
      <c r="H18" s="66" t="s">
        <v>80</v>
      </c>
      <c r="I18" s="28" t="s">
        <v>523</v>
      </c>
      <c r="J18" s="28" t="s">
        <v>524</v>
      </c>
      <c r="K18" s="28" t="s">
        <v>353</v>
      </c>
      <c r="L18" s="28" t="s">
        <v>525</v>
      </c>
      <c r="M18" s="28" t="s">
        <v>526</v>
      </c>
      <c r="N18" s="74" t="s">
        <v>527</v>
      </c>
      <c r="O18" s="225" t="s">
        <v>528</v>
      </c>
      <c r="P18" s="28" t="s">
        <v>529</v>
      </c>
      <c r="Q18" s="37">
        <v>49.9</v>
      </c>
      <c r="R18" s="69">
        <f t="shared" si="0"/>
        <v>8.3166666666666664</v>
      </c>
      <c r="S18" s="69">
        <f t="shared" si="1"/>
        <v>0.83166666666666667</v>
      </c>
      <c r="T18" s="38">
        <v>6</v>
      </c>
      <c r="U18" s="39" t="s">
        <v>530</v>
      </c>
      <c r="V18" s="38">
        <v>10</v>
      </c>
      <c r="W18" s="28"/>
      <c r="X18" s="28" t="s">
        <v>531</v>
      </c>
      <c r="Y18" s="38">
        <v>1</v>
      </c>
      <c r="Z18" s="28" t="s">
        <v>531</v>
      </c>
      <c r="AA18" s="38">
        <v>1</v>
      </c>
      <c r="AB18" s="28" t="s">
        <v>487</v>
      </c>
      <c r="AC18" s="38">
        <v>1</v>
      </c>
      <c r="AD18" s="28" t="s">
        <v>472</v>
      </c>
      <c r="AE18" s="189" t="s">
        <v>360</v>
      </c>
      <c r="AF18" s="28"/>
    </row>
    <row r="19" spans="2:32">
      <c r="B19" s="27">
        <v>12</v>
      </c>
      <c r="C19" s="27">
        <v>1</v>
      </c>
      <c r="D19" s="36">
        <v>44988</v>
      </c>
      <c r="E19" s="65" t="s">
        <v>78</v>
      </c>
      <c r="F19" s="65" t="s">
        <v>82</v>
      </c>
      <c r="G19" s="65" t="s">
        <v>84</v>
      </c>
      <c r="H19" s="66" t="s">
        <v>80</v>
      </c>
      <c r="I19" s="28" t="s">
        <v>523</v>
      </c>
      <c r="J19" s="28" t="s">
        <v>524</v>
      </c>
      <c r="K19" s="28" t="s">
        <v>353</v>
      </c>
      <c r="L19" s="28" t="s">
        <v>532</v>
      </c>
      <c r="M19" s="28" t="s">
        <v>533</v>
      </c>
      <c r="N19" s="74" t="s">
        <v>534</v>
      </c>
      <c r="O19" s="225" t="s">
        <v>528</v>
      </c>
      <c r="P19" s="28" t="s">
        <v>529</v>
      </c>
      <c r="Q19" s="37">
        <v>39.9</v>
      </c>
      <c r="R19" s="69">
        <f t="shared" si="0"/>
        <v>9.9749999999999996</v>
      </c>
      <c r="S19" s="69">
        <f t="shared" si="1"/>
        <v>0.99749999999999994</v>
      </c>
      <c r="T19" s="38">
        <v>4</v>
      </c>
      <c r="U19" s="39" t="s">
        <v>535</v>
      </c>
      <c r="V19" s="38">
        <v>10</v>
      </c>
      <c r="W19" s="28"/>
      <c r="X19" s="28"/>
      <c r="Y19" s="38">
        <v>0</v>
      </c>
      <c r="Z19" s="28"/>
      <c r="AA19" s="38">
        <v>0</v>
      </c>
      <c r="AB19" s="28" t="s">
        <v>536</v>
      </c>
      <c r="AC19" s="38">
        <v>1</v>
      </c>
      <c r="AD19" s="28" t="s">
        <v>472</v>
      </c>
      <c r="AE19" s="189" t="s">
        <v>360</v>
      </c>
      <c r="AF19" s="28"/>
    </row>
    <row r="20" spans="2:32">
      <c r="B20" s="27">
        <v>13</v>
      </c>
      <c r="C20" s="27">
        <v>1</v>
      </c>
      <c r="D20" s="36">
        <v>44988</v>
      </c>
      <c r="E20" s="65" t="s">
        <v>78</v>
      </c>
      <c r="F20" s="65" t="s">
        <v>82</v>
      </c>
      <c r="G20" s="65" t="s">
        <v>84</v>
      </c>
      <c r="H20" s="66" t="s">
        <v>80</v>
      </c>
      <c r="I20" s="28" t="s">
        <v>388</v>
      </c>
      <c r="J20" s="28" t="s">
        <v>389</v>
      </c>
      <c r="K20" s="28" t="s">
        <v>537</v>
      </c>
      <c r="L20" s="28" t="s">
        <v>538</v>
      </c>
      <c r="M20" s="28" t="s">
        <v>539</v>
      </c>
      <c r="N20" s="74" t="s">
        <v>540</v>
      </c>
      <c r="O20" s="225" t="s">
        <v>19</v>
      </c>
      <c r="P20" s="28" t="s">
        <v>391</v>
      </c>
      <c r="Q20" s="37">
        <v>96</v>
      </c>
      <c r="R20" s="69">
        <f t="shared" si="0"/>
        <v>16</v>
      </c>
      <c r="S20" s="69">
        <f t="shared" si="1"/>
        <v>2</v>
      </c>
      <c r="T20" s="38">
        <v>6</v>
      </c>
      <c r="U20" s="39" t="s">
        <v>530</v>
      </c>
      <c r="V20" s="38">
        <v>8</v>
      </c>
      <c r="W20" s="28"/>
      <c r="X20" s="28"/>
      <c r="Y20" s="38">
        <v>0</v>
      </c>
      <c r="Z20" s="28"/>
      <c r="AA20" s="38">
        <v>0</v>
      </c>
      <c r="AB20" s="28" t="s">
        <v>504</v>
      </c>
      <c r="AC20" s="38">
        <v>1</v>
      </c>
      <c r="AD20" s="28" t="s">
        <v>472</v>
      </c>
      <c r="AE20" s="189"/>
      <c r="AF20" s="28"/>
    </row>
    <row r="21" spans="2:32">
      <c r="B21" s="27">
        <v>14</v>
      </c>
      <c r="C21" s="27">
        <v>1</v>
      </c>
      <c r="D21" s="36">
        <v>44988</v>
      </c>
      <c r="E21" s="65" t="s">
        <v>78</v>
      </c>
      <c r="F21" s="65" t="s">
        <v>82</v>
      </c>
      <c r="G21" s="65" t="s">
        <v>84</v>
      </c>
      <c r="H21" s="66" t="s">
        <v>80</v>
      </c>
      <c r="I21" s="28" t="s">
        <v>388</v>
      </c>
      <c r="J21" s="28" t="s">
        <v>389</v>
      </c>
      <c r="K21" s="28" t="s">
        <v>537</v>
      </c>
      <c r="L21" s="28" t="s">
        <v>541</v>
      </c>
      <c r="M21" s="28" t="s">
        <v>542</v>
      </c>
      <c r="N21" s="74" t="s">
        <v>543</v>
      </c>
      <c r="O21" s="225" t="s">
        <v>19</v>
      </c>
      <c r="P21" s="28" t="s">
        <v>391</v>
      </c>
      <c r="Q21" s="37" t="s">
        <v>544</v>
      </c>
      <c r="R21" s="69" t="str">
        <f t="shared" si="0"/>
        <v>-</v>
      </c>
      <c r="S21" s="69" t="str">
        <f t="shared" si="1"/>
        <v>-</v>
      </c>
      <c r="T21" s="38">
        <v>8</v>
      </c>
      <c r="U21" s="39" t="s">
        <v>545</v>
      </c>
      <c r="V21" s="38">
        <v>8</v>
      </c>
      <c r="W21" s="28"/>
      <c r="X21" s="28"/>
      <c r="Y21" s="38">
        <v>0</v>
      </c>
      <c r="Z21" s="28"/>
      <c r="AA21" s="38">
        <v>0</v>
      </c>
      <c r="AB21" s="28"/>
      <c r="AC21" s="38">
        <v>0</v>
      </c>
      <c r="AD21" s="28" t="s">
        <v>472</v>
      </c>
      <c r="AE21" s="189"/>
      <c r="AF21" s="28"/>
    </row>
    <row r="22" spans="2:32">
      <c r="B22" s="27">
        <v>15</v>
      </c>
      <c r="C22" s="27">
        <v>1</v>
      </c>
      <c r="D22" s="36">
        <v>44988</v>
      </c>
      <c r="E22" s="65" t="s">
        <v>78</v>
      </c>
      <c r="F22" s="65" t="s">
        <v>82</v>
      </c>
      <c r="G22" s="65" t="s">
        <v>84</v>
      </c>
      <c r="H22" s="66" t="s">
        <v>80</v>
      </c>
      <c r="I22" s="28" t="s">
        <v>388</v>
      </c>
      <c r="J22" s="28" t="s">
        <v>389</v>
      </c>
      <c r="K22" s="28" t="s">
        <v>537</v>
      </c>
      <c r="L22" s="28" t="s">
        <v>546</v>
      </c>
      <c r="M22" s="28" t="s">
        <v>547</v>
      </c>
      <c r="N22" s="74" t="s">
        <v>548</v>
      </c>
      <c r="O22" s="225" t="s">
        <v>19</v>
      </c>
      <c r="P22" s="28" t="s">
        <v>391</v>
      </c>
      <c r="Q22" s="37">
        <v>44</v>
      </c>
      <c r="R22" s="69">
        <f t="shared" si="0"/>
        <v>44</v>
      </c>
      <c r="S22" s="69">
        <f t="shared" si="1"/>
        <v>5.5</v>
      </c>
      <c r="T22" s="38">
        <v>1</v>
      </c>
      <c r="U22" s="39" t="s">
        <v>477</v>
      </c>
      <c r="V22" s="38">
        <v>8</v>
      </c>
      <c r="W22" s="28"/>
      <c r="X22" s="28"/>
      <c r="Y22" s="38">
        <v>0</v>
      </c>
      <c r="Z22" s="28"/>
      <c r="AA22" s="38">
        <v>0</v>
      </c>
      <c r="AB22" s="28"/>
      <c r="AC22" s="38">
        <v>0</v>
      </c>
      <c r="AD22" s="28" t="s">
        <v>472</v>
      </c>
      <c r="AE22" s="189"/>
      <c r="AF22" s="28" t="s">
        <v>549</v>
      </c>
    </row>
    <row r="23" spans="2:32">
      <c r="B23" s="27">
        <v>16</v>
      </c>
      <c r="C23" s="27">
        <v>1</v>
      </c>
      <c r="D23" s="36">
        <v>44988</v>
      </c>
      <c r="E23" s="65" t="s">
        <v>78</v>
      </c>
      <c r="F23" s="65" t="s">
        <v>82</v>
      </c>
      <c r="G23" s="65" t="s">
        <v>84</v>
      </c>
      <c r="H23" s="66" t="s">
        <v>80</v>
      </c>
      <c r="I23" s="28" t="s">
        <v>550</v>
      </c>
      <c r="J23" s="28" t="s">
        <v>551</v>
      </c>
      <c r="K23" s="28" t="s">
        <v>353</v>
      </c>
      <c r="L23" s="28" t="s">
        <v>552</v>
      </c>
      <c r="M23" s="28" t="s">
        <v>553</v>
      </c>
      <c r="N23" s="74" t="s">
        <v>554</v>
      </c>
      <c r="O23" s="225" t="s">
        <v>350</v>
      </c>
      <c r="P23" s="28" t="s">
        <v>555</v>
      </c>
      <c r="Q23" s="37" t="s">
        <v>544</v>
      </c>
      <c r="R23" s="69" t="str">
        <f t="shared" si="0"/>
        <v>-</v>
      </c>
      <c r="S23" s="69" t="str">
        <f t="shared" si="1"/>
        <v>-</v>
      </c>
      <c r="T23" s="38">
        <v>1</v>
      </c>
      <c r="U23" s="39" t="s">
        <v>477</v>
      </c>
      <c r="V23" s="38">
        <v>10</v>
      </c>
      <c r="W23" s="28"/>
      <c r="X23" s="28"/>
      <c r="Y23" s="38">
        <v>0</v>
      </c>
      <c r="Z23" s="28"/>
      <c r="AA23" s="38">
        <v>0</v>
      </c>
      <c r="AB23" s="28" t="s">
        <v>556</v>
      </c>
      <c r="AC23" s="38">
        <v>1</v>
      </c>
      <c r="AD23" s="28" t="s">
        <v>472</v>
      </c>
      <c r="AE23" s="189"/>
      <c r="AF23" s="28"/>
    </row>
    <row r="24" spans="2:32" hidden="1">
      <c r="B24" s="27">
        <v>17</v>
      </c>
      <c r="C24" s="27">
        <v>1</v>
      </c>
      <c r="D24" s="36">
        <v>44988</v>
      </c>
      <c r="E24" s="65" t="s">
        <v>78</v>
      </c>
      <c r="F24" s="65" t="s">
        <v>82</v>
      </c>
      <c r="G24" s="65" t="s">
        <v>84</v>
      </c>
      <c r="H24" s="66" t="s">
        <v>80</v>
      </c>
      <c r="I24" s="28" t="s">
        <v>374</v>
      </c>
      <c r="J24" s="28" t="s">
        <v>375</v>
      </c>
      <c r="K24" s="28" t="s">
        <v>353</v>
      </c>
      <c r="L24" s="28" t="s">
        <v>557</v>
      </c>
      <c r="M24" s="28" t="s">
        <v>558</v>
      </c>
      <c r="N24" s="74" t="s">
        <v>559</v>
      </c>
      <c r="O24" s="195" t="s">
        <v>19</v>
      </c>
      <c r="P24" s="28" t="s">
        <v>376</v>
      </c>
      <c r="Q24" s="37">
        <v>7.39</v>
      </c>
      <c r="R24" s="69">
        <f t="shared" si="0"/>
        <v>7.39</v>
      </c>
      <c r="S24" s="69">
        <f t="shared" si="1"/>
        <v>2.1114285714285712</v>
      </c>
      <c r="T24" s="38">
        <v>1</v>
      </c>
      <c r="U24" s="39" t="s">
        <v>477</v>
      </c>
      <c r="V24" s="38">
        <v>3.5</v>
      </c>
      <c r="W24" s="28" t="s">
        <v>560</v>
      </c>
      <c r="X24" s="28" t="s">
        <v>561</v>
      </c>
      <c r="Y24" s="38">
        <v>1</v>
      </c>
      <c r="Z24" s="28" t="s">
        <v>561</v>
      </c>
      <c r="AA24" s="38">
        <v>1</v>
      </c>
      <c r="AB24" s="28"/>
      <c r="AC24" s="38">
        <v>0</v>
      </c>
      <c r="AD24" s="28" t="s">
        <v>472</v>
      </c>
      <c r="AE24" s="189" t="s">
        <v>360</v>
      </c>
      <c r="AF24" s="28" t="s">
        <v>562</v>
      </c>
    </row>
    <row r="25" spans="2:32" hidden="1">
      <c r="B25" s="27">
        <v>18</v>
      </c>
      <c r="C25" s="27">
        <v>1</v>
      </c>
      <c r="D25" s="36">
        <v>44988</v>
      </c>
      <c r="E25" s="65" t="s">
        <v>78</v>
      </c>
      <c r="F25" s="65" t="s">
        <v>82</v>
      </c>
      <c r="G25" s="65" t="s">
        <v>84</v>
      </c>
      <c r="H25" s="66" t="s">
        <v>80</v>
      </c>
      <c r="I25" s="28" t="s">
        <v>374</v>
      </c>
      <c r="J25" s="28" t="s">
        <v>375</v>
      </c>
      <c r="K25" s="28" t="s">
        <v>353</v>
      </c>
      <c r="L25" s="28" t="s">
        <v>563</v>
      </c>
      <c r="M25" s="28" t="s">
        <v>564</v>
      </c>
      <c r="N25" s="74" t="s">
        <v>565</v>
      </c>
      <c r="O25" s="195" t="s">
        <v>19</v>
      </c>
      <c r="P25" s="28" t="s">
        <v>376</v>
      </c>
      <c r="Q25" s="37">
        <v>32.9</v>
      </c>
      <c r="R25" s="69">
        <f t="shared" si="0"/>
        <v>5.4833333333333334</v>
      </c>
      <c r="S25" s="69">
        <f t="shared" si="1"/>
        <v>0.54833333333333334</v>
      </c>
      <c r="T25" s="38">
        <v>6</v>
      </c>
      <c r="U25" s="39" t="s">
        <v>530</v>
      </c>
      <c r="V25" s="38">
        <v>10</v>
      </c>
      <c r="W25" s="28" t="s">
        <v>566</v>
      </c>
      <c r="X25" s="28" t="s">
        <v>567</v>
      </c>
      <c r="Y25" s="38">
        <v>1</v>
      </c>
      <c r="Z25" s="28"/>
      <c r="AA25" s="38">
        <v>0</v>
      </c>
      <c r="AB25" s="28"/>
      <c r="AC25" s="38">
        <v>0</v>
      </c>
      <c r="AD25" s="28" t="s">
        <v>472</v>
      </c>
      <c r="AE25" s="189" t="s">
        <v>360</v>
      </c>
      <c r="AF25" s="28"/>
    </row>
    <row r="26" spans="2:32" hidden="1">
      <c r="B26" s="27">
        <v>19</v>
      </c>
      <c r="C26" s="27">
        <v>1</v>
      </c>
      <c r="D26" s="36">
        <v>44988</v>
      </c>
      <c r="E26" s="65" t="s">
        <v>78</v>
      </c>
      <c r="F26" s="65" t="s">
        <v>82</v>
      </c>
      <c r="G26" s="65" t="s">
        <v>84</v>
      </c>
      <c r="H26" s="66" t="s">
        <v>80</v>
      </c>
      <c r="I26" s="28" t="s">
        <v>374</v>
      </c>
      <c r="J26" s="28" t="s">
        <v>375</v>
      </c>
      <c r="K26" s="28" t="s">
        <v>353</v>
      </c>
      <c r="L26" s="28" t="s">
        <v>568</v>
      </c>
      <c r="M26" s="28" t="s">
        <v>569</v>
      </c>
      <c r="N26" s="74" t="s">
        <v>570</v>
      </c>
      <c r="O26" s="195" t="s">
        <v>19</v>
      </c>
      <c r="P26" s="28" t="s">
        <v>376</v>
      </c>
      <c r="Q26" s="37">
        <v>12.52</v>
      </c>
      <c r="R26" s="69">
        <f t="shared" si="0"/>
        <v>6.26</v>
      </c>
      <c r="S26" s="69">
        <f t="shared" si="1"/>
        <v>0.626</v>
      </c>
      <c r="T26" s="38">
        <v>2</v>
      </c>
      <c r="U26" s="39" t="s">
        <v>471</v>
      </c>
      <c r="V26" s="38">
        <v>10</v>
      </c>
      <c r="W26" s="28"/>
      <c r="X26" s="28" t="s">
        <v>571</v>
      </c>
      <c r="Y26" s="38">
        <v>1</v>
      </c>
      <c r="Z26" s="28" t="s">
        <v>572</v>
      </c>
      <c r="AA26" s="38">
        <v>1</v>
      </c>
      <c r="AB26" s="28"/>
      <c r="AC26" s="38">
        <v>0</v>
      </c>
      <c r="AD26" s="28" t="s">
        <v>472</v>
      </c>
      <c r="AE26" s="189" t="s">
        <v>360</v>
      </c>
      <c r="AF26" s="28"/>
    </row>
    <row r="27" spans="2:32" hidden="1">
      <c r="B27" s="27">
        <v>20</v>
      </c>
      <c r="C27" s="27">
        <v>1</v>
      </c>
      <c r="D27" s="36">
        <v>44988</v>
      </c>
      <c r="E27" s="65" t="s">
        <v>78</v>
      </c>
      <c r="F27" s="65" t="s">
        <v>82</v>
      </c>
      <c r="G27" s="65" t="s">
        <v>84</v>
      </c>
      <c r="H27" s="66" t="s">
        <v>80</v>
      </c>
      <c r="I27" s="28" t="s">
        <v>374</v>
      </c>
      <c r="J27" s="28" t="s">
        <v>375</v>
      </c>
      <c r="K27" s="28" t="s">
        <v>353</v>
      </c>
      <c r="L27" s="28" t="s">
        <v>573</v>
      </c>
      <c r="M27" s="28" t="s">
        <v>574</v>
      </c>
      <c r="N27" s="74" t="s">
        <v>575</v>
      </c>
      <c r="O27" s="195" t="s">
        <v>19</v>
      </c>
      <c r="P27" s="28" t="s">
        <v>376</v>
      </c>
      <c r="Q27" s="37">
        <v>22.78</v>
      </c>
      <c r="R27" s="69">
        <f t="shared" si="0"/>
        <v>7.5933333333333337</v>
      </c>
      <c r="S27" s="69">
        <f t="shared" si="1"/>
        <v>0.75933333333333342</v>
      </c>
      <c r="T27" s="38">
        <v>3</v>
      </c>
      <c r="U27" s="39" t="s">
        <v>503</v>
      </c>
      <c r="V27" s="38">
        <v>10</v>
      </c>
      <c r="W27" s="28"/>
      <c r="X27" s="28" t="s">
        <v>356</v>
      </c>
      <c r="Y27" s="38">
        <v>1</v>
      </c>
      <c r="Z27" s="28" t="s">
        <v>561</v>
      </c>
      <c r="AA27" s="38">
        <v>1</v>
      </c>
      <c r="AB27" s="28"/>
      <c r="AC27" s="38">
        <v>0</v>
      </c>
      <c r="AD27" s="28" t="s">
        <v>472</v>
      </c>
      <c r="AE27" s="189" t="s">
        <v>360</v>
      </c>
      <c r="AF27" s="28"/>
    </row>
    <row r="28" spans="2:32" hidden="1">
      <c r="B28" s="27">
        <v>21</v>
      </c>
      <c r="C28" s="27">
        <v>1</v>
      </c>
      <c r="D28" s="36">
        <v>44988</v>
      </c>
      <c r="E28" s="65" t="s">
        <v>78</v>
      </c>
      <c r="F28" s="65" t="s">
        <v>82</v>
      </c>
      <c r="G28" s="65" t="s">
        <v>84</v>
      </c>
      <c r="H28" s="66" t="s">
        <v>80</v>
      </c>
      <c r="I28" s="28" t="s">
        <v>374</v>
      </c>
      <c r="J28" s="28" t="s">
        <v>375</v>
      </c>
      <c r="K28" s="28" t="s">
        <v>353</v>
      </c>
      <c r="L28" s="28" t="s">
        <v>576</v>
      </c>
      <c r="M28" s="28" t="s">
        <v>577</v>
      </c>
      <c r="N28" s="74" t="s">
        <v>578</v>
      </c>
      <c r="O28" s="195" t="s">
        <v>19</v>
      </c>
      <c r="P28" s="28" t="s">
        <v>376</v>
      </c>
      <c r="Q28" s="37">
        <v>54.09</v>
      </c>
      <c r="R28" s="69">
        <f t="shared" si="0"/>
        <v>4.5075000000000003</v>
      </c>
      <c r="S28" s="69">
        <f t="shared" si="1"/>
        <v>0.45075000000000004</v>
      </c>
      <c r="T28" s="38">
        <v>12</v>
      </c>
      <c r="U28" s="39" t="s">
        <v>579</v>
      </c>
      <c r="V28" s="38">
        <v>10</v>
      </c>
      <c r="W28" s="28"/>
      <c r="X28" s="28" t="s">
        <v>571</v>
      </c>
      <c r="Y28" s="38">
        <v>1</v>
      </c>
      <c r="Z28" s="28" t="s">
        <v>571</v>
      </c>
      <c r="AA28" s="38">
        <v>1</v>
      </c>
      <c r="AB28" s="28"/>
      <c r="AC28" s="38">
        <v>0</v>
      </c>
      <c r="AD28" s="28" t="s">
        <v>580</v>
      </c>
      <c r="AE28" s="189" t="s">
        <v>360</v>
      </c>
      <c r="AF28" s="28"/>
    </row>
    <row r="29" spans="2:32" hidden="1">
      <c r="B29" s="27">
        <v>22</v>
      </c>
      <c r="C29" s="27">
        <v>1</v>
      </c>
      <c r="D29" s="36">
        <v>44988</v>
      </c>
      <c r="E29" s="65" t="s">
        <v>78</v>
      </c>
      <c r="F29" s="65" t="s">
        <v>82</v>
      </c>
      <c r="G29" s="65" t="s">
        <v>84</v>
      </c>
      <c r="H29" s="66" t="s">
        <v>80</v>
      </c>
      <c r="I29" s="28" t="s">
        <v>374</v>
      </c>
      <c r="J29" s="28" t="s">
        <v>375</v>
      </c>
      <c r="K29" s="28" t="s">
        <v>353</v>
      </c>
      <c r="L29" s="28" t="s">
        <v>581</v>
      </c>
      <c r="M29" s="28" t="s">
        <v>582</v>
      </c>
      <c r="N29" s="74" t="s">
        <v>583</v>
      </c>
      <c r="O29" s="195" t="s">
        <v>19</v>
      </c>
      <c r="P29" s="28" t="s">
        <v>376</v>
      </c>
      <c r="Q29" s="37">
        <v>12.04</v>
      </c>
      <c r="R29" s="69">
        <f t="shared" si="0"/>
        <v>6.02</v>
      </c>
      <c r="S29" s="69">
        <f t="shared" si="1"/>
        <v>0.60199999999999998</v>
      </c>
      <c r="T29" s="38">
        <v>2</v>
      </c>
      <c r="U29" s="39" t="s">
        <v>471</v>
      </c>
      <c r="V29" s="38">
        <v>10</v>
      </c>
      <c r="W29" s="28"/>
      <c r="X29" s="28" t="s">
        <v>584</v>
      </c>
      <c r="Y29" s="38">
        <v>1</v>
      </c>
      <c r="Z29" s="28" t="s">
        <v>571</v>
      </c>
      <c r="AA29" s="38">
        <v>1</v>
      </c>
      <c r="AB29" s="28"/>
      <c r="AC29" s="38">
        <v>0</v>
      </c>
      <c r="AD29" s="28" t="s">
        <v>472</v>
      </c>
      <c r="AE29" s="189" t="s">
        <v>360</v>
      </c>
      <c r="AF29" s="28" t="s">
        <v>585</v>
      </c>
    </row>
    <row r="30" spans="2:32" hidden="1">
      <c r="B30" s="27">
        <v>23</v>
      </c>
      <c r="C30" s="27">
        <v>1</v>
      </c>
      <c r="D30" s="36">
        <v>44988</v>
      </c>
      <c r="E30" s="65" t="s">
        <v>78</v>
      </c>
      <c r="F30" s="65" t="s">
        <v>82</v>
      </c>
      <c r="G30" s="65" t="s">
        <v>84</v>
      </c>
      <c r="H30" s="66" t="s">
        <v>80</v>
      </c>
      <c r="I30" s="28" t="s">
        <v>374</v>
      </c>
      <c r="J30" s="28" t="s">
        <v>375</v>
      </c>
      <c r="K30" s="28" t="s">
        <v>353</v>
      </c>
      <c r="L30" s="28" t="s">
        <v>586</v>
      </c>
      <c r="M30" s="28" t="s">
        <v>587</v>
      </c>
      <c r="N30" s="74" t="s">
        <v>588</v>
      </c>
      <c r="O30" s="195" t="s">
        <v>19</v>
      </c>
      <c r="P30" s="28" t="s">
        <v>376</v>
      </c>
      <c r="Q30" s="37">
        <v>42.99</v>
      </c>
      <c r="R30" s="69">
        <f t="shared" si="0"/>
        <v>7.165</v>
      </c>
      <c r="S30" s="69">
        <f t="shared" si="1"/>
        <v>0.5970833333333333</v>
      </c>
      <c r="T30" s="38">
        <v>6</v>
      </c>
      <c r="U30" s="39" t="s">
        <v>530</v>
      </c>
      <c r="V30" s="38">
        <v>12</v>
      </c>
      <c r="W30" s="28"/>
      <c r="X30" s="28" t="s">
        <v>571</v>
      </c>
      <c r="Y30" s="38">
        <v>1</v>
      </c>
      <c r="Z30" s="28" t="s">
        <v>571</v>
      </c>
      <c r="AA30" s="38">
        <v>1</v>
      </c>
      <c r="AB30" s="28"/>
      <c r="AC30" s="38">
        <v>0</v>
      </c>
      <c r="AD30" s="28" t="s">
        <v>472</v>
      </c>
      <c r="AE30" s="189" t="s">
        <v>360</v>
      </c>
      <c r="AF30" s="28" t="s">
        <v>589</v>
      </c>
    </row>
    <row r="31" spans="2:32">
      <c r="B31" s="27">
        <v>24</v>
      </c>
      <c r="C31" s="27">
        <v>1</v>
      </c>
      <c r="D31" s="36">
        <v>44988</v>
      </c>
      <c r="E31" s="65" t="s">
        <v>78</v>
      </c>
      <c r="F31" s="65" t="s">
        <v>82</v>
      </c>
      <c r="G31" s="65" t="s">
        <v>84</v>
      </c>
      <c r="H31" s="66" t="s">
        <v>80</v>
      </c>
      <c r="I31" s="28" t="s">
        <v>374</v>
      </c>
      <c r="J31" s="28" t="s">
        <v>375</v>
      </c>
      <c r="K31" s="28" t="s">
        <v>353</v>
      </c>
      <c r="L31" s="28" t="s">
        <v>590</v>
      </c>
      <c r="M31" s="28" t="s">
        <v>591</v>
      </c>
      <c r="N31" s="74" t="s">
        <v>592</v>
      </c>
      <c r="O31" s="195" t="s">
        <v>19</v>
      </c>
      <c r="P31" s="28" t="s">
        <v>376</v>
      </c>
      <c r="Q31" s="37">
        <v>26.09</v>
      </c>
      <c r="R31" s="69">
        <f t="shared" si="0"/>
        <v>8.6966666666666672</v>
      </c>
      <c r="S31" s="69">
        <f t="shared" si="1"/>
        <v>0.72472222222222227</v>
      </c>
      <c r="T31" s="38">
        <v>3</v>
      </c>
      <c r="U31" s="39" t="s">
        <v>503</v>
      </c>
      <c r="V31" s="38">
        <v>12</v>
      </c>
      <c r="W31" s="28"/>
      <c r="X31" s="28"/>
      <c r="Y31" s="38">
        <v>0</v>
      </c>
      <c r="Z31" s="28"/>
      <c r="AA31" s="38">
        <v>0</v>
      </c>
      <c r="AB31" s="28"/>
      <c r="AC31" s="38"/>
      <c r="AD31" s="28" t="s">
        <v>472</v>
      </c>
      <c r="AE31" s="189" t="s">
        <v>360</v>
      </c>
      <c r="AF31" s="28" t="s">
        <v>593</v>
      </c>
    </row>
    <row r="32" spans="2:32">
      <c r="B32" s="27">
        <v>25</v>
      </c>
      <c r="C32" s="27">
        <v>1</v>
      </c>
      <c r="D32" s="36">
        <v>44988</v>
      </c>
      <c r="E32" s="65" t="s">
        <v>78</v>
      </c>
      <c r="F32" s="65" t="s">
        <v>82</v>
      </c>
      <c r="G32" s="65" t="s">
        <v>84</v>
      </c>
      <c r="H32" s="66" t="s">
        <v>80</v>
      </c>
      <c r="I32" s="28" t="s">
        <v>594</v>
      </c>
      <c r="J32" s="28" t="s">
        <v>595</v>
      </c>
      <c r="K32" s="28" t="s">
        <v>537</v>
      </c>
      <c r="L32" s="28" t="s">
        <v>596</v>
      </c>
      <c r="M32" s="28" t="s">
        <v>597</v>
      </c>
      <c r="N32" s="74" t="s">
        <v>598</v>
      </c>
      <c r="O32" s="195" t="s">
        <v>19</v>
      </c>
      <c r="P32" s="28" t="s">
        <v>599</v>
      </c>
      <c r="Q32" s="37">
        <v>45.52</v>
      </c>
      <c r="R32" s="69">
        <f t="shared" si="0"/>
        <v>45.52</v>
      </c>
      <c r="S32" s="69">
        <f t="shared" si="1"/>
        <v>3.7933333333333334</v>
      </c>
      <c r="T32" s="38">
        <v>1</v>
      </c>
      <c r="U32" s="39" t="s">
        <v>477</v>
      </c>
      <c r="V32" s="38">
        <v>12</v>
      </c>
      <c r="W32" s="28"/>
      <c r="X32" s="28"/>
      <c r="Y32" s="38">
        <v>0</v>
      </c>
      <c r="Z32" s="28"/>
      <c r="AA32" s="38">
        <v>0</v>
      </c>
      <c r="AB32" s="28"/>
      <c r="AC32" s="38">
        <v>0</v>
      </c>
      <c r="AD32" s="28" t="s">
        <v>472</v>
      </c>
      <c r="AE32" s="189" t="s">
        <v>600</v>
      </c>
      <c r="AF32" s="28"/>
    </row>
    <row r="33" spans="2:33" hidden="1">
      <c r="B33" s="27">
        <v>26</v>
      </c>
      <c r="C33" s="27">
        <v>1</v>
      </c>
      <c r="D33" s="36">
        <v>44988</v>
      </c>
      <c r="E33" s="65" t="s">
        <v>78</v>
      </c>
      <c r="F33" s="65" t="s">
        <v>82</v>
      </c>
      <c r="G33" s="65" t="s">
        <v>84</v>
      </c>
      <c r="H33" s="66" t="s">
        <v>80</v>
      </c>
      <c r="I33" s="28" t="s">
        <v>601</v>
      </c>
      <c r="J33" s="28" t="s">
        <v>602</v>
      </c>
      <c r="K33" s="28" t="s">
        <v>537</v>
      </c>
      <c r="L33" s="28" t="s">
        <v>603</v>
      </c>
      <c r="M33" s="28" t="s">
        <v>604</v>
      </c>
      <c r="N33" s="74" t="s">
        <v>605</v>
      </c>
      <c r="O33" s="225" t="s">
        <v>350</v>
      </c>
      <c r="P33" s="28" t="s">
        <v>606</v>
      </c>
      <c r="Q33" s="37">
        <v>26.99</v>
      </c>
      <c r="R33" s="69">
        <f t="shared" si="0"/>
        <v>6.7474999999999996</v>
      </c>
      <c r="S33" s="69">
        <f t="shared" si="1"/>
        <v>0.67474999999999996</v>
      </c>
      <c r="T33" s="38">
        <v>4</v>
      </c>
      <c r="U33" s="39" t="s">
        <v>535</v>
      </c>
      <c r="V33" s="38">
        <v>10</v>
      </c>
      <c r="W33" s="28"/>
      <c r="X33" s="28" t="s">
        <v>561</v>
      </c>
      <c r="Y33" s="38">
        <v>1</v>
      </c>
      <c r="Z33" s="28" t="s">
        <v>561</v>
      </c>
      <c r="AA33" s="38">
        <v>1</v>
      </c>
      <c r="AB33" s="28" t="s">
        <v>607</v>
      </c>
      <c r="AC33" s="38">
        <v>1</v>
      </c>
      <c r="AD33" s="28" t="s">
        <v>472</v>
      </c>
      <c r="AE33" s="189" t="s">
        <v>360</v>
      </c>
      <c r="AF33" s="28" t="s">
        <v>608</v>
      </c>
    </row>
    <row r="34" spans="2:33" hidden="1">
      <c r="B34" s="27">
        <v>27</v>
      </c>
      <c r="C34" s="27">
        <v>1</v>
      </c>
      <c r="D34" s="36">
        <v>44988</v>
      </c>
      <c r="E34" s="65" t="s">
        <v>78</v>
      </c>
      <c r="F34" s="65" t="s">
        <v>82</v>
      </c>
      <c r="G34" s="65" t="s">
        <v>84</v>
      </c>
      <c r="H34" s="66" t="s">
        <v>80</v>
      </c>
      <c r="I34" s="28" t="s">
        <v>601</v>
      </c>
      <c r="J34" s="28" t="s">
        <v>602</v>
      </c>
      <c r="K34" s="28" t="s">
        <v>537</v>
      </c>
      <c r="L34" s="28" t="s">
        <v>609</v>
      </c>
      <c r="M34" s="28" t="s">
        <v>610</v>
      </c>
      <c r="N34" s="74" t="s">
        <v>611</v>
      </c>
      <c r="O34" s="225" t="s">
        <v>350</v>
      </c>
      <c r="P34" s="28" t="s">
        <v>606</v>
      </c>
      <c r="Q34" s="37">
        <v>17.989999999999998</v>
      </c>
      <c r="R34" s="69">
        <f t="shared" si="0"/>
        <v>8.9949999999999992</v>
      </c>
      <c r="S34" s="69">
        <f t="shared" si="1"/>
        <v>0.89949999999999997</v>
      </c>
      <c r="T34" s="38">
        <v>2</v>
      </c>
      <c r="U34" s="39" t="s">
        <v>471</v>
      </c>
      <c r="V34" s="38">
        <v>10</v>
      </c>
      <c r="W34" s="28"/>
      <c r="X34" s="28" t="s">
        <v>561</v>
      </c>
      <c r="Y34" s="38">
        <v>1</v>
      </c>
      <c r="Z34" s="28" t="s">
        <v>561</v>
      </c>
      <c r="AA34" s="38">
        <v>1</v>
      </c>
      <c r="AB34" s="28" t="s">
        <v>504</v>
      </c>
      <c r="AC34" s="38">
        <v>1</v>
      </c>
      <c r="AD34" s="28" t="s">
        <v>472</v>
      </c>
      <c r="AE34" s="189" t="s">
        <v>360</v>
      </c>
      <c r="AF34" s="28" t="s">
        <v>608</v>
      </c>
    </row>
    <row r="35" spans="2:33" hidden="1">
      <c r="B35" s="27">
        <v>28</v>
      </c>
      <c r="C35" s="27">
        <v>1</v>
      </c>
      <c r="D35" s="36">
        <v>44988</v>
      </c>
      <c r="E35" s="65" t="s">
        <v>78</v>
      </c>
      <c r="F35" s="65" t="s">
        <v>82</v>
      </c>
      <c r="G35" s="65" t="s">
        <v>84</v>
      </c>
      <c r="H35" s="66" t="s">
        <v>80</v>
      </c>
      <c r="I35" s="28" t="s">
        <v>601</v>
      </c>
      <c r="J35" s="28" t="s">
        <v>602</v>
      </c>
      <c r="K35" s="28" t="s">
        <v>537</v>
      </c>
      <c r="L35" s="28" t="s">
        <v>612</v>
      </c>
      <c r="M35" s="28" t="s">
        <v>613</v>
      </c>
      <c r="N35" s="74" t="s">
        <v>605</v>
      </c>
      <c r="O35" s="225" t="s">
        <v>350</v>
      </c>
      <c r="P35" s="28" t="s">
        <v>606</v>
      </c>
      <c r="Q35" s="37">
        <v>17.89</v>
      </c>
      <c r="R35" s="69">
        <f t="shared" si="0"/>
        <v>8.9450000000000003</v>
      </c>
      <c r="S35" s="69">
        <f t="shared" si="1"/>
        <v>0.89450000000000007</v>
      </c>
      <c r="T35" s="38">
        <v>2</v>
      </c>
      <c r="U35" s="39" t="s">
        <v>471</v>
      </c>
      <c r="V35" s="38">
        <v>10</v>
      </c>
      <c r="W35" s="28"/>
      <c r="X35" s="28" t="s">
        <v>561</v>
      </c>
      <c r="Y35" s="38">
        <v>1</v>
      </c>
      <c r="Z35" s="28" t="s">
        <v>561</v>
      </c>
      <c r="AA35" s="38">
        <v>1</v>
      </c>
      <c r="AB35" s="28" t="s">
        <v>614</v>
      </c>
      <c r="AC35" s="38">
        <v>1</v>
      </c>
      <c r="AD35" s="28" t="s">
        <v>472</v>
      </c>
      <c r="AE35" s="189" t="s">
        <v>360</v>
      </c>
      <c r="AF35" s="28" t="s">
        <v>608</v>
      </c>
    </row>
    <row r="36" spans="2:33" hidden="1">
      <c r="B36" s="27">
        <v>29</v>
      </c>
      <c r="C36" s="27">
        <v>1</v>
      </c>
      <c r="D36" s="36">
        <v>44988</v>
      </c>
      <c r="E36" s="65" t="s">
        <v>78</v>
      </c>
      <c r="F36" s="65" t="s">
        <v>82</v>
      </c>
      <c r="G36" s="65" t="s">
        <v>84</v>
      </c>
      <c r="H36" s="66" t="s">
        <v>80</v>
      </c>
      <c r="I36" s="28" t="s">
        <v>615</v>
      </c>
      <c r="J36" s="28" t="s">
        <v>616</v>
      </c>
      <c r="K36" s="28" t="s">
        <v>353</v>
      </c>
      <c r="L36" s="28" t="s">
        <v>617</v>
      </c>
      <c r="M36" s="28" t="s">
        <v>618</v>
      </c>
      <c r="N36" s="74" t="s">
        <v>619</v>
      </c>
      <c r="O36" s="225" t="s">
        <v>528</v>
      </c>
      <c r="P36" s="28" t="s">
        <v>529</v>
      </c>
      <c r="Q36" s="37">
        <v>16.16</v>
      </c>
      <c r="R36" s="69">
        <f t="shared" si="0"/>
        <v>8.08</v>
      </c>
      <c r="S36" s="69">
        <f t="shared" si="1"/>
        <v>0.80800000000000005</v>
      </c>
      <c r="T36" s="38">
        <v>2</v>
      </c>
      <c r="U36" s="39" t="s">
        <v>471</v>
      </c>
      <c r="V36" s="38">
        <v>10</v>
      </c>
      <c r="W36" s="28"/>
      <c r="X36" s="28" t="s">
        <v>620</v>
      </c>
      <c r="Y36" s="38">
        <v>1</v>
      </c>
      <c r="Z36" s="28" t="s">
        <v>620</v>
      </c>
      <c r="AA36" s="38">
        <v>1</v>
      </c>
      <c r="AB36" s="28" t="s">
        <v>621</v>
      </c>
      <c r="AC36" s="38">
        <v>1</v>
      </c>
      <c r="AD36" s="28" t="s">
        <v>472</v>
      </c>
      <c r="AE36" s="189" t="s">
        <v>360</v>
      </c>
      <c r="AF36" s="28"/>
    </row>
    <row r="37" spans="2:33" hidden="1">
      <c r="B37" s="27">
        <v>30</v>
      </c>
      <c r="C37" s="27">
        <v>1</v>
      </c>
      <c r="D37" s="36">
        <v>44988</v>
      </c>
      <c r="E37" s="65" t="s">
        <v>78</v>
      </c>
      <c r="F37" s="65" t="s">
        <v>82</v>
      </c>
      <c r="G37" s="65" t="s">
        <v>84</v>
      </c>
      <c r="H37" s="66" t="s">
        <v>80</v>
      </c>
      <c r="I37" s="28" t="s">
        <v>615</v>
      </c>
      <c r="J37" s="28" t="s">
        <v>616</v>
      </c>
      <c r="K37" s="28" t="s">
        <v>353</v>
      </c>
      <c r="L37" s="28" t="s">
        <v>622</v>
      </c>
      <c r="M37" s="28" t="s">
        <v>623</v>
      </c>
      <c r="N37" s="74" t="s">
        <v>624</v>
      </c>
      <c r="O37" s="225" t="s">
        <v>528</v>
      </c>
      <c r="P37" s="28" t="s">
        <v>529</v>
      </c>
      <c r="Q37" s="37">
        <v>37.200000000000003</v>
      </c>
      <c r="R37" s="69">
        <f t="shared" si="0"/>
        <v>6.2</v>
      </c>
      <c r="S37" s="69">
        <f t="shared" si="1"/>
        <v>0.62</v>
      </c>
      <c r="T37" s="38">
        <v>6</v>
      </c>
      <c r="U37" s="39" t="s">
        <v>530</v>
      </c>
      <c r="V37" s="38">
        <v>10</v>
      </c>
      <c r="W37" s="28"/>
      <c r="X37" s="28" t="s">
        <v>620</v>
      </c>
      <c r="Y37" s="38">
        <v>1</v>
      </c>
      <c r="Z37" s="28" t="s">
        <v>620</v>
      </c>
      <c r="AA37" s="38">
        <v>1</v>
      </c>
      <c r="AB37" s="28" t="s">
        <v>621</v>
      </c>
      <c r="AC37" s="38">
        <v>1</v>
      </c>
      <c r="AD37" s="28" t="s">
        <v>472</v>
      </c>
      <c r="AE37" s="189" t="s">
        <v>360</v>
      </c>
      <c r="AF37" s="28"/>
    </row>
    <row r="38" spans="2:33" hidden="1">
      <c r="B38" s="27">
        <v>31</v>
      </c>
      <c r="C38" s="27">
        <v>1</v>
      </c>
      <c r="D38" s="36">
        <v>44988</v>
      </c>
      <c r="E38" s="65" t="s">
        <v>78</v>
      </c>
      <c r="F38" s="65" t="s">
        <v>82</v>
      </c>
      <c r="G38" s="65" t="s">
        <v>84</v>
      </c>
      <c r="H38" s="66" t="s">
        <v>80</v>
      </c>
      <c r="I38" s="28" t="s">
        <v>615</v>
      </c>
      <c r="J38" s="28" t="s">
        <v>616</v>
      </c>
      <c r="K38" s="28" t="s">
        <v>353</v>
      </c>
      <c r="L38" s="28" t="s">
        <v>625</v>
      </c>
      <c r="M38" s="28" t="s">
        <v>626</v>
      </c>
      <c r="N38" s="74" t="s">
        <v>627</v>
      </c>
      <c r="O38" s="225" t="s">
        <v>528</v>
      </c>
      <c r="P38" s="28" t="s">
        <v>529</v>
      </c>
      <c r="Q38" s="37">
        <v>10.8</v>
      </c>
      <c r="R38" s="69">
        <f t="shared" si="0"/>
        <v>10.8</v>
      </c>
      <c r="S38" s="69">
        <f t="shared" si="1"/>
        <v>1.08</v>
      </c>
      <c r="T38" s="38">
        <v>1</v>
      </c>
      <c r="U38" s="39" t="s">
        <v>477</v>
      </c>
      <c r="V38" s="38">
        <v>10</v>
      </c>
      <c r="W38" s="28"/>
      <c r="X38" s="28" t="s">
        <v>620</v>
      </c>
      <c r="Y38" s="38">
        <v>1</v>
      </c>
      <c r="Z38" s="28" t="s">
        <v>620</v>
      </c>
      <c r="AA38" s="38">
        <v>1</v>
      </c>
      <c r="AB38" s="28" t="s">
        <v>621</v>
      </c>
      <c r="AC38" s="38">
        <v>1</v>
      </c>
      <c r="AD38" s="28" t="s">
        <v>472</v>
      </c>
      <c r="AE38" s="189" t="s">
        <v>360</v>
      </c>
      <c r="AF38" s="28"/>
    </row>
    <row r="39" spans="2:33" hidden="1">
      <c r="B39" s="27">
        <v>32</v>
      </c>
      <c r="C39" s="27">
        <v>1</v>
      </c>
      <c r="D39" s="36">
        <v>44988</v>
      </c>
      <c r="E39" s="65" t="s">
        <v>78</v>
      </c>
      <c r="F39" s="65" t="s">
        <v>82</v>
      </c>
      <c r="G39" s="65" t="s">
        <v>84</v>
      </c>
      <c r="H39" s="66" t="s">
        <v>80</v>
      </c>
      <c r="I39" s="28" t="s">
        <v>615</v>
      </c>
      <c r="J39" s="28" t="s">
        <v>616</v>
      </c>
      <c r="K39" s="28" t="s">
        <v>353</v>
      </c>
      <c r="L39" s="28" t="s">
        <v>617</v>
      </c>
      <c r="M39" s="28" t="s">
        <v>628</v>
      </c>
      <c r="N39" s="74" t="s">
        <v>629</v>
      </c>
      <c r="O39" s="225" t="s">
        <v>528</v>
      </c>
      <c r="P39" s="28" t="s">
        <v>529</v>
      </c>
      <c r="Q39" s="37">
        <v>16.16</v>
      </c>
      <c r="R39" s="69">
        <f t="shared" si="0"/>
        <v>8.08</v>
      </c>
      <c r="S39" s="69">
        <f t="shared" si="1"/>
        <v>0.80800000000000005</v>
      </c>
      <c r="T39" s="38">
        <v>2</v>
      </c>
      <c r="U39" s="39" t="s">
        <v>471</v>
      </c>
      <c r="V39" s="38">
        <v>10</v>
      </c>
      <c r="W39" s="28"/>
      <c r="X39" s="28" t="s">
        <v>620</v>
      </c>
      <c r="Y39" s="38">
        <v>1</v>
      </c>
      <c r="Z39" s="28" t="s">
        <v>620</v>
      </c>
      <c r="AA39" s="38">
        <v>1</v>
      </c>
      <c r="AB39" s="28" t="s">
        <v>621</v>
      </c>
      <c r="AC39" s="38">
        <v>1</v>
      </c>
      <c r="AD39" s="28" t="s">
        <v>472</v>
      </c>
      <c r="AE39" s="189" t="s">
        <v>360</v>
      </c>
      <c r="AF39" s="28"/>
    </row>
    <row r="40" spans="2:33">
      <c r="B40" s="27">
        <v>33</v>
      </c>
      <c r="C40" s="27">
        <v>1</v>
      </c>
      <c r="D40" s="36">
        <v>44988</v>
      </c>
      <c r="E40" s="65" t="s">
        <v>78</v>
      </c>
      <c r="F40" s="65" t="s">
        <v>82</v>
      </c>
      <c r="G40" s="65" t="s">
        <v>84</v>
      </c>
      <c r="H40" s="66" t="s">
        <v>80</v>
      </c>
      <c r="I40" s="28" t="s">
        <v>630</v>
      </c>
      <c r="J40" s="28" t="s">
        <v>631</v>
      </c>
      <c r="K40" s="28" t="s">
        <v>537</v>
      </c>
      <c r="L40" s="28" t="s">
        <v>632</v>
      </c>
      <c r="M40" s="28" t="s">
        <v>633</v>
      </c>
      <c r="N40" s="74" t="s">
        <v>634</v>
      </c>
      <c r="O40" s="225" t="s">
        <v>19</v>
      </c>
      <c r="P40" s="28" t="s">
        <v>635</v>
      </c>
      <c r="Q40" s="37">
        <v>13.13</v>
      </c>
      <c r="R40" s="69">
        <f t="shared" ref="R40:R71" si="2">IFERROR(Q40/T40,"-")</f>
        <v>13.13</v>
      </c>
      <c r="S40" s="69">
        <f t="shared" ref="S40:S71" si="3">IFERROR(R40/V40,"-")</f>
        <v>1.3130000000000002</v>
      </c>
      <c r="T40" s="38">
        <v>1</v>
      </c>
      <c r="U40" s="39" t="s">
        <v>477</v>
      </c>
      <c r="V40" s="38">
        <v>10</v>
      </c>
      <c r="W40" s="28"/>
      <c r="X40" s="28"/>
      <c r="Y40" s="38">
        <v>0</v>
      </c>
      <c r="Z40" s="28"/>
      <c r="AA40" s="38">
        <v>0</v>
      </c>
      <c r="AB40" s="28" t="s">
        <v>487</v>
      </c>
      <c r="AC40" s="38">
        <v>1</v>
      </c>
      <c r="AD40" s="28" t="s">
        <v>636</v>
      </c>
      <c r="AE40" s="189" t="s">
        <v>360</v>
      </c>
      <c r="AF40" s="28"/>
    </row>
    <row r="41" spans="2:33">
      <c r="B41" s="27">
        <v>34</v>
      </c>
      <c r="C41" s="27">
        <v>1</v>
      </c>
      <c r="D41" s="36">
        <v>44988</v>
      </c>
      <c r="E41" s="65" t="s">
        <v>78</v>
      </c>
      <c r="F41" s="65" t="s">
        <v>82</v>
      </c>
      <c r="G41" s="65" t="s">
        <v>84</v>
      </c>
      <c r="H41" s="66" t="s">
        <v>80</v>
      </c>
      <c r="I41" s="28" t="s">
        <v>630</v>
      </c>
      <c r="J41" s="28" t="s">
        <v>637</v>
      </c>
      <c r="K41" s="28" t="s">
        <v>537</v>
      </c>
      <c r="L41" s="28" t="s">
        <v>638</v>
      </c>
      <c r="M41" s="28" t="s">
        <v>639</v>
      </c>
      <c r="N41" s="74" t="s">
        <v>638</v>
      </c>
      <c r="O41" s="225" t="s">
        <v>19</v>
      </c>
      <c r="P41" s="28" t="s">
        <v>635</v>
      </c>
      <c r="Q41" s="37">
        <v>28.4</v>
      </c>
      <c r="R41" s="69">
        <f t="shared" si="2"/>
        <v>28.4</v>
      </c>
      <c r="S41" s="69">
        <f t="shared" si="3"/>
        <v>2.84</v>
      </c>
      <c r="T41" s="38">
        <v>1</v>
      </c>
      <c r="U41" s="39" t="s">
        <v>477</v>
      </c>
      <c r="V41" s="38">
        <v>10</v>
      </c>
      <c r="W41" s="28"/>
      <c r="X41" s="28"/>
      <c r="Y41" s="38">
        <v>0</v>
      </c>
      <c r="Z41" s="28"/>
      <c r="AA41" s="38">
        <v>0</v>
      </c>
      <c r="AB41" s="28" t="s">
        <v>479</v>
      </c>
      <c r="AC41" s="38">
        <v>1</v>
      </c>
      <c r="AD41" s="28" t="s">
        <v>472</v>
      </c>
      <c r="AE41" s="189" t="s">
        <v>600</v>
      </c>
      <c r="AF41" s="28"/>
    </row>
    <row r="42" spans="2:33">
      <c r="B42" s="27">
        <v>35</v>
      </c>
      <c r="C42" s="27">
        <v>1</v>
      </c>
      <c r="D42" s="36">
        <v>44988</v>
      </c>
      <c r="E42" s="65" t="s">
        <v>78</v>
      </c>
      <c r="F42" s="65" t="s">
        <v>82</v>
      </c>
      <c r="G42" s="65" t="s">
        <v>84</v>
      </c>
      <c r="H42" s="66" t="s">
        <v>80</v>
      </c>
      <c r="I42" s="28" t="s">
        <v>630</v>
      </c>
      <c r="J42" s="28" t="s">
        <v>640</v>
      </c>
      <c r="K42" s="28" t="s">
        <v>537</v>
      </c>
      <c r="L42" s="28" t="s">
        <v>641</v>
      </c>
      <c r="M42" s="28" t="s">
        <v>642</v>
      </c>
      <c r="N42" s="74" t="s">
        <v>643</v>
      </c>
      <c r="O42" s="225" t="s">
        <v>19</v>
      </c>
      <c r="P42" s="28" t="s">
        <v>635</v>
      </c>
      <c r="Q42" s="37">
        <v>34.65</v>
      </c>
      <c r="R42" s="69">
        <f t="shared" si="2"/>
        <v>34.65</v>
      </c>
      <c r="S42" s="69">
        <f t="shared" si="3"/>
        <v>4.3312499999999998</v>
      </c>
      <c r="T42" s="38">
        <v>1</v>
      </c>
      <c r="U42" s="39" t="s">
        <v>477</v>
      </c>
      <c r="V42" s="38">
        <v>8</v>
      </c>
      <c r="W42" s="28"/>
      <c r="X42" s="28"/>
      <c r="Y42" s="38">
        <v>0</v>
      </c>
      <c r="Z42" s="28"/>
      <c r="AA42" s="38">
        <v>0</v>
      </c>
      <c r="AB42" s="28"/>
      <c r="AC42" s="38">
        <v>0</v>
      </c>
      <c r="AD42" s="28" t="s">
        <v>472</v>
      </c>
      <c r="AE42" s="189" t="s">
        <v>600</v>
      </c>
      <c r="AF42" s="28"/>
      <c r="AG42" s="32"/>
    </row>
    <row r="43" spans="2:33">
      <c r="B43" s="27">
        <v>36</v>
      </c>
      <c r="C43" s="27">
        <v>1</v>
      </c>
      <c r="D43" s="36">
        <v>44988</v>
      </c>
      <c r="E43" s="65" t="s">
        <v>78</v>
      </c>
      <c r="F43" s="65" t="s">
        <v>82</v>
      </c>
      <c r="G43" s="65" t="s">
        <v>84</v>
      </c>
      <c r="H43" s="66" t="s">
        <v>80</v>
      </c>
      <c r="I43" s="28" t="s">
        <v>630</v>
      </c>
      <c r="J43" s="28" t="s">
        <v>644</v>
      </c>
      <c r="K43" s="28" t="s">
        <v>537</v>
      </c>
      <c r="L43" s="28" t="s">
        <v>645</v>
      </c>
      <c r="M43" s="28" t="s">
        <v>646</v>
      </c>
      <c r="N43" s="74" t="s">
        <v>647</v>
      </c>
      <c r="O43" s="225" t="s">
        <v>19</v>
      </c>
      <c r="P43" s="28" t="s">
        <v>635</v>
      </c>
      <c r="Q43" s="37">
        <v>22.97</v>
      </c>
      <c r="R43" s="69">
        <f t="shared" si="2"/>
        <v>22.97</v>
      </c>
      <c r="S43" s="69">
        <f t="shared" si="3"/>
        <v>2.2969999999999997</v>
      </c>
      <c r="T43" s="38">
        <v>1</v>
      </c>
      <c r="U43" s="39" t="s">
        <v>477</v>
      </c>
      <c r="V43" s="38">
        <v>10</v>
      </c>
      <c r="W43" s="28"/>
      <c r="X43" s="28"/>
      <c r="Y43" s="38">
        <v>0</v>
      </c>
      <c r="Z43" s="28"/>
      <c r="AA43" s="38">
        <v>0</v>
      </c>
      <c r="AB43" s="28"/>
      <c r="AC43" s="38">
        <v>0</v>
      </c>
      <c r="AD43" s="28" t="s">
        <v>472</v>
      </c>
      <c r="AE43" s="189" t="s">
        <v>600</v>
      </c>
      <c r="AF43" s="28"/>
    </row>
    <row r="44" spans="2:33">
      <c r="B44" s="27">
        <v>37</v>
      </c>
      <c r="C44" s="27">
        <v>1</v>
      </c>
      <c r="D44" s="36">
        <v>44988</v>
      </c>
      <c r="E44" s="65" t="s">
        <v>78</v>
      </c>
      <c r="F44" s="65" t="s">
        <v>82</v>
      </c>
      <c r="G44" s="65" t="s">
        <v>84</v>
      </c>
      <c r="H44" s="66" t="s">
        <v>80</v>
      </c>
      <c r="I44" s="28" t="s">
        <v>630</v>
      </c>
      <c r="J44" s="28" t="s">
        <v>644</v>
      </c>
      <c r="K44" s="28" t="s">
        <v>537</v>
      </c>
      <c r="L44" s="28" t="s">
        <v>648</v>
      </c>
      <c r="M44" s="28" t="s">
        <v>649</v>
      </c>
      <c r="N44" s="74" t="s">
        <v>650</v>
      </c>
      <c r="O44" s="225" t="s">
        <v>19</v>
      </c>
      <c r="P44" s="28" t="s">
        <v>635</v>
      </c>
      <c r="Q44" s="37">
        <v>39.630000000000003</v>
      </c>
      <c r="R44" s="69">
        <f t="shared" si="2"/>
        <v>39.630000000000003</v>
      </c>
      <c r="S44" s="69">
        <f t="shared" si="3"/>
        <v>2.6420000000000003</v>
      </c>
      <c r="T44" s="38">
        <v>1</v>
      </c>
      <c r="U44" s="39" t="s">
        <v>477</v>
      </c>
      <c r="V44" s="38">
        <v>15</v>
      </c>
      <c r="W44" s="28"/>
      <c r="X44" s="28"/>
      <c r="Y44" s="38">
        <v>0</v>
      </c>
      <c r="Z44" s="28"/>
      <c r="AA44" s="38">
        <v>0</v>
      </c>
      <c r="AB44" s="28"/>
      <c r="AC44" s="38">
        <v>0</v>
      </c>
      <c r="AD44" s="28" t="s">
        <v>472</v>
      </c>
      <c r="AE44" s="189" t="s">
        <v>600</v>
      </c>
      <c r="AF44" s="28"/>
    </row>
    <row r="45" spans="2:33">
      <c r="B45" s="27">
        <v>38</v>
      </c>
      <c r="C45" s="27">
        <v>1</v>
      </c>
      <c r="D45" s="36">
        <v>44988</v>
      </c>
      <c r="E45" s="65" t="s">
        <v>78</v>
      </c>
      <c r="F45" s="65" t="s">
        <v>82</v>
      </c>
      <c r="G45" s="65" t="s">
        <v>84</v>
      </c>
      <c r="H45" s="66" t="s">
        <v>80</v>
      </c>
      <c r="I45" s="28" t="s">
        <v>630</v>
      </c>
      <c r="J45" s="28" t="s">
        <v>651</v>
      </c>
      <c r="K45" s="28" t="s">
        <v>537</v>
      </c>
      <c r="L45" s="28" t="s">
        <v>652</v>
      </c>
      <c r="M45" s="28" t="s">
        <v>653</v>
      </c>
      <c r="N45" s="74" t="s">
        <v>654</v>
      </c>
      <c r="O45" s="225" t="s">
        <v>19</v>
      </c>
      <c r="P45" s="28" t="s">
        <v>635</v>
      </c>
      <c r="Q45" s="37">
        <v>54.4</v>
      </c>
      <c r="R45" s="69">
        <f t="shared" si="2"/>
        <v>10.879999999999999</v>
      </c>
      <c r="S45" s="69">
        <f t="shared" si="3"/>
        <v>1.0879999999999999</v>
      </c>
      <c r="T45" s="38">
        <v>5</v>
      </c>
      <c r="U45" s="39" t="s">
        <v>655</v>
      </c>
      <c r="V45" s="38">
        <v>10</v>
      </c>
      <c r="W45" s="28"/>
      <c r="X45" s="28"/>
      <c r="Y45" s="38">
        <v>0</v>
      </c>
      <c r="Z45" s="28"/>
      <c r="AA45" s="38">
        <v>0</v>
      </c>
      <c r="AB45" s="28"/>
      <c r="AC45" s="38">
        <v>0</v>
      </c>
      <c r="AD45" s="28" t="s">
        <v>472</v>
      </c>
      <c r="AE45" s="189" t="s">
        <v>360</v>
      </c>
      <c r="AF45" s="28"/>
    </row>
    <row r="46" spans="2:33">
      <c r="B46" s="27">
        <v>39</v>
      </c>
      <c r="C46" s="27">
        <v>1</v>
      </c>
      <c r="D46" s="36">
        <v>44988</v>
      </c>
      <c r="E46" s="65" t="s">
        <v>78</v>
      </c>
      <c r="F46" s="65" t="s">
        <v>82</v>
      </c>
      <c r="G46" s="65" t="s">
        <v>84</v>
      </c>
      <c r="H46" s="66" t="s">
        <v>80</v>
      </c>
      <c r="I46" s="28" t="s">
        <v>630</v>
      </c>
      <c r="J46" s="28" t="s">
        <v>656</v>
      </c>
      <c r="K46" s="28" t="s">
        <v>537</v>
      </c>
      <c r="L46" s="28" t="s">
        <v>657</v>
      </c>
      <c r="M46" s="28" t="s">
        <v>658</v>
      </c>
      <c r="N46" s="74" t="s">
        <v>659</v>
      </c>
      <c r="O46" s="225" t="s">
        <v>19</v>
      </c>
      <c r="P46" s="28" t="s">
        <v>635</v>
      </c>
      <c r="Q46" s="37" t="s">
        <v>544</v>
      </c>
      <c r="R46" s="69" t="str">
        <f t="shared" si="2"/>
        <v>-</v>
      </c>
      <c r="S46" s="69" t="str">
        <f t="shared" si="3"/>
        <v>-</v>
      </c>
      <c r="T46" s="38">
        <v>1</v>
      </c>
      <c r="U46" s="39" t="s">
        <v>477</v>
      </c>
      <c r="V46" s="38">
        <v>8</v>
      </c>
      <c r="W46" s="28"/>
      <c r="X46" s="28"/>
      <c r="Y46" s="38">
        <v>0</v>
      </c>
      <c r="Z46" s="28"/>
      <c r="AA46" s="38">
        <v>0</v>
      </c>
      <c r="AB46" s="28"/>
      <c r="AC46" s="38">
        <v>0</v>
      </c>
      <c r="AD46" s="28" t="s">
        <v>472</v>
      </c>
      <c r="AE46" s="189" t="s">
        <v>600</v>
      </c>
      <c r="AF46" s="28"/>
    </row>
    <row r="47" spans="2:33" hidden="1">
      <c r="B47" s="27">
        <v>40</v>
      </c>
      <c r="C47" s="27">
        <v>1</v>
      </c>
      <c r="D47" s="36">
        <v>44988</v>
      </c>
      <c r="E47" s="65" t="s">
        <v>78</v>
      </c>
      <c r="F47" s="65" t="s">
        <v>82</v>
      </c>
      <c r="G47" s="65" t="s">
        <v>84</v>
      </c>
      <c r="H47" s="66" t="s">
        <v>80</v>
      </c>
      <c r="I47" s="15" t="s">
        <v>442</v>
      </c>
      <c r="J47" s="15" t="s">
        <v>473</v>
      </c>
      <c r="K47" s="15" t="s">
        <v>353</v>
      </c>
      <c r="L47" s="28" t="s">
        <v>660</v>
      </c>
      <c r="M47" s="28" t="s">
        <v>661</v>
      </c>
      <c r="N47" s="74" t="s">
        <v>662</v>
      </c>
      <c r="O47" s="195" t="s">
        <v>19</v>
      </c>
      <c r="P47" s="15" t="s">
        <v>444</v>
      </c>
      <c r="Q47" s="37">
        <v>96.05</v>
      </c>
      <c r="R47" s="69">
        <f t="shared" si="2"/>
        <v>8.0041666666666664</v>
      </c>
      <c r="S47" s="69">
        <f t="shared" si="3"/>
        <v>0.80041666666666667</v>
      </c>
      <c r="T47" s="38">
        <v>12</v>
      </c>
      <c r="U47" s="39" t="s">
        <v>579</v>
      </c>
      <c r="V47" s="38">
        <v>10</v>
      </c>
      <c r="W47" s="28"/>
      <c r="X47" s="28" t="s">
        <v>663</v>
      </c>
      <c r="Y47" s="38">
        <v>1</v>
      </c>
      <c r="Z47" s="28" t="s">
        <v>663</v>
      </c>
      <c r="AA47" s="38">
        <v>1</v>
      </c>
      <c r="AB47" s="28" t="s">
        <v>487</v>
      </c>
      <c r="AC47" s="38">
        <v>1</v>
      </c>
      <c r="AD47" s="28" t="s">
        <v>472</v>
      </c>
      <c r="AE47" s="189" t="s">
        <v>360</v>
      </c>
      <c r="AF47" s="28" t="s">
        <v>664</v>
      </c>
    </row>
    <row r="48" spans="2:33" hidden="1">
      <c r="B48" s="27">
        <v>41</v>
      </c>
      <c r="C48" s="27">
        <v>1</v>
      </c>
      <c r="D48" s="36">
        <v>44988</v>
      </c>
      <c r="E48" s="65" t="s">
        <v>78</v>
      </c>
      <c r="F48" s="65" t="s">
        <v>82</v>
      </c>
      <c r="G48" s="65" t="s">
        <v>84</v>
      </c>
      <c r="H48" s="66" t="s">
        <v>80</v>
      </c>
      <c r="I48" s="28" t="s">
        <v>665</v>
      </c>
      <c r="J48" s="28" t="s">
        <v>666</v>
      </c>
      <c r="K48" s="28" t="s">
        <v>353</v>
      </c>
      <c r="L48" s="28" t="s">
        <v>667</v>
      </c>
      <c r="M48" s="28" t="s">
        <v>668</v>
      </c>
      <c r="N48" s="74" t="s">
        <v>669</v>
      </c>
      <c r="O48" s="225" t="s">
        <v>19</v>
      </c>
      <c r="P48" s="28" t="s">
        <v>670</v>
      </c>
      <c r="Q48" s="37">
        <v>13.98</v>
      </c>
      <c r="R48" s="69">
        <f t="shared" si="2"/>
        <v>13.98</v>
      </c>
      <c r="S48" s="69">
        <f t="shared" si="3"/>
        <v>1.3980000000000001</v>
      </c>
      <c r="T48" s="38">
        <v>1</v>
      </c>
      <c r="U48" s="39" t="s">
        <v>477</v>
      </c>
      <c r="V48" s="38">
        <v>10</v>
      </c>
      <c r="W48" s="28"/>
      <c r="X48" s="28" t="s">
        <v>671</v>
      </c>
      <c r="Y48" s="38">
        <v>1</v>
      </c>
      <c r="Z48" s="28" t="s">
        <v>672</v>
      </c>
      <c r="AA48" s="38">
        <v>1</v>
      </c>
      <c r="AB48" s="28" t="s">
        <v>673</v>
      </c>
      <c r="AC48" s="38">
        <v>1</v>
      </c>
      <c r="AD48" s="28" t="s">
        <v>472</v>
      </c>
      <c r="AE48" s="189" t="s">
        <v>600</v>
      </c>
      <c r="AF48" s="28"/>
    </row>
    <row r="49" spans="2:32">
      <c r="B49" s="27">
        <v>42</v>
      </c>
      <c r="C49" s="27">
        <v>1</v>
      </c>
      <c r="D49" s="36">
        <v>44988</v>
      </c>
      <c r="E49" s="65" t="s">
        <v>78</v>
      </c>
      <c r="F49" s="65" t="s">
        <v>82</v>
      </c>
      <c r="G49" s="65" t="s">
        <v>84</v>
      </c>
      <c r="H49" s="66" t="s">
        <v>80</v>
      </c>
      <c r="I49" s="28" t="s">
        <v>674</v>
      </c>
      <c r="J49" s="28" t="s">
        <v>675</v>
      </c>
      <c r="K49" s="28" t="s">
        <v>537</v>
      </c>
      <c r="L49" s="28" t="s">
        <v>676</v>
      </c>
      <c r="M49" s="28" t="s">
        <v>677</v>
      </c>
      <c r="N49" s="74" t="s">
        <v>678</v>
      </c>
      <c r="O49" s="225" t="s">
        <v>350</v>
      </c>
      <c r="P49" s="28"/>
      <c r="Q49" s="37">
        <v>30.29</v>
      </c>
      <c r="R49" s="69">
        <f t="shared" si="2"/>
        <v>30.29</v>
      </c>
      <c r="S49" s="69">
        <f t="shared" si="3"/>
        <v>1.8931249999999999</v>
      </c>
      <c r="T49" s="38">
        <v>1</v>
      </c>
      <c r="U49" s="39" t="s">
        <v>477</v>
      </c>
      <c r="V49" s="38">
        <v>16</v>
      </c>
      <c r="W49" s="28"/>
      <c r="X49" s="28" t="s">
        <v>679</v>
      </c>
      <c r="Y49" s="38">
        <v>0</v>
      </c>
      <c r="Z49" s="28"/>
      <c r="AA49" s="38">
        <v>0</v>
      </c>
      <c r="AB49" s="28"/>
      <c r="AC49" s="38">
        <v>0</v>
      </c>
      <c r="AD49" s="28" t="s">
        <v>472</v>
      </c>
      <c r="AE49" s="189" t="s">
        <v>600</v>
      </c>
      <c r="AF49" s="28" t="s">
        <v>680</v>
      </c>
    </row>
    <row r="50" spans="2:32">
      <c r="B50" s="27">
        <v>43</v>
      </c>
      <c r="C50" s="27">
        <v>1</v>
      </c>
      <c r="D50" s="36">
        <v>44988</v>
      </c>
      <c r="E50" s="65" t="s">
        <v>78</v>
      </c>
      <c r="F50" s="65" t="s">
        <v>82</v>
      </c>
      <c r="G50" s="65" t="s">
        <v>84</v>
      </c>
      <c r="H50" s="66" t="s">
        <v>80</v>
      </c>
      <c r="I50" s="28" t="s">
        <v>681</v>
      </c>
      <c r="J50" s="28" t="s">
        <v>682</v>
      </c>
      <c r="K50" s="28" t="s">
        <v>537</v>
      </c>
      <c r="L50" s="28" t="s">
        <v>683</v>
      </c>
      <c r="M50" s="28" t="s">
        <v>684</v>
      </c>
      <c r="N50" s="74" t="s">
        <v>685</v>
      </c>
      <c r="O50" s="225" t="s">
        <v>350</v>
      </c>
      <c r="P50" s="28"/>
      <c r="Q50" s="37">
        <v>28.28</v>
      </c>
      <c r="R50" s="69">
        <f t="shared" si="2"/>
        <v>28.28</v>
      </c>
      <c r="S50" s="69">
        <f t="shared" si="3"/>
        <v>2.8280000000000003</v>
      </c>
      <c r="T50" s="38">
        <v>1</v>
      </c>
      <c r="U50" s="39" t="s">
        <v>477</v>
      </c>
      <c r="V50" s="38">
        <v>10</v>
      </c>
      <c r="W50" s="28"/>
      <c r="X50" s="28"/>
      <c r="Y50" s="38">
        <v>0</v>
      </c>
      <c r="Z50" s="28"/>
      <c r="AA50" s="38">
        <v>0</v>
      </c>
      <c r="AB50" s="28"/>
      <c r="AC50" s="38">
        <v>0</v>
      </c>
      <c r="AD50" s="28" t="s">
        <v>472</v>
      </c>
      <c r="AE50" s="189"/>
      <c r="AF50" s="28"/>
    </row>
    <row r="51" spans="2:32">
      <c r="B51" s="27">
        <v>44</v>
      </c>
      <c r="C51" s="27">
        <v>1</v>
      </c>
      <c r="D51" s="36">
        <v>44988</v>
      </c>
      <c r="E51" s="65" t="s">
        <v>78</v>
      </c>
      <c r="F51" s="65" t="s">
        <v>82</v>
      </c>
      <c r="G51" s="65" t="s">
        <v>84</v>
      </c>
      <c r="H51" s="66" t="s">
        <v>80</v>
      </c>
      <c r="I51" s="28" t="s">
        <v>686</v>
      </c>
      <c r="J51" s="28" t="s">
        <v>687</v>
      </c>
      <c r="K51" s="28" t="s">
        <v>353</v>
      </c>
      <c r="L51" s="28" t="s">
        <v>688</v>
      </c>
      <c r="M51" s="28" t="s">
        <v>689</v>
      </c>
      <c r="N51" s="74" t="s">
        <v>690</v>
      </c>
      <c r="O51" s="225" t="s">
        <v>350</v>
      </c>
      <c r="P51" s="28" t="s">
        <v>691</v>
      </c>
      <c r="Q51" s="37">
        <v>18.059999999999999</v>
      </c>
      <c r="R51" s="69">
        <f t="shared" si="2"/>
        <v>4.5149999999999997</v>
      </c>
      <c r="S51" s="69">
        <f t="shared" si="3"/>
        <v>0.45149999999999996</v>
      </c>
      <c r="T51" s="38">
        <v>4</v>
      </c>
      <c r="U51" s="39" t="s">
        <v>535</v>
      </c>
      <c r="V51" s="38">
        <v>10</v>
      </c>
      <c r="W51" s="28" t="s">
        <v>692</v>
      </c>
      <c r="X51" s="28" t="s">
        <v>350</v>
      </c>
      <c r="Y51" s="38">
        <v>0</v>
      </c>
      <c r="Z51" s="28"/>
      <c r="AA51" s="38">
        <v>0</v>
      </c>
      <c r="AB51" s="28" t="s">
        <v>693</v>
      </c>
      <c r="AC51" s="38">
        <v>1</v>
      </c>
      <c r="AD51" s="28" t="s">
        <v>472</v>
      </c>
      <c r="AE51" s="189"/>
      <c r="AF51" s="28"/>
    </row>
    <row r="52" spans="2:32" hidden="1">
      <c r="B52" s="27">
        <v>45</v>
      </c>
      <c r="C52" s="27">
        <v>1</v>
      </c>
      <c r="D52" s="36">
        <v>44988</v>
      </c>
      <c r="E52" s="65" t="s">
        <v>78</v>
      </c>
      <c r="F52" s="65" t="s">
        <v>82</v>
      </c>
      <c r="G52" s="65" t="s">
        <v>84</v>
      </c>
      <c r="H52" s="66" t="s">
        <v>80</v>
      </c>
      <c r="I52" s="28" t="s">
        <v>414</v>
      </c>
      <c r="J52" s="28" t="s">
        <v>694</v>
      </c>
      <c r="K52" s="28" t="s">
        <v>353</v>
      </c>
      <c r="L52" s="28" t="s">
        <v>695</v>
      </c>
      <c r="M52" s="28" t="s">
        <v>696</v>
      </c>
      <c r="N52" s="74" t="s">
        <v>697</v>
      </c>
      <c r="O52" s="225" t="s">
        <v>19</v>
      </c>
      <c r="P52" s="28" t="s">
        <v>416</v>
      </c>
      <c r="Q52" s="37">
        <v>12.82</v>
      </c>
      <c r="R52" s="69">
        <f t="shared" si="2"/>
        <v>12.82</v>
      </c>
      <c r="S52" s="69">
        <f t="shared" si="3"/>
        <v>1.282</v>
      </c>
      <c r="T52" s="38">
        <v>1</v>
      </c>
      <c r="U52" s="39" t="s">
        <v>477</v>
      </c>
      <c r="V52" s="38">
        <v>10</v>
      </c>
      <c r="W52" s="28"/>
      <c r="X52" s="28" t="s">
        <v>698</v>
      </c>
      <c r="Y52" s="38">
        <v>1</v>
      </c>
      <c r="Z52" s="28" t="s">
        <v>699</v>
      </c>
      <c r="AA52" s="38">
        <v>1</v>
      </c>
      <c r="AB52" s="28" t="s">
        <v>700</v>
      </c>
      <c r="AC52" s="38">
        <v>1</v>
      </c>
      <c r="AD52" s="28" t="s">
        <v>472</v>
      </c>
      <c r="AE52" s="189" t="s">
        <v>360</v>
      </c>
      <c r="AF52" s="28" t="s">
        <v>701</v>
      </c>
    </row>
    <row r="53" spans="2:32" hidden="1">
      <c r="B53" s="27">
        <v>46</v>
      </c>
      <c r="C53" s="27">
        <v>1</v>
      </c>
      <c r="D53" s="36">
        <v>44988</v>
      </c>
      <c r="E53" s="65" t="s">
        <v>78</v>
      </c>
      <c r="F53" s="65" t="s">
        <v>82</v>
      </c>
      <c r="G53" s="65" t="s">
        <v>84</v>
      </c>
      <c r="H53" s="66" t="s">
        <v>80</v>
      </c>
      <c r="I53" s="28" t="s">
        <v>414</v>
      </c>
      <c r="J53" s="28" t="s">
        <v>694</v>
      </c>
      <c r="K53" s="28" t="s">
        <v>353</v>
      </c>
      <c r="L53" s="28" t="s">
        <v>702</v>
      </c>
      <c r="M53" s="28" t="s">
        <v>703</v>
      </c>
      <c r="N53" s="74" t="s">
        <v>704</v>
      </c>
      <c r="O53" s="225" t="s">
        <v>19</v>
      </c>
      <c r="P53" s="28" t="s">
        <v>416</v>
      </c>
      <c r="Q53" s="37">
        <v>17.47</v>
      </c>
      <c r="R53" s="69">
        <f t="shared" si="2"/>
        <v>8.7349999999999994</v>
      </c>
      <c r="S53" s="69">
        <f t="shared" si="3"/>
        <v>0.87349999999999994</v>
      </c>
      <c r="T53" s="38">
        <v>2</v>
      </c>
      <c r="U53" s="39" t="s">
        <v>471</v>
      </c>
      <c r="V53" s="38">
        <v>10</v>
      </c>
      <c r="W53" s="28"/>
      <c r="X53" s="28" t="s">
        <v>699</v>
      </c>
      <c r="Y53" s="38">
        <v>1</v>
      </c>
      <c r="Z53" s="28" t="s">
        <v>699</v>
      </c>
      <c r="AA53" s="38">
        <v>1</v>
      </c>
      <c r="AB53" s="28" t="s">
        <v>705</v>
      </c>
      <c r="AC53" s="38">
        <v>1</v>
      </c>
      <c r="AD53" s="28" t="s">
        <v>472</v>
      </c>
      <c r="AE53" s="189" t="s">
        <v>360</v>
      </c>
      <c r="AF53" s="28"/>
    </row>
    <row r="54" spans="2:32" hidden="1">
      <c r="B54" s="27">
        <v>47</v>
      </c>
      <c r="C54" s="27">
        <v>1</v>
      </c>
      <c r="D54" s="36">
        <v>44988</v>
      </c>
      <c r="E54" s="65" t="s">
        <v>78</v>
      </c>
      <c r="F54" s="65" t="s">
        <v>82</v>
      </c>
      <c r="G54" s="65" t="s">
        <v>84</v>
      </c>
      <c r="H54" s="66" t="s">
        <v>80</v>
      </c>
      <c r="I54" s="28" t="s">
        <v>706</v>
      </c>
      <c r="J54" s="28" t="s">
        <v>707</v>
      </c>
      <c r="K54" s="28" t="s">
        <v>353</v>
      </c>
      <c r="L54" s="28" t="s">
        <v>708</v>
      </c>
      <c r="M54" s="28" t="s">
        <v>709</v>
      </c>
      <c r="N54" s="74" t="s">
        <v>710</v>
      </c>
      <c r="O54" s="225" t="s">
        <v>350</v>
      </c>
      <c r="P54" s="28" t="s">
        <v>711</v>
      </c>
      <c r="Q54" s="37">
        <v>48.41</v>
      </c>
      <c r="R54" s="69">
        <f t="shared" si="2"/>
        <v>4.0341666666666667</v>
      </c>
      <c r="S54" s="69">
        <f t="shared" si="3"/>
        <v>0.40341666666666665</v>
      </c>
      <c r="T54" s="38">
        <v>12</v>
      </c>
      <c r="U54" s="39" t="s">
        <v>579</v>
      </c>
      <c r="V54" s="38">
        <v>10</v>
      </c>
      <c r="W54" s="28"/>
      <c r="X54" s="28" t="s">
        <v>712</v>
      </c>
      <c r="Y54" s="38">
        <v>1</v>
      </c>
      <c r="Z54" s="28"/>
      <c r="AA54" s="38">
        <v>0</v>
      </c>
      <c r="AB54" s="28"/>
      <c r="AC54" s="38">
        <v>0</v>
      </c>
      <c r="AD54" s="28" t="s">
        <v>472</v>
      </c>
      <c r="AE54" s="189"/>
      <c r="AF54" s="28" t="s">
        <v>713</v>
      </c>
    </row>
    <row r="55" spans="2:32" hidden="1">
      <c r="B55" s="27">
        <v>48</v>
      </c>
      <c r="C55" s="27">
        <v>1</v>
      </c>
      <c r="D55" s="36">
        <v>44988</v>
      </c>
      <c r="E55" s="65" t="s">
        <v>78</v>
      </c>
      <c r="F55" s="65" t="s">
        <v>82</v>
      </c>
      <c r="G55" s="65" t="s">
        <v>84</v>
      </c>
      <c r="H55" s="66" t="s">
        <v>80</v>
      </c>
      <c r="I55" s="28" t="s">
        <v>706</v>
      </c>
      <c r="J55" s="28" t="s">
        <v>707</v>
      </c>
      <c r="K55" s="28" t="s">
        <v>353</v>
      </c>
      <c r="L55" s="28" t="s">
        <v>714</v>
      </c>
      <c r="M55" s="28" t="s">
        <v>715</v>
      </c>
      <c r="N55" s="74" t="s">
        <v>716</v>
      </c>
      <c r="O55" s="225" t="s">
        <v>350</v>
      </c>
      <c r="P55" s="28" t="s">
        <v>711</v>
      </c>
      <c r="Q55" s="37">
        <v>20.89</v>
      </c>
      <c r="R55" s="69">
        <f t="shared" si="2"/>
        <v>6.9633333333333338</v>
      </c>
      <c r="S55" s="69">
        <f t="shared" si="3"/>
        <v>0.69633333333333336</v>
      </c>
      <c r="T55" s="38">
        <v>3</v>
      </c>
      <c r="U55" s="39" t="s">
        <v>503</v>
      </c>
      <c r="V55" s="38">
        <v>10</v>
      </c>
      <c r="W55" s="28"/>
      <c r="X55" s="28" t="s">
        <v>717</v>
      </c>
      <c r="Y55" s="38">
        <v>1</v>
      </c>
      <c r="Z55" s="28" t="s">
        <v>717</v>
      </c>
      <c r="AA55" s="38">
        <v>1</v>
      </c>
      <c r="AB55" s="28" t="s">
        <v>718</v>
      </c>
      <c r="AC55" s="38">
        <v>1</v>
      </c>
      <c r="AD55" s="28" t="s">
        <v>472</v>
      </c>
      <c r="AE55" s="189"/>
      <c r="AF55" s="28" t="s">
        <v>719</v>
      </c>
    </row>
    <row r="56" spans="2:32" hidden="1">
      <c r="B56" s="27">
        <v>49</v>
      </c>
      <c r="C56" s="27">
        <v>1</v>
      </c>
      <c r="D56" s="36">
        <v>44988</v>
      </c>
      <c r="E56" s="65" t="s">
        <v>78</v>
      </c>
      <c r="F56" s="65" t="s">
        <v>82</v>
      </c>
      <c r="G56" s="65" t="s">
        <v>84</v>
      </c>
      <c r="H56" s="66" t="s">
        <v>80</v>
      </c>
      <c r="I56" s="28" t="s">
        <v>720</v>
      </c>
      <c r="J56" s="28" t="s">
        <v>721</v>
      </c>
      <c r="K56" s="28" t="s">
        <v>353</v>
      </c>
      <c r="L56" s="28" t="s">
        <v>722</v>
      </c>
      <c r="M56" s="28" t="s">
        <v>723</v>
      </c>
      <c r="N56" s="74" t="s">
        <v>724</v>
      </c>
      <c r="O56" s="225" t="s">
        <v>350</v>
      </c>
      <c r="P56" s="28"/>
      <c r="Q56" s="37">
        <v>53.92</v>
      </c>
      <c r="R56" s="69">
        <f t="shared" si="2"/>
        <v>8.9866666666666664</v>
      </c>
      <c r="S56" s="69">
        <f t="shared" si="3"/>
        <v>0.89866666666666661</v>
      </c>
      <c r="T56" s="38">
        <v>6</v>
      </c>
      <c r="U56" s="39" t="s">
        <v>530</v>
      </c>
      <c r="V56" s="38">
        <v>10</v>
      </c>
      <c r="W56" s="28"/>
      <c r="X56" s="28" t="s">
        <v>725</v>
      </c>
      <c r="Y56" s="38">
        <v>1</v>
      </c>
      <c r="Z56" s="28" t="s">
        <v>725</v>
      </c>
      <c r="AA56" s="38">
        <v>1</v>
      </c>
      <c r="AB56" s="28"/>
      <c r="AC56" s="38">
        <v>0</v>
      </c>
      <c r="AD56" s="28" t="s">
        <v>472</v>
      </c>
      <c r="AE56" s="189"/>
      <c r="AF56" s="28"/>
    </row>
    <row r="57" spans="2:32">
      <c r="B57" s="27">
        <v>50</v>
      </c>
      <c r="C57" s="27">
        <v>1</v>
      </c>
      <c r="D57" s="36">
        <v>44988</v>
      </c>
      <c r="E57" s="65" t="s">
        <v>78</v>
      </c>
      <c r="F57" s="65" t="s">
        <v>82</v>
      </c>
      <c r="G57" s="65" t="s">
        <v>84</v>
      </c>
      <c r="H57" s="66" t="s">
        <v>80</v>
      </c>
      <c r="I57" s="28" t="s">
        <v>726</v>
      </c>
      <c r="J57" s="28" t="s">
        <v>727</v>
      </c>
      <c r="K57" s="28" t="s">
        <v>353</v>
      </c>
      <c r="L57" s="28" t="s">
        <v>728</v>
      </c>
      <c r="M57" s="28" t="s">
        <v>729</v>
      </c>
      <c r="N57" s="74" t="s">
        <v>730</v>
      </c>
      <c r="O57" s="225" t="s">
        <v>350</v>
      </c>
      <c r="P57" s="28" t="s">
        <v>731</v>
      </c>
      <c r="Q57" s="37">
        <v>17.5</v>
      </c>
      <c r="R57" s="69">
        <f t="shared" si="2"/>
        <v>17.5</v>
      </c>
      <c r="S57" s="69">
        <f t="shared" si="3"/>
        <v>1.4583333333333333</v>
      </c>
      <c r="T57" s="38">
        <v>1</v>
      </c>
      <c r="U57" s="39" t="s">
        <v>477</v>
      </c>
      <c r="V57" s="38">
        <v>12</v>
      </c>
      <c r="W57" s="28"/>
      <c r="X57" s="28"/>
      <c r="Y57" s="38">
        <v>0</v>
      </c>
      <c r="Z57" s="28"/>
      <c r="AA57" s="38">
        <v>0</v>
      </c>
      <c r="AB57" s="28" t="s">
        <v>732</v>
      </c>
      <c r="AC57" s="38">
        <v>1</v>
      </c>
      <c r="AD57" s="28" t="s">
        <v>472</v>
      </c>
      <c r="AE57" s="189" t="s">
        <v>600</v>
      </c>
      <c r="AF57" s="28" t="s">
        <v>733</v>
      </c>
    </row>
    <row r="58" spans="2:32">
      <c r="B58" s="27">
        <v>51</v>
      </c>
      <c r="C58" s="27">
        <v>42</v>
      </c>
      <c r="D58" s="36">
        <v>45001</v>
      </c>
      <c r="E58" s="65" t="s">
        <v>179</v>
      </c>
      <c r="F58" s="65" t="s">
        <v>87</v>
      </c>
      <c r="G58" s="65" t="s">
        <v>89</v>
      </c>
      <c r="H58" s="66" t="s">
        <v>183</v>
      </c>
      <c r="J58" s="15" t="s">
        <v>734</v>
      </c>
      <c r="L58" s="15" t="s">
        <v>735</v>
      </c>
      <c r="N58" s="60" t="s">
        <v>350</v>
      </c>
      <c r="O58" s="225" t="s">
        <v>350</v>
      </c>
      <c r="Q58" s="37"/>
      <c r="R58" s="69" t="str">
        <f t="shared" si="2"/>
        <v>-</v>
      </c>
      <c r="S58" s="69" t="str">
        <f t="shared" si="3"/>
        <v>-</v>
      </c>
      <c r="T58" s="38"/>
      <c r="U58" s="39" t="s">
        <v>736</v>
      </c>
      <c r="X58" s="15"/>
      <c r="Y58" s="38">
        <v>0</v>
      </c>
      <c r="Z58" s="15" t="s">
        <v>486</v>
      </c>
      <c r="AA58" s="38">
        <v>0</v>
      </c>
      <c r="AC58" s="38">
        <v>0</v>
      </c>
      <c r="AD58" s="15" t="s">
        <v>472</v>
      </c>
      <c r="AE58" s="189"/>
    </row>
    <row r="59" spans="2:32">
      <c r="B59" s="27">
        <v>52</v>
      </c>
      <c r="C59" s="27">
        <v>23</v>
      </c>
      <c r="D59" s="36">
        <v>45023</v>
      </c>
      <c r="E59" s="150" t="s">
        <v>137</v>
      </c>
      <c r="F59" s="150" t="s">
        <v>87</v>
      </c>
      <c r="G59" s="150" t="s">
        <v>89</v>
      </c>
      <c r="H59" s="151" t="s">
        <v>737</v>
      </c>
      <c r="I59" s="15" t="s">
        <v>374</v>
      </c>
      <c r="J59" s="15" t="s">
        <v>406</v>
      </c>
      <c r="K59" s="28" t="s">
        <v>353</v>
      </c>
      <c r="L59" s="15" t="s">
        <v>738</v>
      </c>
      <c r="M59" s="15" t="s">
        <v>739</v>
      </c>
      <c r="N59" s="60" t="s">
        <v>740</v>
      </c>
      <c r="O59" s="195" t="s">
        <v>19</v>
      </c>
      <c r="P59" s="15" t="s">
        <v>376</v>
      </c>
      <c r="Q59" s="37">
        <v>2.99</v>
      </c>
      <c r="R59" s="69">
        <f t="shared" si="2"/>
        <v>2.99</v>
      </c>
      <c r="S59" s="69">
        <f t="shared" si="3"/>
        <v>0.29900000000000004</v>
      </c>
      <c r="T59" s="38">
        <v>1</v>
      </c>
      <c r="U59" s="39" t="s">
        <v>477</v>
      </c>
      <c r="V59" s="27">
        <v>10</v>
      </c>
      <c r="W59" s="40" t="s">
        <v>741</v>
      </c>
      <c r="X59" s="15" t="s">
        <v>350</v>
      </c>
      <c r="Y59" s="38">
        <v>0</v>
      </c>
      <c r="AA59" s="27">
        <v>0</v>
      </c>
      <c r="AC59" s="27">
        <v>0</v>
      </c>
      <c r="AD59" s="15" t="s">
        <v>472</v>
      </c>
      <c r="AE59" s="189"/>
      <c r="AF59" s="15" t="s">
        <v>742</v>
      </c>
    </row>
    <row r="60" spans="2:32" hidden="1">
      <c r="B60" s="27">
        <v>53</v>
      </c>
      <c r="C60" s="27">
        <v>23</v>
      </c>
      <c r="D60" s="36">
        <v>44991</v>
      </c>
      <c r="E60" s="65" t="s">
        <v>137</v>
      </c>
      <c r="F60" s="65" t="s">
        <v>87</v>
      </c>
      <c r="G60" s="65" t="s">
        <v>89</v>
      </c>
      <c r="H60" s="66" t="s">
        <v>138</v>
      </c>
      <c r="I60" s="28" t="s">
        <v>743</v>
      </c>
      <c r="J60" s="28" t="s">
        <v>744</v>
      </c>
      <c r="K60" s="28" t="s">
        <v>353</v>
      </c>
      <c r="L60" s="28" t="s">
        <v>745</v>
      </c>
      <c r="M60" s="28" t="s">
        <v>746</v>
      </c>
      <c r="N60" s="74" t="s">
        <v>747</v>
      </c>
      <c r="O60" s="225" t="s">
        <v>350</v>
      </c>
      <c r="P60" s="28"/>
      <c r="Q60" s="37">
        <v>14.99</v>
      </c>
      <c r="R60" s="69">
        <f t="shared" si="2"/>
        <v>7.4950000000000001</v>
      </c>
      <c r="S60" s="69">
        <f t="shared" si="3"/>
        <v>0.93687500000000001</v>
      </c>
      <c r="T60" s="38">
        <v>2</v>
      </c>
      <c r="U60" s="39" t="s">
        <v>471</v>
      </c>
      <c r="V60" s="38">
        <v>8</v>
      </c>
      <c r="W60" s="28"/>
      <c r="X60" s="28" t="s">
        <v>748</v>
      </c>
      <c r="Y60" s="38">
        <v>1</v>
      </c>
      <c r="Z60" s="28" t="s">
        <v>748</v>
      </c>
      <c r="AA60" s="38">
        <v>1</v>
      </c>
      <c r="AB60" s="28"/>
      <c r="AC60" s="38">
        <v>0</v>
      </c>
      <c r="AD60" s="28" t="s">
        <v>472</v>
      </c>
      <c r="AE60" s="189"/>
      <c r="AF60" s="28"/>
    </row>
    <row r="61" spans="2:32" hidden="1">
      <c r="B61" s="27">
        <v>54</v>
      </c>
      <c r="C61" s="27">
        <v>23</v>
      </c>
      <c r="D61" s="36">
        <v>44991</v>
      </c>
      <c r="E61" s="65" t="s">
        <v>137</v>
      </c>
      <c r="F61" s="65" t="s">
        <v>87</v>
      </c>
      <c r="G61" s="65" t="s">
        <v>89</v>
      </c>
      <c r="H61" s="66" t="s">
        <v>138</v>
      </c>
      <c r="I61" s="28" t="s">
        <v>414</v>
      </c>
      <c r="J61" s="28" t="s">
        <v>694</v>
      </c>
      <c r="K61" s="28" t="s">
        <v>353</v>
      </c>
      <c r="L61" s="28" t="s">
        <v>749</v>
      </c>
      <c r="M61" s="28" t="s">
        <v>750</v>
      </c>
      <c r="N61" s="74" t="s">
        <v>751</v>
      </c>
      <c r="O61" s="225" t="s">
        <v>19</v>
      </c>
      <c r="P61" s="28" t="s">
        <v>416</v>
      </c>
      <c r="Q61" s="37">
        <v>17.989999999999998</v>
      </c>
      <c r="R61" s="69">
        <f t="shared" si="2"/>
        <v>8.9949999999999992</v>
      </c>
      <c r="S61" s="69">
        <f t="shared" si="3"/>
        <v>0.89949999999999997</v>
      </c>
      <c r="T61" s="38">
        <v>2</v>
      </c>
      <c r="U61" s="39" t="s">
        <v>471</v>
      </c>
      <c r="V61" s="38">
        <v>10</v>
      </c>
      <c r="W61" s="28"/>
      <c r="X61" s="28" t="s">
        <v>752</v>
      </c>
      <c r="Y61" s="38">
        <v>1</v>
      </c>
      <c r="Z61" s="28" t="s">
        <v>752</v>
      </c>
      <c r="AA61" s="38">
        <v>1</v>
      </c>
      <c r="AB61" s="28"/>
      <c r="AC61" s="38">
        <v>0</v>
      </c>
      <c r="AD61" s="28" t="s">
        <v>472</v>
      </c>
      <c r="AE61" s="189" t="s">
        <v>360</v>
      </c>
      <c r="AF61" s="28"/>
    </row>
    <row r="62" spans="2:32">
      <c r="B62" s="27">
        <v>55</v>
      </c>
      <c r="C62" s="27">
        <v>16</v>
      </c>
      <c r="D62" s="36">
        <v>45001</v>
      </c>
      <c r="E62" s="65" t="s">
        <v>122</v>
      </c>
      <c r="F62" s="65" t="s">
        <v>87</v>
      </c>
      <c r="G62" s="65" t="s">
        <v>89</v>
      </c>
      <c r="H62" s="66" t="s">
        <v>123</v>
      </c>
      <c r="I62" s="15" t="s">
        <v>122</v>
      </c>
      <c r="J62" s="15" t="s">
        <v>753</v>
      </c>
      <c r="K62" s="15" t="s">
        <v>353</v>
      </c>
      <c r="L62" s="15" t="s">
        <v>754</v>
      </c>
      <c r="M62" s="15" t="s">
        <v>755</v>
      </c>
      <c r="N62" s="60" t="s">
        <v>756</v>
      </c>
      <c r="O62" s="225" t="s">
        <v>350</v>
      </c>
      <c r="P62" s="15" t="s">
        <v>122</v>
      </c>
      <c r="Q62" s="37">
        <v>14.99</v>
      </c>
      <c r="R62" s="69">
        <f t="shared" si="2"/>
        <v>4.996666666666667</v>
      </c>
      <c r="S62" s="69">
        <f t="shared" si="3"/>
        <v>0.4996666666666667</v>
      </c>
      <c r="T62" s="38">
        <v>3</v>
      </c>
      <c r="U62" s="39" t="s">
        <v>503</v>
      </c>
      <c r="V62" s="27">
        <v>10</v>
      </c>
      <c r="X62" s="15"/>
      <c r="Y62" s="38">
        <v>0</v>
      </c>
      <c r="Z62" s="15" t="s">
        <v>486</v>
      </c>
      <c r="AA62" s="38">
        <v>0</v>
      </c>
      <c r="AC62" s="38">
        <v>0</v>
      </c>
      <c r="AD62" s="15" t="s">
        <v>472</v>
      </c>
      <c r="AE62" s="189"/>
    </row>
    <row r="63" spans="2:32">
      <c r="B63" s="27">
        <v>56</v>
      </c>
      <c r="C63" s="27">
        <v>16</v>
      </c>
      <c r="D63" s="36">
        <v>45001</v>
      </c>
      <c r="E63" s="65" t="s">
        <v>122</v>
      </c>
      <c r="F63" s="65" t="s">
        <v>87</v>
      </c>
      <c r="G63" s="65" t="s">
        <v>89</v>
      </c>
      <c r="H63" s="66" t="s">
        <v>123</v>
      </c>
      <c r="I63" s="15" t="s">
        <v>122</v>
      </c>
      <c r="J63" s="15" t="s">
        <v>753</v>
      </c>
      <c r="K63" s="15" t="s">
        <v>353</v>
      </c>
      <c r="L63" s="15" t="s">
        <v>757</v>
      </c>
      <c r="M63" s="15" t="s">
        <v>758</v>
      </c>
      <c r="N63" s="60" t="s">
        <v>759</v>
      </c>
      <c r="O63" s="225" t="s">
        <v>350</v>
      </c>
      <c r="P63" s="15" t="s">
        <v>122</v>
      </c>
      <c r="Q63" s="37">
        <v>5.99</v>
      </c>
      <c r="R63" s="69">
        <f t="shared" si="2"/>
        <v>5.99</v>
      </c>
      <c r="S63" s="69">
        <f t="shared" si="3"/>
        <v>0.59899999999999998</v>
      </c>
      <c r="T63" s="38">
        <v>1</v>
      </c>
      <c r="U63" s="39" t="s">
        <v>477</v>
      </c>
      <c r="V63" s="27">
        <v>10</v>
      </c>
      <c r="X63" s="15"/>
      <c r="Y63" s="38">
        <v>0</v>
      </c>
      <c r="Z63" s="15" t="s">
        <v>486</v>
      </c>
      <c r="AA63" s="38">
        <v>0</v>
      </c>
      <c r="AC63" s="38">
        <v>0</v>
      </c>
      <c r="AD63" s="15" t="s">
        <v>472</v>
      </c>
      <c r="AE63" s="189"/>
    </row>
    <row r="64" spans="2:32" hidden="1">
      <c r="B64" s="27">
        <v>57</v>
      </c>
      <c r="C64" s="27">
        <v>25</v>
      </c>
      <c r="D64" s="36">
        <v>44994</v>
      </c>
      <c r="E64" s="65" t="s">
        <v>142</v>
      </c>
      <c r="F64" s="65" t="s">
        <v>87</v>
      </c>
      <c r="G64" s="65" t="s">
        <v>89</v>
      </c>
      <c r="H64" s="66" t="s">
        <v>143</v>
      </c>
      <c r="I64" s="15" t="s">
        <v>374</v>
      </c>
      <c r="J64" s="28" t="s">
        <v>375</v>
      </c>
      <c r="K64" s="28" t="s">
        <v>353</v>
      </c>
      <c r="L64" s="15" t="s">
        <v>760</v>
      </c>
      <c r="M64" s="15" t="s">
        <v>761</v>
      </c>
      <c r="N64" s="60" t="s">
        <v>762</v>
      </c>
      <c r="O64" s="195" t="s">
        <v>19</v>
      </c>
      <c r="P64" s="15" t="s">
        <v>376</v>
      </c>
      <c r="Q64" s="37">
        <v>14.99</v>
      </c>
      <c r="R64" s="69">
        <f t="shared" si="2"/>
        <v>3.7475000000000001</v>
      </c>
      <c r="S64" s="69">
        <f t="shared" si="3"/>
        <v>0.37475000000000003</v>
      </c>
      <c r="T64" s="38">
        <v>4</v>
      </c>
      <c r="U64" s="39" t="s">
        <v>535</v>
      </c>
      <c r="V64" s="27">
        <v>10</v>
      </c>
      <c r="X64" s="15" t="s">
        <v>356</v>
      </c>
      <c r="Y64" s="38">
        <v>1</v>
      </c>
      <c r="Z64" s="15" t="s">
        <v>356</v>
      </c>
      <c r="AA64" s="38">
        <v>1</v>
      </c>
      <c r="AC64" s="38">
        <v>0</v>
      </c>
      <c r="AD64" s="15" t="s">
        <v>472</v>
      </c>
      <c r="AE64" s="189" t="s">
        <v>360</v>
      </c>
    </row>
    <row r="65" spans="2:32" hidden="1">
      <c r="B65" s="27">
        <v>58</v>
      </c>
      <c r="C65" s="27">
        <v>25</v>
      </c>
      <c r="D65" s="36">
        <v>44994</v>
      </c>
      <c r="E65" s="65" t="s">
        <v>142</v>
      </c>
      <c r="F65" s="65" t="s">
        <v>87</v>
      </c>
      <c r="G65" s="65" t="s">
        <v>89</v>
      </c>
      <c r="H65" s="66" t="s">
        <v>143</v>
      </c>
      <c r="I65" s="15" t="s">
        <v>374</v>
      </c>
      <c r="J65" s="28" t="s">
        <v>375</v>
      </c>
      <c r="K65" s="28" t="s">
        <v>353</v>
      </c>
      <c r="L65" s="15" t="s">
        <v>763</v>
      </c>
      <c r="M65" s="15" t="s">
        <v>764</v>
      </c>
      <c r="N65" s="60" t="s">
        <v>765</v>
      </c>
      <c r="O65" s="195" t="s">
        <v>19</v>
      </c>
      <c r="P65" s="15" t="s">
        <v>376</v>
      </c>
      <c r="Q65" s="37">
        <v>19.98</v>
      </c>
      <c r="R65" s="69">
        <f t="shared" si="2"/>
        <v>1.665</v>
      </c>
      <c r="S65" s="69">
        <f t="shared" si="3"/>
        <v>0.16650000000000001</v>
      </c>
      <c r="T65" s="38">
        <v>12</v>
      </c>
      <c r="U65" s="39" t="s">
        <v>579</v>
      </c>
      <c r="V65" s="27">
        <v>10</v>
      </c>
      <c r="W65" s="40" t="s">
        <v>766</v>
      </c>
      <c r="X65" s="15" t="s">
        <v>767</v>
      </c>
      <c r="Y65" s="38">
        <v>1</v>
      </c>
      <c r="Z65" s="15" t="s">
        <v>767</v>
      </c>
      <c r="AA65" s="38">
        <v>1</v>
      </c>
      <c r="AC65" s="38">
        <v>0</v>
      </c>
      <c r="AD65" s="15" t="s">
        <v>472</v>
      </c>
      <c r="AE65" s="189" t="s">
        <v>360</v>
      </c>
      <c r="AF65" s="15" t="s">
        <v>768</v>
      </c>
    </row>
    <row r="66" spans="2:32">
      <c r="B66" s="27">
        <v>59</v>
      </c>
      <c r="C66" s="27">
        <v>45</v>
      </c>
      <c r="D66" s="36">
        <v>44992</v>
      </c>
      <c r="E66" s="65" t="s">
        <v>188</v>
      </c>
      <c r="F66" s="65" t="s">
        <v>87</v>
      </c>
      <c r="G66" s="65" t="s">
        <v>89</v>
      </c>
      <c r="H66" s="66" t="s">
        <v>189</v>
      </c>
      <c r="J66" s="15" t="s">
        <v>734</v>
      </c>
      <c r="L66" s="15" t="s">
        <v>735</v>
      </c>
      <c r="O66" s="225" t="s">
        <v>350</v>
      </c>
      <c r="Q66" s="37"/>
      <c r="R66" s="69" t="str">
        <f t="shared" si="2"/>
        <v>-</v>
      </c>
      <c r="S66" s="69" t="str">
        <f t="shared" si="3"/>
        <v>-</v>
      </c>
      <c r="T66" s="38"/>
      <c r="U66" s="39" t="s">
        <v>736</v>
      </c>
      <c r="X66" s="15"/>
      <c r="Y66" s="38">
        <v>0</v>
      </c>
      <c r="Z66" s="15" t="s">
        <v>486</v>
      </c>
      <c r="AA66" s="38">
        <v>0</v>
      </c>
      <c r="AC66" s="38"/>
      <c r="AE66" s="189"/>
    </row>
    <row r="67" spans="2:32">
      <c r="B67" s="27">
        <v>60</v>
      </c>
      <c r="C67" s="27">
        <v>35</v>
      </c>
      <c r="D67" s="36">
        <v>45001</v>
      </c>
      <c r="E67" s="65" t="s">
        <v>163</v>
      </c>
      <c r="F67" s="65" t="s">
        <v>87</v>
      </c>
      <c r="G67" s="65" t="s">
        <v>89</v>
      </c>
      <c r="H67" s="66" t="s">
        <v>166</v>
      </c>
      <c r="J67" s="15" t="s">
        <v>734</v>
      </c>
      <c r="L67" s="15" t="s">
        <v>735</v>
      </c>
      <c r="N67" s="60" t="s">
        <v>350</v>
      </c>
      <c r="O67" s="225" t="s">
        <v>350</v>
      </c>
      <c r="Q67" s="37"/>
      <c r="R67" s="69" t="str">
        <f t="shared" si="2"/>
        <v>-</v>
      </c>
      <c r="S67" s="69" t="str">
        <f t="shared" si="3"/>
        <v>-</v>
      </c>
      <c r="T67" s="38"/>
      <c r="U67" s="39" t="s">
        <v>736</v>
      </c>
      <c r="X67" s="15"/>
      <c r="Y67" s="38">
        <v>0</v>
      </c>
      <c r="Z67" s="15" t="s">
        <v>486</v>
      </c>
      <c r="AA67" s="38">
        <v>0</v>
      </c>
      <c r="AC67" s="38">
        <v>0</v>
      </c>
      <c r="AD67" s="15" t="s">
        <v>472</v>
      </c>
      <c r="AE67" s="189"/>
    </row>
    <row r="68" spans="2:32" hidden="1">
      <c r="B68" s="27">
        <v>61</v>
      </c>
      <c r="C68" s="27">
        <v>31</v>
      </c>
      <c r="D68" s="36">
        <v>45001</v>
      </c>
      <c r="E68" s="65" t="s">
        <v>157</v>
      </c>
      <c r="F68" s="65" t="s">
        <v>87</v>
      </c>
      <c r="G68" s="65" t="s">
        <v>89</v>
      </c>
      <c r="H68" s="66" t="s">
        <v>158</v>
      </c>
      <c r="I68" s="15" t="s">
        <v>374</v>
      </c>
      <c r="J68" s="15" t="s">
        <v>375</v>
      </c>
      <c r="K68" s="28" t="s">
        <v>353</v>
      </c>
      <c r="L68" s="15" t="s">
        <v>769</v>
      </c>
      <c r="M68" s="15" t="s">
        <v>770</v>
      </c>
      <c r="N68" s="60" t="s">
        <v>771</v>
      </c>
      <c r="O68" s="195" t="s">
        <v>19</v>
      </c>
      <c r="P68" s="15" t="s">
        <v>376</v>
      </c>
      <c r="Q68" s="37">
        <v>9.7899999999999991</v>
      </c>
      <c r="R68" s="69">
        <f t="shared" si="2"/>
        <v>9.7899999999999991</v>
      </c>
      <c r="S68" s="69">
        <f t="shared" si="3"/>
        <v>1.3985714285714284</v>
      </c>
      <c r="T68" s="38">
        <v>1</v>
      </c>
      <c r="U68" s="39" t="s">
        <v>477</v>
      </c>
      <c r="V68" s="27">
        <v>7</v>
      </c>
      <c r="X68" s="15" t="s">
        <v>378</v>
      </c>
      <c r="Y68" s="38">
        <v>1</v>
      </c>
      <c r="Z68" s="15" t="s">
        <v>378</v>
      </c>
      <c r="AA68" s="38">
        <v>1</v>
      </c>
      <c r="AB68" s="15" t="s">
        <v>772</v>
      </c>
      <c r="AC68" s="38">
        <v>1</v>
      </c>
      <c r="AD68" s="15" t="s">
        <v>773</v>
      </c>
      <c r="AE68" s="189" t="s">
        <v>360</v>
      </c>
    </row>
    <row r="69" spans="2:32">
      <c r="B69" s="27">
        <v>62</v>
      </c>
      <c r="C69" s="27">
        <v>46</v>
      </c>
      <c r="D69" s="36">
        <v>44993</v>
      </c>
      <c r="E69" s="65" t="s">
        <v>191</v>
      </c>
      <c r="F69" s="65" t="s">
        <v>87</v>
      </c>
      <c r="G69" s="65" t="s">
        <v>89</v>
      </c>
      <c r="H69" s="66" t="s">
        <v>192</v>
      </c>
      <c r="J69" s="15" t="s">
        <v>734</v>
      </c>
      <c r="L69" s="15" t="s">
        <v>735</v>
      </c>
      <c r="O69" s="225" t="s">
        <v>350</v>
      </c>
      <c r="Q69" s="37"/>
      <c r="R69" s="69" t="str">
        <f t="shared" si="2"/>
        <v>-</v>
      </c>
      <c r="S69" s="69" t="str">
        <f t="shared" si="3"/>
        <v>-</v>
      </c>
      <c r="T69" s="38"/>
      <c r="U69" s="39" t="s">
        <v>736</v>
      </c>
      <c r="X69" s="15"/>
      <c r="Y69" s="38">
        <v>0</v>
      </c>
      <c r="Z69" s="15" t="s">
        <v>486</v>
      </c>
      <c r="AA69" s="38">
        <v>0</v>
      </c>
      <c r="AC69" s="38"/>
      <c r="AE69" s="189"/>
    </row>
    <row r="70" spans="2:32">
      <c r="B70" s="27">
        <v>63</v>
      </c>
      <c r="C70" s="27">
        <v>40</v>
      </c>
      <c r="D70" s="36">
        <v>45001</v>
      </c>
      <c r="E70" s="65" t="s">
        <v>174</v>
      </c>
      <c r="F70" s="65" t="s">
        <v>87</v>
      </c>
      <c r="G70" s="65" t="s">
        <v>89</v>
      </c>
      <c r="H70" s="66" t="s">
        <v>177</v>
      </c>
      <c r="J70" s="15" t="s">
        <v>734</v>
      </c>
      <c r="L70" s="15" t="s">
        <v>735</v>
      </c>
      <c r="N70" s="60" t="s">
        <v>350</v>
      </c>
      <c r="O70" s="225" t="s">
        <v>350</v>
      </c>
      <c r="Q70" s="37"/>
      <c r="R70" s="69" t="str">
        <f t="shared" si="2"/>
        <v>-</v>
      </c>
      <c r="S70" s="69" t="str">
        <f t="shared" si="3"/>
        <v>-</v>
      </c>
      <c r="T70" s="38"/>
      <c r="U70" s="39" t="s">
        <v>736</v>
      </c>
      <c r="X70" s="15"/>
      <c r="Y70" s="38">
        <v>0</v>
      </c>
      <c r="Z70" s="15" t="s">
        <v>486</v>
      </c>
      <c r="AA70" s="38">
        <v>0</v>
      </c>
      <c r="AC70" s="38">
        <v>0</v>
      </c>
      <c r="AD70" s="15" t="s">
        <v>472</v>
      </c>
      <c r="AE70" s="189"/>
    </row>
    <row r="71" spans="2:32">
      <c r="B71" s="27">
        <v>64</v>
      </c>
      <c r="C71" s="27">
        <v>44</v>
      </c>
      <c r="D71" s="36">
        <v>45001</v>
      </c>
      <c r="E71" s="65" t="s">
        <v>184</v>
      </c>
      <c r="F71" s="65" t="s">
        <v>87</v>
      </c>
      <c r="G71" s="65" t="s">
        <v>89</v>
      </c>
      <c r="H71" s="66" t="s">
        <v>187</v>
      </c>
      <c r="J71" s="15" t="s">
        <v>734</v>
      </c>
      <c r="L71" s="15" t="s">
        <v>735</v>
      </c>
      <c r="N71" s="60" t="s">
        <v>350</v>
      </c>
      <c r="O71" s="225" t="s">
        <v>350</v>
      </c>
      <c r="Q71" s="37"/>
      <c r="R71" s="69" t="str">
        <f t="shared" si="2"/>
        <v>-</v>
      </c>
      <c r="S71" s="69" t="str">
        <f t="shared" si="3"/>
        <v>-</v>
      </c>
      <c r="T71" s="38"/>
      <c r="U71" s="39" t="s">
        <v>736</v>
      </c>
      <c r="X71" s="15"/>
      <c r="Y71" s="38">
        <v>0</v>
      </c>
      <c r="Z71" s="15" t="s">
        <v>486</v>
      </c>
      <c r="AA71" s="38">
        <v>0</v>
      </c>
      <c r="AC71" s="38">
        <v>0</v>
      </c>
      <c r="AD71" s="15" t="s">
        <v>472</v>
      </c>
      <c r="AE71" s="189"/>
    </row>
    <row r="72" spans="2:32">
      <c r="B72" s="27">
        <v>65</v>
      </c>
      <c r="C72" s="27">
        <v>36</v>
      </c>
      <c r="D72" s="36">
        <v>44993</v>
      </c>
      <c r="E72" s="65" t="s">
        <v>167</v>
      </c>
      <c r="F72" s="65" t="s">
        <v>87</v>
      </c>
      <c r="G72" s="65" t="s">
        <v>89</v>
      </c>
      <c r="H72" s="66" t="s">
        <v>168</v>
      </c>
      <c r="I72" s="15" t="s">
        <v>774</v>
      </c>
      <c r="J72" s="15" t="s">
        <v>775</v>
      </c>
      <c r="K72" s="15" t="s">
        <v>353</v>
      </c>
      <c r="L72" s="15" t="s">
        <v>776</v>
      </c>
      <c r="M72" s="15" t="s">
        <v>777</v>
      </c>
      <c r="N72" s="60" t="s">
        <v>778</v>
      </c>
      <c r="O72" s="225" t="s">
        <v>350</v>
      </c>
      <c r="Q72" s="37">
        <v>16.989999999999998</v>
      </c>
      <c r="R72" s="69">
        <f t="shared" ref="R72:R103" si="4">IFERROR(Q72/T72,"-")</f>
        <v>8.4949999999999992</v>
      </c>
      <c r="S72" s="69">
        <f t="shared" ref="S72:S103" si="5">IFERROR(R72/V72,"-")</f>
        <v>0.84949999999999992</v>
      </c>
      <c r="T72" s="38">
        <v>2</v>
      </c>
      <c r="U72" s="39" t="s">
        <v>471</v>
      </c>
      <c r="V72" s="27">
        <v>10</v>
      </c>
      <c r="X72" s="15"/>
      <c r="Y72" s="38">
        <v>0</v>
      </c>
      <c r="Z72" s="15" t="s">
        <v>486</v>
      </c>
      <c r="AA72" s="38">
        <v>0</v>
      </c>
      <c r="AB72" s="15" t="s">
        <v>487</v>
      </c>
      <c r="AC72" s="38">
        <v>1</v>
      </c>
      <c r="AD72" s="15" t="s">
        <v>472</v>
      </c>
      <c r="AE72" s="189"/>
      <c r="AF72" s="15" t="s">
        <v>779</v>
      </c>
    </row>
    <row r="73" spans="2:32">
      <c r="B73" s="27">
        <v>66</v>
      </c>
      <c r="C73" s="27">
        <v>5</v>
      </c>
      <c r="D73" s="36">
        <v>44993</v>
      </c>
      <c r="E73" s="65" t="s">
        <v>96</v>
      </c>
      <c r="F73" s="65" t="s">
        <v>82</v>
      </c>
      <c r="G73" s="65" t="s">
        <v>98</v>
      </c>
      <c r="H73" s="66" t="s">
        <v>97</v>
      </c>
      <c r="I73" s="15" t="s">
        <v>388</v>
      </c>
      <c r="J73" s="15" t="s">
        <v>389</v>
      </c>
      <c r="K73" s="28" t="s">
        <v>537</v>
      </c>
      <c r="L73" s="15" t="s">
        <v>780</v>
      </c>
      <c r="M73" s="15" t="s">
        <v>781</v>
      </c>
      <c r="N73" s="60" t="s">
        <v>782</v>
      </c>
      <c r="O73" s="225" t="s">
        <v>19</v>
      </c>
      <c r="P73" s="15" t="s">
        <v>391</v>
      </c>
      <c r="Q73" s="37">
        <v>244.2</v>
      </c>
      <c r="R73" s="69">
        <f t="shared" si="4"/>
        <v>20.349999999999998</v>
      </c>
      <c r="S73" s="69">
        <f t="shared" si="5"/>
        <v>2.5437499999999997</v>
      </c>
      <c r="T73" s="38">
        <v>12</v>
      </c>
      <c r="U73" s="39" t="s">
        <v>579</v>
      </c>
      <c r="V73" s="27">
        <v>8</v>
      </c>
      <c r="X73" s="15"/>
      <c r="Y73" s="38">
        <v>0</v>
      </c>
      <c r="Z73" s="15" t="s">
        <v>486</v>
      </c>
      <c r="AA73" s="38">
        <v>0</v>
      </c>
      <c r="AC73" s="38">
        <v>0</v>
      </c>
      <c r="AD73" s="15" t="s">
        <v>472</v>
      </c>
      <c r="AE73" s="189"/>
      <c r="AF73" s="15" t="s">
        <v>783</v>
      </c>
    </row>
    <row r="74" spans="2:32">
      <c r="B74" s="27">
        <v>67</v>
      </c>
      <c r="C74" s="27">
        <v>5</v>
      </c>
      <c r="D74" s="36">
        <v>44993</v>
      </c>
      <c r="E74" s="65" t="s">
        <v>96</v>
      </c>
      <c r="F74" s="65" t="s">
        <v>82</v>
      </c>
      <c r="G74" s="65" t="s">
        <v>98</v>
      </c>
      <c r="H74" s="66" t="s">
        <v>97</v>
      </c>
      <c r="I74" s="15" t="s">
        <v>374</v>
      </c>
      <c r="J74" s="28" t="s">
        <v>375</v>
      </c>
      <c r="K74" s="28" t="s">
        <v>353</v>
      </c>
      <c r="L74" s="15" t="s">
        <v>784</v>
      </c>
      <c r="M74" s="15" t="s">
        <v>785</v>
      </c>
      <c r="N74" s="60" t="s">
        <v>786</v>
      </c>
      <c r="O74" s="195" t="s">
        <v>19</v>
      </c>
      <c r="P74" s="15" t="s">
        <v>376</v>
      </c>
      <c r="Q74" s="37">
        <v>17.27</v>
      </c>
      <c r="R74" s="69">
        <f t="shared" si="4"/>
        <v>8.6349999999999998</v>
      </c>
      <c r="S74" s="69">
        <f t="shared" si="5"/>
        <v>0.86349999999999993</v>
      </c>
      <c r="T74" s="38">
        <v>2</v>
      </c>
      <c r="U74" s="39" t="s">
        <v>471</v>
      </c>
      <c r="V74" s="27">
        <v>10</v>
      </c>
      <c r="X74" s="15"/>
      <c r="Y74" s="38">
        <v>0</v>
      </c>
      <c r="Z74" s="15" t="s">
        <v>486</v>
      </c>
      <c r="AA74" s="38">
        <v>0</v>
      </c>
      <c r="AC74" s="38">
        <v>0</v>
      </c>
      <c r="AD74" s="15" t="s">
        <v>472</v>
      </c>
      <c r="AE74" s="189" t="s">
        <v>360</v>
      </c>
      <c r="AF74" s="15" t="s">
        <v>787</v>
      </c>
    </row>
    <row r="75" spans="2:32">
      <c r="B75" s="27">
        <v>68</v>
      </c>
      <c r="C75" s="27">
        <v>5</v>
      </c>
      <c r="D75" s="36">
        <v>44993</v>
      </c>
      <c r="E75" s="65" t="s">
        <v>96</v>
      </c>
      <c r="F75" s="65" t="s">
        <v>82</v>
      </c>
      <c r="G75" s="65" t="s">
        <v>98</v>
      </c>
      <c r="H75" s="66" t="s">
        <v>97</v>
      </c>
      <c r="I75" s="15" t="s">
        <v>374</v>
      </c>
      <c r="J75" s="28" t="s">
        <v>375</v>
      </c>
      <c r="K75" s="28" t="s">
        <v>353</v>
      </c>
      <c r="L75" s="15" t="s">
        <v>788</v>
      </c>
      <c r="M75" s="15" t="s">
        <v>789</v>
      </c>
      <c r="N75" s="60" t="s">
        <v>790</v>
      </c>
      <c r="O75" s="195" t="s">
        <v>19</v>
      </c>
      <c r="P75" s="15" t="s">
        <v>376</v>
      </c>
      <c r="Q75" s="37">
        <v>33.43</v>
      </c>
      <c r="R75" s="69">
        <f t="shared" si="4"/>
        <v>16.715</v>
      </c>
      <c r="S75" s="69">
        <f t="shared" si="5"/>
        <v>0.9832352941176471</v>
      </c>
      <c r="T75" s="38">
        <v>2</v>
      </c>
      <c r="U75" s="39" t="s">
        <v>471</v>
      </c>
      <c r="V75" s="27">
        <v>17</v>
      </c>
      <c r="X75" s="15"/>
      <c r="Y75" s="38">
        <v>0</v>
      </c>
      <c r="Z75" s="15" t="s">
        <v>486</v>
      </c>
      <c r="AA75" s="38">
        <v>0</v>
      </c>
      <c r="AC75" s="38">
        <v>0</v>
      </c>
      <c r="AD75" s="15" t="s">
        <v>472</v>
      </c>
      <c r="AE75" s="189" t="s">
        <v>360</v>
      </c>
      <c r="AF75" s="15" t="s">
        <v>787</v>
      </c>
    </row>
    <row r="76" spans="2:32">
      <c r="B76" s="27">
        <v>69</v>
      </c>
      <c r="C76" s="27">
        <v>5</v>
      </c>
      <c r="D76" s="36">
        <v>44993</v>
      </c>
      <c r="E76" s="65" t="s">
        <v>96</v>
      </c>
      <c r="F76" s="65" t="s">
        <v>82</v>
      </c>
      <c r="G76" s="65" t="s">
        <v>98</v>
      </c>
      <c r="H76" s="66" t="s">
        <v>97</v>
      </c>
      <c r="I76" s="15" t="s">
        <v>374</v>
      </c>
      <c r="J76" s="28" t="s">
        <v>375</v>
      </c>
      <c r="K76" s="28" t="s">
        <v>353</v>
      </c>
      <c r="L76" s="15" t="s">
        <v>791</v>
      </c>
      <c r="M76" s="15" t="s">
        <v>792</v>
      </c>
      <c r="N76" s="60" t="s">
        <v>793</v>
      </c>
      <c r="O76" s="195" t="s">
        <v>19</v>
      </c>
      <c r="P76" s="15" t="s">
        <v>376</v>
      </c>
      <c r="Q76" s="37">
        <v>11.44</v>
      </c>
      <c r="R76" s="69">
        <f t="shared" si="4"/>
        <v>11.44</v>
      </c>
      <c r="S76" s="69">
        <f t="shared" si="5"/>
        <v>1.1439999999999999</v>
      </c>
      <c r="T76" s="38">
        <v>1</v>
      </c>
      <c r="U76" s="39" t="s">
        <v>477</v>
      </c>
      <c r="V76" s="27">
        <v>10</v>
      </c>
      <c r="X76" s="15"/>
      <c r="Y76" s="38">
        <v>0</v>
      </c>
      <c r="Z76" s="15" t="s">
        <v>486</v>
      </c>
      <c r="AA76" s="38">
        <v>0</v>
      </c>
      <c r="AC76" s="38">
        <v>0</v>
      </c>
      <c r="AD76" s="15" t="s">
        <v>472</v>
      </c>
      <c r="AE76" s="189" t="s">
        <v>360</v>
      </c>
      <c r="AF76" s="15" t="s">
        <v>787</v>
      </c>
    </row>
    <row r="77" spans="2:32">
      <c r="B77" s="27">
        <v>70</v>
      </c>
      <c r="C77" s="27">
        <v>5</v>
      </c>
      <c r="D77" s="36">
        <v>44993</v>
      </c>
      <c r="E77" s="65" t="s">
        <v>96</v>
      </c>
      <c r="F77" s="65" t="s">
        <v>82</v>
      </c>
      <c r="G77" s="65" t="s">
        <v>98</v>
      </c>
      <c r="H77" s="66" t="s">
        <v>97</v>
      </c>
      <c r="I77" s="15" t="s">
        <v>374</v>
      </c>
      <c r="J77" s="28" t="s">
        <v>375</v>
      </c>
      <c r="K77" s="28" t="s">
        <v>353</v>
      </c>
      <c r="L77" s="15" t="s">
        <v>794</v>
      </c>
      <c r="M77" s="15" t="s">
        <v>795</v>
      </c>
      <c r="N77" s="60" t="s">
        <v>796</v>
      </c>
      <c r="O77" s="195" t="s">
        <v>19</v>
      </c>
      <c r="P77" s="15" t="s">
        <v>376</v>
      </c>
      <c r="Q77" s="37">
        <v>16.78</v>
      </c>
      <c r="R77" s="69">
        <f t="shared" si="4"/>
        <v>16.78</v>
      </c>
      <c r="S77" s="69">
        <f t="shared" si="5"/>
        <v>0.98705882352941188</v>
      </c>
      <c r="T77" s="38">
        <v>1</v>
      </c>
      <c r="U77" s="39" t="s">
        <v>477</v>
      </c>
      <c r="V77" s="27">
        <v>17</v>
      </c>
      <c r="X77" s="15"/>
      <c r="Y77" s="38">
        <v>0</v>
      </c>
      <c r="Z77" s="15" t="s">
        <v>486</v>
      </c>
      <c r="AA77" s="38">
        <v>0</v>
      </c>
      <c r="AC77" s="38">
        <v>0</v>
      </c>
      <c r="AD77" s="15" t="s">
        <v>472</v>
      </c>
      <c r="AE77" s="189" t="s">
        <v>360</v>
      </c>
      <c r="AF77" s="15" t="s">
        <v>787</v>
      </c>
    </row>
    <row r="78" spans="2:32">
      <c r="B78" s="27">
        <v>71</v>
      </c>
      <c r="C78" s="27">
        <v>5</v>
      </c>
      <c r="D78" s="36">
        <v>44993</v>
      </c>
      <c r="E78" s="65" t="s">
        <v>96</v>
      </c>
      <c r="F78" s="65" t="s">
        <v>82</v>
      </c>
      <c r="G78" s="65" t="s">
        <v>98</v>
      </c>
      <c r="H78" s="66" t="s">
        <v>97</v>
      </c>
      <c r="I78" s="15" t="s">
        <v>797</v>
      </c>
      <c r="J78" s="15" t="s">
        <v>798</v>
      </c>
      <c r="K78" s="15" t="s">
        <v>537</v>
      </c>
      <c r="L78" s="15" t="s">
        <v>799</v>
      </c>
      <c r="M78" s="15" t="s">
        <v>800</v>
      </c>
      <c r="N78" s="60" t="s">
        <v>801</v>
      </c>
      <c r="O78" s="225" t="s">
        <v>19</v>
      </c>
      <c r="P78" s="15" t="s">
        <v>802</v>
      </c>
      <c r="Q78" s="37">
        <v>66.3</v>
      </c>
      <c r="R78" s="69">
        <f t="shared" si="4"/>
        <v>11.049999999999999</v>
      </c>
      <c r="S78" s="69">
        <f t="shared" si="5"/>
        <v>1.105</v>
      </c>
      <c r="T78" s="38">
        <v>6</v>
      </c>
      <c r="U78" s="39" t="s">
        <v>530</v>
      </c>
      <c r="V78" s="27">
        <v>10</v>
      </c>
      <c r="X78" s="15"/>
      <c r="Y78" s="38">
        <v>0</v>
      </c>
      <c r="Z78" s="15" t="s">
        <v>486</v>
      </c>
      <c r="AA78" s="38">
        <v>0</v>
      </c>
      <c r="AC78" s="38">
        <v>0</v>
      </c>
      <c r="AD78" s="15" t="s">
        <v>472</v>
      </c>
      <c r="AE78" s="189" t="s">
        <v>360</v>
      </c>
      <c r="AF78" s="67" t="s">
        <v>803</v>
      </c>
    </row>
    <row r="79" spans="2:32">
      <c r="B79" s="27">
        <v>72</v>
      </c>
      <c r="C79" s="27">
        <v>5</v>
      </c>
      <c r="D79" s="36">
        <v>44993</v>
      </c>
      <c r="E79" s="65" t="s">
        <v>96</v>
      </c>
      <c r="F79" s="65" t="s">
        <v>82</v>
      </c>
      <c r="G79" s="65" t="s">
        <v>98</v>
      </c>
      <c r="H79" s="66" t="s">
        <v>97</v>
      </c>
      <c r="I79" s="28" t="s">
        <v>630</v>
      </c>
      <c r="J79" s="15" t="s">
        <v>804</v>
      </c>
      <c r="K79" s="28" t="s">
        <v>537</v>
      </c>
      <c r="L79" s="15" t="s">
        <v>805</v>
      </c>
      <c r="M79" s="15" t="s">
        <v>806</v>
      </c>
      <c r="N79" s="60" t="s">
        <v>807</v>
      </c>
      <c r="O79" s="225" t="s">
        <v>19</v>
      </c>
      <c r="P79" s="28" t="s">
        <v>635</v>
      </c>
      <c r="Q79" s="37">
        <v>40.19</v>
      </c>
      <c r="R79" s="69">
        <f t="shared" si="4"/>
        <v>40.19</v>
      </c>
      <c r="S79" s="69">
        <f t="shared" si="5"/>
        <v>4.0190000000000001</v>
      </c>
      <c r="T79" s="38">
        <v>1</v>
      </c>
      <c r="U79" s="39" t="s">
        <v>477</v>
      </c>
      <c r="V79" s="27">
        <v>10</v>
      </c>
      <c r="X79" s="15"/>
      <c r="Y79" s="38">
        <v>0</v>
      </c>
      <c r="Z79" s="15" t="s">
        <v>486</v>
      </c>
      <c r="AA79" s="38">
        <v>0</v>
      </c>
      <c r="AC79" s="38">
        <v>0</v>
      </c>
      <c r="AD79" s="15" t="s">
        <v>472</v>
      </c>
      <c r="AE79" s="189" t="s">
        <v>440</v>
      </c>
    </row>
    <row r="80" spans="2:32">
      <c r="B80" s="27">
        <v>73</v>
      </c>
      <c r="C80" s="27">
        <v>5</v>
      </c>
      <c r="D80" s="36">
        <v>44993</v>
      </c>
      <c r="E80" s="65" t="s">
        <v>96</v>
      </c>
      <c r="F80" s="65" t="s">
        <v>82</v>
      </c>
      <c r="G80" s="65" t="s">
        <v>98</v>
      </c>
      <c r="H80" s="66" t="s">
        <v>97</v>
      </c>
      <c r="I80" s="28" t="s">
        <v>630</v>
      </c>
      <c r="J80" s="15" t="s">
        <v>808</v>
      </c>
      <c r="K80" s="28" t="s">
        <v>537</v>
      </c>
      <c r="L80" s="15" t="s">
        <v>809</v>
      </c>
      <c r="M80" s="15" t="s">
        <v>810</v>
      </c>
      <c r="N80" s="60" t="s">
        <v>811</v>
      </c>
      <c r="O80" s="225" t="s">
        <v>19</v>
      </c>
      <c r="P80" s="28" t="s">
        <v>635</v>
      </c>
      <c r="Q80" s="37">
        <v>42.96</v>
      </c>
      <c r="R80" s="69">
        <f t="shared" si="4"/>
        <v>42.96</v>
      </c>
      <c r="S80" s="69">
        <f t="shared" si="5"/>
        <v>4.2960000000000003</v>
      </c>
      <c r="T80" s="38">
        <v>1</v>
      </c>
      <c r="U80" s="39" t="s">
        <v>477</v>
      </c>
      <c r="V80" s="27">
        <v>10</v>
      </c>
      <c r="X80" s="15"/>
      <c r="Y80" s="38">
        <v>0</v>
      </c>
      <c r="Z80" s="15" t="s">
        <v>486</v>
      </c>
      <c r="AA80" s="38">
        <v>0</v>
      </c>
      <c r="AC80" s="38">
        <v>0</v>
      </c>
      <c r="AD80" s="15" t="s">
        <v>472</v>
      </c>
      <c r="AE80" s="189" t="s">
        <v>600</v>
      </c>
    </row>
    <row r="81" spans="2:32">
      <c r="B81" s="27">
        <v>74</v>
      </c>
      <c r="C81" s="27">
        <v>5</v>
      </c>
      <c r="D81" s="36">
        <v>44993</v>
      </c>
      <c r="E81" s="65" t="s">
        <v>96</v>
      </c>
      <c r="F81" s="65" t="s">
        <v>82</v>
      </c>
      <c r="G81" s="65" t="s">
        <v>98</v>
      </c>
      <c r="H81" s="66" t="s">
        <v>97</v>
      </c>
      <c r="I81" s="28" t="s">
        <v>630</v>
      </c>
      <c r="J81" s="15" t="s">
        <v>812</v>
      </c>
      <c r="K81" s="28" t="s">
        <v>537</v>
      </c>
      <c r="L81" s="15" t="s">
        <v>813</v>
      </c>
      <c r="M81" s="15" t="s">
        <v>814</v>
      </c>
      <c r="N81" s="60" t="s">
        <v>815</v>
      </c>
      <c r="O81" s="225" t="s">
        <v>19</v>
      </c>
      <c r="P81" s="28" t="s">
        <v>635</v>
      </c>
      <c r="Q81" s="37">
        <v>40.869999999999997</v>
      </c>
      <c r="R81" s="69">
        <f t="shared" si="4"/>
        <v>40.869999999999997</v>
      </c>
      <c r="S81" s="69">
        <f t="shared" si="5"/>
        <v>4.0869999999999997</v>
      </c>
      <c r="T81" s="38">
        <v>1</v>
      </c>
      <c r="U81" s="39" t="s">
        <v>477</v>
      </c>
      <c r="V81" s="27">
        <v>10</v>
      </c>
      <c r="X81" s="15"/>
      <c r="Y81" s="38">
        <v>0</v>
      </c>
      <c r="Z81" s="15" t="s">
        <v>486</v>
      </c>
      <c r="AA81" s="38">
        <v>0</v>
      </c>
      <c r="AC81" s="38">
        <v>0</v>
      </c>
      <c r="AD81" s="15" t="s">
        <v>472</v>
      </c>
      <c r="AE81" s="189" t="s">
        <v>600</v>
      </c>
      <c r="AF81" s="15" t="s">
        <v>816</v>
      </c>
    </row>
    <row r="82" spans="2:32">
      <c r="B82" s="27">
        <v>75</v>
      </c>
      <c r="C82" s="27">
        <v>5</v>
      </c>
      <c r="D82" s="36">
        <v>44993</v>
      </c>
      <c r="E82" s="65" t="s">
        <v>96</v>
      </c>
      <c r="F82" s="65" t="s">
        <v>82</v>
      </c>
      <c r="G82" s="65" t="s">
        <v>98</v>
      </c>
      <c r="H82" s="66" t="s">
        <v>97</v>
      </c>
      <c r="I82" s="28" t="s">
        <v>630</v>
      </c>
      <c r="J82" s="15" t="s">
        <v>817</v>
      </c>
      <c r="K82" s="28" t="s">
        <v>537</v>
      </c>
      <c r="L82" s="15" t="s">
        <v>818</v>
      </c>
      <c r="M82" s="15" t="s">
        <v>819</v>
      </c>
      <c r="N82" s="60" t="s">
        <v>820</v>
      </c>
      <c r="O82" s="225" t="s">
        <v>19</v>
      </c>
      <c r="P82" s="28" t="s">
        <v>635</v>
      </c>
      <c r="Q82" s="37">
        <v>96.27</v>
      </c>
      <c r="R82" s="69">
        <f t="shared" si="4"/>
        <v>96.27</v>
      </c>
      <c r="S82" s="69">
        <f t="shared" si="5"/>
        <v>9.6269999999999989</v>
      </c>
      <c r="T82" s="38">
        <v>1</v>
      </c>
      <c r="U82" s="39" t="s">
        <v>477</v>
      </c>
      <c r="V82" s="27">
        <v>10</v>
      </c>
      <c r="X82" s="15"/>
      <c r="Y82" s="38">
        <v>0</v>
      </c>
      <c r="Z82" s="15" t="s">
        <v>486</v>
      </c>
      <c r="AA82" s="38">
        <v>0</v>
      </c>
      <c r="AC82" s="38">
        <v>0</v>
      </c>
      <c r="AD82" s="15" t="s">
        <v>472</v>
      </c>
      <c r="AE82" s="189" t="s">
        <v>600</v>
      </c>
      <c r="AF82" s="15" t="s">
        <v>821</v>
      </c>
    </row>
    <row r="83" spans="2:32">
      <c r="B83" s="27">
        <v>76</v>
      </c>
      <c r="C83" s="27">
        <v>5</v>
      </c>
      <c r="D83" s="36">
        <v>44993</v>
      </c>
      <c r="E83" s="65" t="s">
        <v>96</v>
      </c>
      <c r="F83" s="65" t="s">
        <v>82</v>
      </c>
      <c r="G83" s="65" t="s">
        <v>98</v>
      </c>
      <c r="H83" s="66" t="s">
        <v>97</v>
      </c>
      <c r="I83" s="15" t="s">
        <v>630</v>
      </c>
      <c r="J83" s="15" t="s">
        <v>651</v>
      </c>
      <c r="K83" s="28" t="s">
        <v>537</v>
      </c>
      <c r="L83" s="15" t="s">
        <v>822</v>
      </c>
      <c r="M83" s="15" t="s">
        <v>823</v>
      </c>
      <c r="N83" s="60" t="s">
        <v>824</v>
      </c>
      <c r="O83" s="225" t="s">
        <v>19</v>
      </c>
      <c r="P83" s="28" t="s">
        <v>635</v>
      </c>
      <c r="Q83" s="37">
        <v>13.24</v>
      </c>
      <c r="R83" s="69">
        <f t="shared" si="4"/>
        <v>13.24</v>
      </c>
      <c r="S83" s="69">
        <f t="shared" si="5"/>
        <v>1.3240000000000001</v>
      </c>
      <c r="T83" s="38">
        <v>1</v>
      </c>
      <c r="U83" s="39" t="s">
        <v>477</v>
      </c>
      <c r="V83" s="27">
        <v>10</v>
      </c>
      <c r="X83" s="15"/>
      <c r="Y83" s="38">
        <v>0</v>
      </c>
      <c r="Z83" s="15" t="s">
        <v>486</v>
      </c>
      <c r="AA83" s="38">
        <v>0</v>
      </c>
      <c r="AC83" s="38">
        <v>0</v>
      </c>
      <c r="AD83" s="15" t="s">
        <v>472</v>
      </c>
      <c r="AE83" s="189" t="s">
        <v>360</v>
      </c>
    </row>
    <row r="84" spans="2:32">
      <c r="B84" s="27">
        <v>77</v>
      </c>
      <c r="C84" s="27">
        <v>5</v>
      </c>
      <c r="D84" s="36">
        <v>44993</v>
      </c>
      <c r="E84" s="65" t="s">
        <v>96</v>
      </c>
      <c r="F84" s="65" t="s">
        <v>82</v>
      </c>
      <c r="G84" s="65" t="s">
        <v>98</v>
      </c>
      <c r="H84" s="66" t="s">
        <v>97</v>
      </c>
      <c r="I84" s="15" t="s">
        <v>630</v>
      </c>
      <c r="J84" s="15" t="s">
        <v>825</v>
      </c>
      <c r="K84" s="28" t="s">
        <v>537</v>
      </c>
      <c r="L84" s="15" t="s">
        <v>826</v>
      </c>
      <c r="M84" s="15" t="s">
        <v>827</v>
      </c>
      <c r="N84" s="60" t="s">
        <v>828</v>
      </c>
      <c r="O84" s="225" t="s">
        <v>19</v>
      </c>
      <c r="P84" s="28" t="s">
        <v>635</v>
      </c>
      <c r="Q84" s="37">
        <v>17.38</v>
      </c>
      <c r="R84" s="69">
        <f t="shared" si="4"/>
        <v>17.38</v>
      </c>
      <c r="S84" s="69">
        <f t="shared" si="5"/>
        <v>2.1724999999999999</v>
      </c>
      <c r="T84" s="38">
        <v>1</v>
      </c>
      <c r="U84" s="39" t="s">
        <v>477</v>
      </c>
      <c r="V84" s="27">
        <v>8</v>
      </c>
      <c r="X84" s="15"/>
      <c r="Y84" s="38">
        <v>0</v>
      </c>
      <c r="Z84" s="15" t="s">
        <v>486</v>
      </c>
      <c r="AA84" s="38">
        <v>0</v>
      </c>
      <c r="AC84" s="38">
        <v>0</v>
      </c>
      <c r="AD84" s="15" t="s">
        <v>472</v>
      </c>
      <c r="AE84" s="189" t="s">
        <v>600</v>
      </c>
      <c r="AF84" s="15" t="s">
        <v>488</v>
      </c>
    </row>
    <row r="85" spans="2:32">
      <c r="B85" s="27">
        <v>78</v>
      </c>
      <c r="C85" s="27">
        <v>5</v>
      </c>
      <c r="D85" s="36">
        <v>44993</v>
      </c>
      <c r="E85" s="65" t="s">
        <v>96</v>
      </c>
      <c r="F85" s="65" t="s">
        <v>82</v>
      </c>
      <c r="G85" s="65" t="s">
        <v>98</v>
      </c>
      <c r="H85" s="66" t="s">
        <v>97</v>
      </c>
      <c r="I85" s="15" t="s">
        <v>630</v>
      </c>
      <c r="J85" s="15" t="s">
        <v>829</v>
      </c>
      <c r="K85" s="28" t="s">
        <v>537</v>
      </c>
      <c r="L85" s="15" t="s">
        <v>830</v>
      </c>
      <c r="M85" s="15" t="s">
        <v>831</v>
      </c>
      <c r="N85" s="60" t="s">
        <v>832</v>
      </c>
      <c r="O85" s="225" t="s">
        <v>19</v>
      </c>
      <c r="P85" s="28" t="s">
        <v>635</v>
      </c>
      <c r="Q85" s="37">
        <v>21.65</v>
      </c>
      <c r="R85" s="69">
        <f t="shared" si="4"/>
        <v>21.65</v>
      </c>
      <c r="S85" s="69">
        <f t="shared" si="5"/>
        <v>2.165</v>
      </c>
      <c r="T85" s="38">
        <v>1</v>
      </c>
      <c r="U85" s="39" t="s">
        <v>477</v>
      </c>
      <c r="V85" s="27">
        <v>10</v>
      </c>
      <c r="X85" s="15"/>
      <c r="Y85" s="38">
        <v>0</v>
      </c>
      <c r="Z85" s="15" t="s">
        <v>486</v>
      </c>
      <c r="AA85" s="38">
        <v>0</v>
      </c>
      <c r="AC85" s="38">
        <v>0</v>
      </c>
      <c r="AD85" s="15" t="s">
        <v>472</v>
      </c>
      <c r="AE85" s="189" t="s">
        <v>600</v>
      </c>
      <c r="AF85" s="15" t="s">
        <v>488</v>
      </c>
    </row>
    <row r="86" spans="2:32">
      <c r="B86" s="27">
        <v>79</v>
      </c>
      <c r="C86" s="27">
        <v>5</v>
      </c>
      <c r="D86" s="36">
        <v>44993</v>
      </c>
      <c r="E86" s="65" t="s">
        <v>96</v>
      </c>
      <c r="F86" s="65" t="s">
        <v>82</v>
      </c>
      <c r="G86" s="65" t="s">
        <v>98</v>
      </c>
      <c r="H86" s="66" t="s">
        <v>97</v>
      </c>
      <c r="I86" s="15" t="s">
        <v>833</v>
      </c>
      <c r="J86" s="15" t="s">
        <v>834</v>
      </c>
      <c r="K86" s="15" t="s">
        <v>537</v>
      </c>
      <c r="L86" s="15" t="s">
        <v>835</v>
      </c>
      <c r="M86" s="15" t="s">
        <v>836</v>
      </c>
      <c r="N86" s="60" t="s">
        <v>837</v>
      </c>
      <c r="O86" s="225" t="s">
        <v>19</v>
      </c>
      <c r="P86" s="15" t="s">
        <v>838</v>
      </c>
      <c r="Q86" s="37">
        <v>10.07</v>
      </c>
      <c r="R86" s="69">
        <f t="shared" si="4"/>
        <v>10.07</v>
      </c>
      <c r="S86" s="69">
        <f t="shared" si="5"/>
        <v>0.62937500000000002</v>
      </c>
      <c r="T86" s="38">
        <v>1</v>
      </c>
      <c r="U86" s="39" t="s">
        <v>477</v>
      </c>
      <c r="V86" s="27">
        <v>16</v>
      </c>
      <c r="X86" s="15"/>
      <c r="Y86" s="38">
        <v>0</v>
      </c>
      <c r="Z86" s="15" t="s">
        <v>486</v>
      </c>
      <c r="AA86" s="38">
        <v>0</v>
      </c>
      <c r="AC86" s="38">
        <v>0</v>
      </c>
      <c r="AD86" s="15" t="s">
        <v>472</v>
      </c>
      <c r="AE86" s="189" t="s">
        <v>360</v>
      </c>
    </row>
    <row r="87" spans="2:32">
      <c r="B87" s="27">
        <v>80</v>
      </c>
      <c r="C87" s="27">
        <v>5</v>
      </c>
      <c r="D87" s="36">
        <v>44993</v>
      </c>
      <c r="E87" s="65" t="s">
        <v>96</v>
      </c>
      <c r="F87" s="65" t="s">
        <v>82</v>
      </c>
      <c r="G87" s="65" t="s">
        <v>98</v>
      </c>
      <c r="H87" s="66" t="s">
        <v>97</v>
      </c>
      <c r="I87" s="15" t="s">
        <v>833</v>
      </c>
      <c r="J87" s="15" t="s">
        <v>839</v>
      </c>
      <c r="K87" s="15" t="s">
        <v>537</v>
      </c>
      <c r="L87" s="15" t="s">
        <v>840</v>
      </c>
      <c r="M87" s="15" t="s">
        <v>841</v>
      </c>
      <c r="N87" s="60" t="s">
        <v>842</v>
      </c>
      <c r="O87" s="225" t="s">
        <v>19</v>
      </c>
      <c r="P87" s="15" t="s">
        <v>838</v>
      </c>
      <c r="Q87" s="37">
        <v>15.89</v>
      </c>
      <c r="R87" s="69">
        <f t="shared" si="4"/>
        <v>15.89</v>
      </c>
      <c r="S87" s="69">
        <f t="shared" si="5"/>
        <v>1.589</v>
      </c>
      <c r="T87" s="38">
        <v>1</v>
      </c>
      <c r="U87" s="39" t="s">
        <v>477</v>
      </c>
      <c r="V87" s="27">
        <v>10</v>
      </c>
      <c r="X87" s="15"/>
      <c r="Y87" s="38">
        <v>0</v>
      </c>
      <c r="Z87" s="15" t="s">
        <v>486</v>
      </c>
      <c r="AA87" s="38">
        <v>0</v>
      </c>
      <c r="AC87" s="38">
        <v>0</v>
      </c>
      <c r="AD87" s="15" t="s">
        <v>472</v>
      </c>
      <c r="AE87" s="189" t="s">
        <v>600</v>
      </c>
      <c r="AF87" s="15" t="s">
        <v>843</v>
      </c>
    </row>
    <row r="88" spans="2:32">
      <c r="B88" s="27">
        <v>81</v>
      </c>
      <c r="C88" s="27">
        <v>5</v>
      </c>
      <c r="D88" s="36">
        <v>44993</v>
      </c>
      <c r="E88" s="65" t="s">
        <v>96</v>
      </c>
      <c r="F88" s="65" t="s">
        <v>82</v>
      </c>
      <c r="G88" s="65" t="s">
        <v>98</v>
      </c>
      <c r="H88" s="66" t="s">
        <v>97</v>
      </c>
      <c r="I88" s="15" t="s">
        <v>844</v>
      </c>
      <c r="J88" s="15" t="s">
        <v>845</v>
      </c>
      <c r="K88" s="15" t="s">
        <v>537</v>
      </c>
      <c r="L88" s="15" t="s">
        <v>846</v>
      </c>
      <c r="M88" s="15" t="s">
        <v>847</v>
      </c>
      <c r="N88" s="60" t="s">
        <v>848</v>
      </c>
      <c r="O88" s="225" t="s">
        <v>19</v>
      </c>
      <c r="P88" s="15" t="s">
        <v>849</v>
      </c>
      <c r="Q88" s="37">
        <v>80.75</v>
      </c>
      <c r="R88" s="69">
        <f t="shared" si="4"/>
        <v>80.75</v>
      </c>
      <c r="S88" s="69">
        <f t="shared" si="5"/>
        <v>8.0749999999999993</v>
      </c>
      <c r="T88" s="38">
        <v>1</v>
      </c>
      <c r="U88" s="39" t="s">
        <v>477</v>
      </c>
      <c r="V88" s="27">
        <v>10</v>
      </c>
      <c r="X88" s="15"/>
      <c r="Y88" s="38">
        <v>0</v>
      </c>
      <c r="Z88" s="15" t="s">
        <v>486</v>
      </c>
      <c r="AA88" s="38">
        <v>0</v>
      </c>
      <c r="AC88" s="38">
        <v>0</v>
      </c>
      <c r="AD88" s="15" t="s">
        <v>472</v>
      </c>
      <c r="AE88" s="189" t="s">
        <v>600</v>
      </c>
      <c r="AF88" s="15" t="s">
        <v>850</v>
      </c>
    </row>
    <row r="89" spans="2:32">
      <c r="B89" s="27">
        <v>82</v>
      </c>
      <c r="C89" s="27">
        <v>5</v>
      </c>
      <c r="D89" s="36">
        <v>44993</v>
      </c>
      <c r="E89" s="65" t="s">
        <v>96</v>
      </c>
      <c r="F89" s="65" t="s">
        <v>82</v>
      </c>
      <c r="G89" s="65" t="s">
        <v>98</v>
      </c>
      <c r="H89" s="66" t="s">
        <v>97</v>
      </c>
      <c r="I89" s="15" t="s">
        <v>851</v>
      </c>
      <c r="J89" s="15" t="s">
        <v>852</v>
      </c>
      <c r="K89" s="15" t="s">
        <v>537</v>
      </c>
      <c r="L89" s="15" t="s">
        <v>853</v>
      </c>
      <c r="M89" s="15" t="s">
        <v>854</v>
      </c>
      <c r="N89" s="60" t="s">
        <v>855</v>
      </c>
      <c r="O89" s="225" t="s">
        <v>19</v>
      </c>
      <c r="Q89" s="37">
        <v>20.91</v>
      </c>
      <c r="R89" s="69">
        <f t="shared" si="4"/>
        <v>20.91</v>
      </c>
      <c r="S89" s="69">
        <f t="shared" si="5"/>
        <v>2.0910000000000002</v>
      </c>
      <c r="T89" s="38">
        <v>1</v>
      </c>
      <c r="U89" s="39" t="s">
        <v>477</v>
      </c>
      <c r="V89" s="27">
        <v>10</v>
      </c>
      <c r="X89" s="15"/>
      <c r="Y89" s="38">
        <v>0</v>
      </c>
      <c r="Z89" s="15" t="s">
        <v>486</v>
      </c>
      <c r="AA89" s="38">
        <v>0</v>
      </c>
      <c r="AC89" s="38">
        <v>0</v>
      </c>
      <c r="AD89" s="15" t="s">
        <v>472</v>
      </c>
      <c r="AE89" s="189" t="s">
        <v>600</v>
      </c>
      <c r="AF89" s="15" t="s">
        <v>856</v>
      </c>
    </row>
    <row r="90" spans="2:32">
      <c r="B90" s="27">
        <v>83</v>
      </c>
      <c r="C90" s="27">
        <v>27</v>
      </c>
      <c r="D90" s="36">
        <v>44993</v>
      </c>
      <c r="E90" s="65" t="s">
        <v>147</v>
      </c>
      <c r="F90" s="65" t="s">
        <v>87</v>
      </c>
      <c r="G90" s="65" t="s">
        <v>89</v>
      </c>
      <c r="H90" s="66" t="s">
        <v>148</v>
      </c>
      <c r="I90" s="15" t="s">
        <v>857</v>
      </c>
      <c r="J90" s="15" t="s">
        <v>858</v>
      </c>
      <c r="K90" s="15" t="s">
        <v>353</v>
      </c>
      <c r="L90" s="15" t="s">
        <v>859</v>
      </c>
      <c r="M90" s="15" t="s">
        <v>860</v>
      </c>
      <c r="N90" s="60" t="s">
        <v>861</v>
      </c>
      <c r="O90" s="225" t="s">
        <v>350</v>
      </c>
      <c r="Q90" s="37">
        <v>54.49</v>
      </c>
      <c r="R90" s="69">
        <f t="shared" si="4"/>
        <v>9.081666666666667</v>
      </c>
      <c r="S90" s="69">
        <f t="shared" si="5"/>
        <v>2.594761904761905</v>
      </c>
      <c r="T90" s="38">
        <v>6</v>
      </c>
      <c r="U90" s="39" t="s">
        <v>530</v>
      </c>
      <c r="V90" s="27">
        <v>3.5</v>
      </c>
      <c r="X90" s="15"/>
      <c r="Y90" s="38">
        <v>0</v>
      </c>
      <c r="Z90" s="15" t="s">
        <v>486</v>
      </c>
      <c r="AA90" s="38">
        <v>0</v>
      </c>
      <c r="AB90" s="15" t="s">
        <v>479</v>
      </c>
      <c r="AC90" s="27">
        <v>1</v>
      </c>
      <c r="AD90" s="15" t="s">
        <v>472</v>
      </c>
      <c r="AE90" s="189"/>
      <c r="AF90" s="67" t="s">
        <v>862</v>
      </c>
    </row>
    <row r="91" spans="2:32">
      <c r="B91" s="27">
        <v>84</v>
      </c>
      <c r="C91" s="27">
        <v>27</v>
      </c>
      <c r="D91" s="36">
        <v>44993</v>
      </c>
      <c r="E91" s="65" t="s">
        <v>147</v>
      </c>
      <c r="F91" s="65" t="s">
        <v>87</v>
      </c>
      <c r="G91" s="65" t="s">
        <v>89</v>
      </c>
      <c r="H91" s="66" t="s">
        <v>148</v>
      </c>
      <c r="I91" s="15" t="s">
        <v>442</v>
      </c>
      <c r="J91" s="15" t="s">
        <v>473</v>
      </c>
      <c r="K91" s="15" t="s">
        <v>353</v>
      </c>
      <c r="L91" s="15" t="s">
        <v>863</v>
      </c>
      <c r="M91" s="15" t="s">
        <v>864</v>
      </c>
      <c r="N91" s="60" t="s">
        <v>865</v>
      </c>
      <c r="O91" s="195" t="s">
        <v>19</v>
      </c>
      <c r="P91" s="15" t="s">
        <v>444</v>
      </c>
      <c r="Q91" s="37">
        <v>10.99</v>
      </c>
      <c r="R91" s="69">
        <f t="shared" si="4"/>
        <v>10.99</v>
      </c>
      <c r="S91" s="69">
        <f t="shared" si="5"/>
        <v>1.099</v>
      </c>
      <c r="T91" s="38">
        <v>1</v>
      </c>
      <c r="U91" s="39" t="s">
        <v>477</v>
      </c>
      <c r="V91" s="27">
        <v>10</v>
      </c>
      <c r="X91" s="15"/>
      <c r="Y91" s="38">
        <v>0</v>
      </c>
      <c r="Z91" s="15" t="s">
        <v>486</v>
      </c>
      <c r="AA91" s="38">
        <v>0</v>
      </c>
      <c r="AC91" s="27">
        <v>0</v>
      </c>
      <c r="AD91" s="15" t="s">
        <v>472</v>
      </c>
      <c r="AE91" s="189" t="s">
        <v>360</v>
      </c>
      <c r="AF91" s="67" t="s">
        <v>866</v>
      </c>
    </row>
    <row r="92" spans="2:32">
      <c r="B92" s="27">
        <v>85</v>
      </c>
      <c r="C92" s="27">
        <v>11</v>
      </c>
      <c r="D92" s="36">
        <v>45001</v>
      </c>
      <c r="E92" s="65" t="s">
        <v>111</v>
      </c>
      <c r="F92" s="65" t="s">
        <v>87</v>
      </c>
      <c r="G92" s="65" t="s">
        <v>89</v>
      </c>
      <c r="H92" s="66" t="s">
        <v>112</v>
      </c>
      <c r="I92" s="15" t="s">
        <v>388</v>
      </c>
      <c r="J92" s="15" t="s">
        <v>389</v>
      </c>
      <c r="K92" s="28" t="s">
        <v>353</v>
      </c>
      <c r="L92" s="15" t="s">
        <v>867</v>
      </c>
      <c r="M92" s="15" t="s">
        <v>868</v>
      </c>
      <c r="N92" s="60" t="s">
        <v>869</v>
      </c>
      <c r="O92" s="225" t="s">
        <v>19</v>
      </c>
      <c r="P92" s="15" t="s">
        <v>391</v>
      </c>
      <c r="Q92" s="37">
        <v>6.58</v>
      </c>
      <c r="R92" s="69">
        <f t="shared" si="4"/>
        <v>6.58</v>
      </c>
      <c r="S92" s="69">
        <f t="shared" si="5"/>
        <v>0.82250000000000001</v>
      </c>
      <c r="T92" s="38">
        <v>1</v>
      </c>
      <c r="U92" s="39" t="s">
        <v>477</v>
      </c>
      <c r="V92" s="27">
        <v>8</v>
      </c>
      <c r="X92" s="15"/>
      <c r="Y92" s="38">
        <v>0</v>
      </c>
      <c r="Z92" s="15" t="s">
        <v>486</v>
      </c>
      <c r="AA92" s="38">
        <v>0</v>
      </c>
      <c r="AB92" s="15" t="s">
        <v>870</v>
      </c>
      <c r="AC92" s="38">
        <v>1</v>
      </c>
      <c r="AD92" s="15" t="s">
        <v>472</v>
      </c>
      <c r="AE92" s="189" t="s">
        <v>360</v>
      </c>
    </row>
    <row r="93" spans="2:32" hidden="1">
      <c r="B93" s="27">
        <v>86</v>
      </c>
      <c r="C93" s="27">
        <v>11</v>
      </c>
      <c r="D93" s="36">
        <v>45001</v>
      </c>
      <c r="E93" s="65" t="s">
        <v>111</v>
      </c>
      <c r="F93" s="65" t="s">
        <v>87</v>
      </c>
      <c r="G93" s="65" t="s">
        <v>89</v>
      </c>
      <c r="H93" s="66" t="s">
        <v>112</v>
      </c>
      <c r="I93" s="15" t="s">
        <v>374</v>
      </c>
      <c r="J93" s="15" t="s">
        <v>375</v>
      </c>
      <c r="K93" s="28" t="s">
        <v>353</v>
      </c>
      <c r="L93" s="15" t="s">
        <v>871</v>
      </c>
      <c r="M93" s="15" t="s">
        <v>872</v>
      </c>
      <c r="N93" s="60" t="s">
        <v>873</v>
      </c>
      <c r="O93" s="195" t="s">
        <v>19</v>
      </c>
      <c r="P93" s="15" t="s">
        <v>376</v>
      </c>
      <c r="Q93" s="37">
        <v>14.11</v>
      </c>
      <c r="R93" s="69">
        <f t="shared" si="4"/>
        <v>7.0549999999999997</v>
      </c>
      <c r="S93" s="69">
        <f t="shared" si="5"/>
        <v>0.70550000000000002</v>
      </c>
      <c r="T93" s="38">
        <v>2</v>
      </c>
      <c r="U93" s="39" t="s">
        <v>471</v>
      </c>
      <c r="V93" s="27">
        <v>10</v>
      </c>
      <c r="X93" s="15" t="s">
        <v>356</v>
      </c>
      <c r="Y93" s="38">
        <v>1</v>
      </c>
      <c r="Z93" s="15" t="s">
        <v>356</v>
      </c>
      <c r="AA93" s="38">
        <v>1</v>
      </c>
      <c r="AC93" s="38">
        <v>0</v>
      </c>
      <c r="AD93" s="15" t="s">
        <v>472</v>
      </c>
      <c r="AE93" s="189" t="s">
        <v>360</v>
      </c>
    </row>
    <row r="94" spans="2:32" hidden="1">
      <c r="B94" s="27">
        <v>87</v>
      </c>
      <c r="C94" s="27">
        <v>11</v>
      </c>
      <c r="D94" s="36">
        <v>45001</v>
      </c>
      <c r="E94" s="65" t="s">
        <v>111</v>
      </c>
      <c r="F94" s="65" t="s">
        <v>87</v>
      </c>
      <c r="G94" s="65" t="s">
        <v>89</v>
      </c>
      <c r="H94" s="66" t="s">
        <v>112</v>
      </c>
      <c r="I94" s="15" t="s">
        <v>374</v>
      </c>
      <c r="J94" s="15" t="s">
        <v>375</v>
      </c>
      <c r="K94" s="28" t="s">
        <v>353</v>
      </c>
      <c r="L94" s="15" t="s">
        <v>874</v>
      </c>
      <c r="M94" s="15" t="s">
        <v>875</v>
      </c>
      <c r="N94" s="60" t="s">
        <v>876</v>
      </c>
      <c r="O94" s="195" t="s">
        <v>19</v>
      </c>
      <c r="P94" s="15" t="s">
        <v>376</v>
      </c>
      <c r="Q94" s="37">
        <v>27.81</v>
      </c>
      <c r="R94" s="69">
        <f t="shared" si="4"/>
        <v>4.6349999999999998</v>
      </c>
      <c r="S94" s="69">
        <f t="shared" si="5"/>
        <v>0.66214285714285714</v>
      </c>
      <c r="T94" s="38">
        <v>6</v>
      </c>
      <c r="U94" s="39" t="s">
        <v>530</v>
      </c>
      <c r="V94" s="27">
        <v>7</v>
      </c>
      <c r="X94" s="15" t="s">
        <v>877</v>
      </c>
      <c r="Y94" s="38">
        <v>1</v>
      </c>
      <c r="Z94" s="15" t="s">
        <v>877</v>
      </c>
      <c r="AA94" s="38">
        <v>1</v>
      </c>
      <c r="AC94" s="38">
        <v>0</v>
      </c>
      <c r="AD94" s="15" t="s">
        <v>472</v>
      </c>
      <c r="AE94" s="189" t="s">
        <v>360</v>
      </c>
    </row>
    <row r="95" spans="2:32">
      <c r="B95" s="27">
        <v>88</v>
      </c>
      <c r="C95" s="27">
        <v>11</v>
      </c>
      <c r="D95" s="36">
        <v>45001</v>
      </c>
      <c r="E95" s="65" t="s">
        <v>111</v>
      </c>
      <c r="F95" s="65" t="s">
        <v>87</v>
      </c>
      <c r="G95" s="65" t="s">
        <v>89</v>
      </c>
      <c r="H95" s="66" t="s">
        <v>112</v>
      </c>
      <c r="I95" s="15" t="s">
        <v>442</v>
      </c>
      <c r="J95" s="15" t="s">
        <v>473</v>
      </c>
      <c r="K95" s="15" t="s">
        <v>353</v>
      </c>
      <c r="L95" s="15" t="s">
        <v>878</v>
      </c>
      <c r="M95" s="15" t="s">
        <v>879</v>
      </c>
      <c r="N95" s="60" t="s">
        <v>880</v>
      </c>
      <c r="O95" s="195" t="s">
        <v>19</v>
      </c>
      <c r="P95" s="15" t="s">
        <v>444</v>
      </c>
      <c r="Q95" s="37">
        <v>11.98</v>
      </c>
      <c r="R95" s="69">
        <f t="shared" si="4"/>
        <v>5.99</v>
      </c>
      <c r="S95" s="69">
        <f t="shared" si="5"/>
        <v>0.59899999999999998</v>
      </c>
      <c r="T95" s="38">
        <v>2</v>
      </c>
      <c r="U95" s="39" t="s">
        <v>471</v>
      </c>
      <c r="V95" s="27">
        <v>10</v>
      </c>
      <c r="X95" s="15" t="s">
        <v>881</v>
      </c>
      <c r="Y95" s="38">
        <v>0</v>
      </c>
      <c r="Z95" s="15" t="s">
        <v>486</v>
      </c>
      <c r="AA95" s="38">
        <v>0</v>
      </c>
      <c r="AB95" s="15" t="s">
        <v>882</v>
      </c>
      <c r="AC95" s="38">
        <v>1</v>
      </c>
      <c r="AD95" s="15" t="s">
        <v>472</v>
      </c>
      <c r="AE95" s="189" t="s">
        <v>360</v>
      </c>
    </row>
    <row r="96" spans="2:32">
      <c r="B96" s="27">
        <v>89</v>
      </c>
      <c r="C96" s="27">
        <v>11</v>
      </c>
      <c r="D96" s="36">
        <v>45001</v>
      </c>
      <c r="E96" s="65" t="s">
        <v>111</v>
      </c>
      <c r="F96" s="65" t="s">
        <v>87</v>
      </c>
      <c r="G96" s="65" t="s">
        <v>89</v>
      </c>
      <c r="H96" s="66" t="s">
        <v>112</v>
      </c>
      <c r="I96" s="15" t="s">
        <v>442</v>
      </c>
      <c r="J96" s="15" t="s">
        <v>473</v>
      </c>
      <c r="K96" s="15" t="s">
        <v>353</v>
      </c>
      <c r="L96" s="15" t="s">
        <v>883</v>
      </c>
      <c r="M96" s="15" t="s">
        <v>884</v>
      </c>
      <c r="N96" s="60" t="s">
        <v>885</v>
      </c>
      <c r="O96" s="195" t="s">
        <v>19</v>
      </c>
      <c r="P96" s="15" t="s">
        <v>444</v>
      </c>
      <c r="Q96" s="37">
        <v>6.58</v>
      </c>
      <c r="R96" s="69">
        <f t="shared" si="4"/>
        <v>6.58</v>
      </c>
      <c r="S96" s="69">
        <f t="shared" si="5"/>
        <v>0.82250000000000001</v>
      </c>
      <c r="T96" s="38">
        <v>1</v>
      </c>
      <c r="U96" s="39" t="s">
        <v>477</v>
      </c>
      <c r="V96" s="27">
        <v>8</v>
      </c>
      <c r="X96" s="15" t="s">
        <v>886</v>
      </c>
      <c r="Y96" s="38">
        <v>0</v>
      </c>
      <c r="Z96" s="15" t="s">
        <v>486</v>
      </c>
      <c r="AA96" s="38">
        <v>0</v>
      </c>
      <c r="AB96" s="15" t="s">
        <v>508</v>
      </c>
      <c r="AC96" s="38">
        <v>1</v>
      </c>
      <c r="AD96" s="15" t="s">
        <v>472</v>
      </c>
      <c r="AE96" s="189" t="s">
        <v>360</v>
      </c>
    </row>
    <row r="97" spans="2:32">
      <c r="B97" s="27">
        <v>90</v>
      </c>
      <c r="C97" s="27">
        <v>11</v>
      </c>
      <c r="D97" s="36">
        <v>45001</v>
      </c>
      <c r="E97" s="65" t="s">
        <v>111</v>
      </c>
      <c r="F97" s="65" t="s">
        <v>87</v>
      </c>
      <c r="G97" s="65" t="s">
        <v>89</v>
      </c>
      <c r="H97" s="66" t="s">
        <v>112</v>
      </c>
      <c r="I97" s="15" t="s">
        <v>887</v>
      </c>
      <c r="J97" s="15" t="s">
        <v>888</v>
      </c>
      <c r="K97" s="15" t="s">
        <v>353</v>
      </c>
      <c r="L97" s="15" t="s">
        <v>889</v>
      </c>
      <c r="M97" s="15" t="s">
        <v>890</v>
      </c>
      <c r="N97" s="60" t="s">
        <v>891</v>
      </c>
      <c r="O97" s="195" t="s">
        <v>19</v>
      </c>
      <c r="P97" s="15" t="s">
        <v>887</v>
      </c>
      <c r="Q97" s="37">
        <v>6.58</v>
      </c>
      <c r="R97" s="69">
        <f t="shared" si="4"/>
        <v>6.58</v>
      </c>
      <c r="S97" s="69">
        <f t="shared" si="5"/>
        <v>0.65800000000000003</v>
      </c>
      <c r="T97" s="38">
        <v>1</v>
      </c>
      <c r="U97" s="39" t="s">
        <v>477</v>
      </c>
      <c r="V97" s="27">
        <v>10</v>
      </c>
      <c r="X97" s="15"/>
      <c r="Y97" s="38">
        <v>0</v>
      </c>
      <c r="Z97" s="15" t="s">
        <v>486</v>
      </c>
      <c r="AA97" s="38">
        <v>0</v>
      </c>
      <c r="AC97" s="38">
        <v>0</v>
      </c>
      <c r="AD97" s="15" t="s">
        <v>472</v>
      </c>
      <c r="AE97" s="189"/>
      <c r="AF97" s="15" t="s">
        <v>892</v>
      </c>
    </row>
    <row r="98" spans="2:32">
      <c r="B98" s="27">
        <v>91</v>
      </c>
      <c r="C98" s="27">
        <v>10</v>
      </c>
      <c r="D98" s="36">
        <v>44994</v>
      </c>
      <c r="E98" s="65" t="s">
        <v>893</v>
      </c>
      <c r="F98" s="65" t="s">
        <v>92</v>
      </c>
      <c r="G98" s="65" t="s">
        <v>89</v>
      </c>
      <c r="H98" s="66" t="s">
        <v>109</v>
      </c>
      <c r="I98" s="15" t="s">
        <v>122</v>
      </c>
      <c r="J98" s="15" t="s">
        <v>753</v>
      </c>
      <c r="K98" s="15" t="s">
        <v>353</v>
      </c>
      <c r="L98" s="15" t="s">
        <v>894</v>
      </c>
      <c r="M98" s="15" t="s">
        <v>895</v>
      </c>
      <c r="N98" s="60" t="s">
        <v>865</v>
      </c>
      <c r="O98" s="225" t="s">
        <v>350</v>
      </c>
      <c r="P98" s="15" t="s">
        <v>122</v>
      </c>
      <c r="Q98" s="37">
        <v>6.59</v>
      </c>
      <c r="R98" s="69">
        <f t="shared" si="4"/>
        <v>6.59</v>
      </c>
      <c r="S98" s="69">
        <f t="shared" si="5"/>
        <v>0.65900000000000003</v>
      </c>
      <c r="T98" s="38">
        <v>1</v>
      </c>
      <c r="U98" s="39" t="s">
        <v>477</v>
      </c>
      <c r="V98" s="27">
        <v>10</v>
      </c>
      <c r="X98" s="15"/>
      <c r="Y98" s="38">
        <v>0</v>
      </c>
      <c r="Z98" s="15" t="s">
        <v>486</v>
      </c>
      <c r="AA98" s="38">
        <v>0</v>
      </c>
      <c r="AB98" s="15" t="s">
        <v>487</v>
      </c>
      <c r="AC98" s="27">
        <v>1</v>
      </c>
      <c r="AD98" s="15" t="s">
        <v>472</v>
      </c>
      <c r="AE98" s="189"/>
      <c r="AF98" s="67"/>
    </row>
    <row r="99" spans="2:32">
      <c r="B99" s="27">
        <v>92</v>
      </c>
      <c r="C99" s="27">
        <v>10</v>
      </c>
      <c r="D99" s="36">
        <v>44994</v>
      </c>
      <c r="E99" s="65" t="s">
        <v>896</v>
      </c>
      <c r="F99" s="65" t="s">
        <v>92</v>
      </c>
      <c r="G99" s="65" t="s">
        <v>89</v>
      </c>
      <c r="H99" s="66" t="s">
        <v>109</v>
      </c>
      <c r="I99" s="15" t="s">
        <v>374</v>
      </c>
      <c r="J99" s="15" t="s">
        <v>375</v>
      </c>
      <c r="K99" s="28" t="s">
        <v>353</v>
      </c>
      <c r="L99" s="15" t="s">
        <v>897</v>
      </c>
      <c r="M99" s="15" t="s">
        <v>898</v>
      </c>
      <c r="N99" s="60" t="s">
        <v>897</v>
      </c>
      <c r="O99" s="195" t="s">
        <v>19</v>
      </c>
      <c r="P99" s="15" t="s">
        <v>670</v>
      </c>
      <c r="Q99" s="37">
        <v>29.84</v>
      </c>
      <c r="R99" s="69">
        <f t="shared" si="4"/>
        <v>4.9733333333333336</v>
      </c>
      <c r="S99" s="69">
        <f t="shared" si="5"/>
        <v>0.41444444444444445</v>
      </c>
      <c r="T99" s="38">
        <v>6</v>
      </c>
      <c r="U99" s="39" t="s">
        <v>530</v>
      </c>
      <c r="V99" s="27">
        <v>12</v>
      </c>
      <c r="X99" s="15"/>
      <c r="Y99" s="38">
        <v>0</v>
      </c>
      <c r="Z99" s="15" t="s">
        <v>486</v>
      </c>
      <c r="AA99" s="38">
        <v>0</v>
      </c>
      <c r="AC99" s="27">
        <v>0</v>
      </c>
      <c r="AD99" s="15" t="s">
        <v>472</v>
      </c>
      <c r="AE99" s="189" t="s">
        <v>360</v>
      </c>
      <c r="AF99" s="15" t="s">
        <v>899</v>
      </c>
    </row>
    <row r="100" spans="2:32">
      <c r="B100" s="27">
        <v>93</v>
      </c>
      <c r="C100" s="27">
        <v>10</v>
      </c>
      <c r="D100" s="36">
        <v>44994</v>
      </c>
      <c r="E100" s="65" t="s">
        <v>900</v>
      </c>
      <c r="F100" s="65" t="s">
        <v>92</v>
      </c>
      <c r="G100" s="65" t="s">
        <v>89</v>
      </c>
      <c r="H100" s="66" t="s">
        <v>109</v>
      </c>
      <c r="I100" s="15" t="s">
        <v>184</v>
      </c>
      <c r="J100" s="15" t="s">
        <v>901</v>
      </c>
      <c r="K100" s="15" t="s">
        <v>353</v>
      </c>
      <c r="L100" s="15" t="s">
        <v>902</v>
      </c>
      <c r="M100" s="15" t="s">
        <v>903</v>
      </c>
      <c r="N100" s="60" t="s">
        <v>865</v>
      </c>
      <c r="O100" s="225" t="s">
        <v>350</v>
      </c>
      <c r="Q100" s="37">
        <v>1.25</v>
      </c>
      <c r="R100" s="69">
        <f t="shared" si="4"/>
        <v>1.25</v>
      </c>
      <c r="S100" s="69">
        <f t="shared" si="5"/>
        <v>0.625</v>
      </c>
      <c r="T100" s="38">
        <v>1</v>
      </c>
      <c r="U100" s="39" t="s">
        <v>477</v>
      </c>
      <c r="V100" s="27">
        <v>2</v>
      </c>
      <c r="X100" s="15"/>
      <c r="Y100" s="38">
        <v>0</v>
      </c>
      <c r="Z100" s="15" t="s">
        <v>486</v>
      </c>
      <c r="AA100" s="38">
        <v>0</v>
      </c>
      <c r="AB100" s="15" t="s">
        <v>479</v>
      </c>
      <c r="AC100" s="27">
        <v>1</v>
      </c>
      <c r="AD100" s="15" t="s">
        <v>472</v>
      </c>
      <c r="AE100" s="189"/>
      <c r="AF100" s="67" t="s">
        <v>904</v>
      </c>
    </row>
    <row r="101" spans="2:32" hidden="1">
      <c r="B101" s="27">
        <v>94</v>
      </c>
      <c r="C101" s="27">
        <v>10</v>
      </c>
      <c r="D101" s="36">
        <v>44994</v>
      </c>
      <c r="E101" s="65" t="s">
        <v>905</v>
      </c>
      <c r="F101" s="65" t="s">
        <v>92</v>
      </c>
      <c r="G101" s="65" t="s">
        <v>89</v>
      </c>
      <c r="H101" s="66" t="s">
        <v>109</v>
      </c>
      <c r="I101" s="15" t="s">
        <v>394</v>
      </c>
      <c r="J101" s="15" t="s">
        <v>906</v>
      </c>
      <c r="K101" s="15" t="s">
        <v>353</v>
      </c>
      <c r="L101" s="15" t="s">
        <v>907</v>
      </c>
      <c r="M101" s="15" t="s">
        <v>908</v>
      </c>
      <c r="N101" s="60" t="s">
        <v>909</v>
      </c>
      <c r="O101" s="195" t="s">
        <v>19</v>
      </c>
      <c r="P101" s="15" t="s">
        <v>396</v>
      </c>
      <c r="Q101" s="37">
        <v>10.69</v>
      </c>
      <c r="R101" s="69">
        <f t="shared" si="4"/>
        <v>10.69</v>
      </c>
      <c r="S101" s="69">
        <f t="shared" si="5"/>
        <v>1.069</v>
      </c>
      <c r="T101" s="38">
        <v>1</v>
      </c>
      <c r="U101" s="39" t="s">
        <v>477</v>
      </c>
      <c r="V101" s="27">
        <v>10</v>
      </c>
      <c r="X101" s="15" t="s">
        <v>910</v>
      </c>
      <c r="Y101" s="38">
        <v>1</v>
      </c>
      <c r="Z101" s="15" t="s">
        <v>910</v>
      </c>
      <c r="AA101" s="38">
        <v>1</v>
      </c>
      <c r="AB101" s="15" t="s">
        <v>911</v>
      </c>
      <c r="AC101" s="27">
        <v>1</v>
      </c>
      <c r="AD101" s="15" t="s">
        <v>472</v>
      </c>
      <c r="AE101" s="189" t="s">
        <v>360</v>
      </c>
      <c r="AF101" s="67"/>
    </row>
    <row r="102" spans="2:32" hidden="1">
      <c r="B102" s="27">
        <v>95</v>
      </c>
      <c r="C102" s="27">
        <v>10</v>
      </c>
      <c r="D102" s="36">
        <v>44994</v>
      </c>
      <c r="E102" s="65" t="s">
        <v>912</v>
      </c>
      <c r="F102" s="65" t="s">
        <v>92</v>
      </c>
      <c r="G102" s="65" t="s">
        <v>89</v>
      </c>
      <c r="H102" s="66" t="s">
        <v>109</v>
      </c>
      <c r="I102" s="15" t="s">
        <v>374</v>
      </c>
      <c r="J102" s="15" t="s">
        <v>375</v>
      </c>
      <c r="K102" s="28" t="s">
        <v>353</v>
      </c>
      <c r="L102" s="15" t="s">
        <v>913</v>
      </c>
      <c r="M102" s="15" t="s">
        <v>914</v>
      </c>
      <c r="N102" s="60" t="s">
        <v>915</v>
      </c>
      <c r="O102" s="195" t="s">
        <v>19</v>
      </c>
      <c r="P102" s="15" t="s">
        <v>670</v>
      </c>
      <c r="Q102" s="37">
        <v>4.21</v>
      </c>
      <c r="R102" s="69">
        <f t="shared" si="4"/>
        <v>4.21</v>
      </c>
      <c r="S102" s="69">
        <f t="shared" si="5"/>
        <v>0.60142857142857142</v>
      </c>
      <c r="T102" s="38">
        <v>1</v>
      </c>
      <c r="U102" s="39" t="s">
        <v>477</v>
      </c>
      <c r="V102" s="27">
        <v>7</v>
      </c>
      <c r="X102" s="15" t="s">
        <v>916</v>
      </c>
      <c r="Y102" s="38">
        <v>1</v>
      </c>
      <c r="Z102" s="15" t="s">
        <v>917</v>
      </c>
      <c r="AA102" s="38">
        <v>1</v>
      </c>
      <c r="AC102" s="38">
        <v>0</v>
      </c>
      <c r="AD102" s="15" t="s">
        <v>918</v>
      </c>
      <c r="AE102" s="189" t="s">
        <v>360</v>
      </c>
      <c r="AF102" s="15" t="s">
        <v>919</v>
      </c>
    </row>
    <row r="103" spans="2:32">
      <c r="B103" s="27">
        <v>96</v>
      </c>
      <c r="C103" s="27">
        <v>10</v>
      </c>
      <c r="D103" s="36">
        <v>44994</v>
      </c>
      <c r="E103" s="65" t="s">
        <v>920</v>
      </c>
      <c r="F103" s="65" t="s">
        <v>92</v>
      </c>
      <c r="G103" s="65" t="s">
        <v>89</v>
      </c>
      <c r="H103" s="66" t="s">
        <v>109</v>
      </c>
      <c r="I103" s="15" t="s">
        <v>374</v>
      </c>
      <c r="J103" s="15" t="s">
        <v>375</v>
      </c>
      <c r="K103" s="28" t="s">
        <v>353</v>
      </c>
      <c r="L103" s="15" t="s">
        <v>921</v>
      </c>
      <c r="M103" s="15" t="s">
        <v>922</v>
      </c>
      <c r="N103" s="60" t="s">
        <v>923</v>
      </c>
      <c r="O103" s="195" t="s">
        <v>19</v>
      </c>
      <c r="P103" s="15" t="s">
        <v>670</v>
      </c>
      <c r="Q103" s="37">
        <v>21.99</v>
      </c>
      <c r="R103" s="69">
        <f t="shared" si="4"/>
        <v>21.99</v>
      </c>
      <c r="S103" s="69">
        <f t="shared" si="5"/>
        <v>6.282857142857142</v>
      </c>
      <c r="T103" s="38">
        <v>1</v>
      </c>
      <c r="U103" s="39" t="s">
        <v>477</v>
      </c>
      <c r="V103" s="27">
        <v>3.5</v>
      </c>
      <c r="X103" s="15"/>
      <c r="Y103" s="38">
        <v>0</v>
      </c>
      <c r="Z103" s="15" t="s">
        <v>486</v>
      </c>
      <c r="AA103" s="38">
        <v>0</v>
      </c>
      <c r="AB103" s="15" t="s">
        <v>479</v>
      </c>
      <c r="AC103" s="27">
        <v>1</v>
      </c>
      <c r="AD103" s="15" t="s">
        <v>472</v>
      </c>
      <c r="AE103" s="189" t="s">
        <v>360</v>
      </c>
    </row>
    <row r="104" spans="2:32">
      <c r="B104" s="27">
        <v>97</v>
      </c>
      <c r="C104" s="27">
        <v>10</v>
      </c>
      <c r="D104" s="36">
        <v>44994</v>
      </c>
      <c r="E104" s="65" t="s">
        <v>920</v>
      </c>
      <c r="F104" s="65" t="s">
        <v>92</v>
      </c>
      <c r="G104" s="65" t="s">
        <v>89</v>
      </c>
      <c r="H104" s="66" t="s">
        <v>109</v>
      </c>
      <c r="I104" s="15" t="s">
        <v>374</v>
      </c>
      <c r="J104" s="15" t="s">
        <v>375</v>
      </c>
      <c r="K104" s="28" t="s">
        <v>353</v>
      </c>
      <c r="L104" s="15" t="s">
        <v>406</v>
      </c>
      <c r="M104" s="15" t="s">
        <v>924</v>
      </c>
      <c r="N104" s="60" t="s">
        <v>925</v>
      </c>
      <c r="O104" s="195" t="s">
        <v>19</v>
      </c>
      <c r="P104" s="15" t="s">
        <v>670</v>
      </c>
      <c r="Q104" s="37">
        <v>19.989999999999998</v>
      </c>
      <c r="R104" s="69">
        <f t="shared" ref="R104:R126" si="6">IFERROR(Q104/T104,"-")</f>
        <v>19.989999999999998</v>
      </c>
      <c r="S104" s="69">
        <f t="shared" ref="S104:S126" si="7">IFERROR(R104/V104,"-")</f>
        <v>1.9989999999999999</v>
      </c>
      <c r="T104" s="38">
        <v>1</v>
      </c>
      <c r="U104" s="39" t="s">
        <v>477</v>
      </c>
      <c r="V104" s="27">
        <v>10</v>
      </c>
      <c r="X104" s="15"/>
      <c r="Y104" s="38">
        <v>0</v>
      </c>
      <c r="Z104" s="15" t="s">
        <v>486</v>
      </c>
      <c r="AA104" s="38">
        <v>0</v>
      </c>
      <c r="AC104" s="38">
        <v>0</v>
      </c>
      <c r="AD104" s="15" t="s">
        <v>472</v>
      </c>
      <c r="AE104" s="189" t="s">
        <v>360</v>
      </c>
    </row>
    <row r="105" spans="2:32" hidden="1">
      <c r="B105" s="27">
        <v>98</v>
      </c>
      <c r="C105" s="27">
        <v>10</v>
      </c>
      <c r="D105" s="36">
        <v>44994</v>
      </c>
      <c r="E105" s="65" t="s">
        <v>920</v>
      </c>
      <c r="F105" s="65" t="s">
        <v>92</v>
      </c>
      <c r="G105" s="65" t="s">
        <v>89</v>
      </c>
      <c r="H105" s="66" t="s">
        <v>109</v>
      </c>
      <c r="I105" s="15" t="s">
        <v>100</v>
      </c>
      <c r="J105" s="15" t="s">
        <v>401</v>
      </c>
      <c r="K105" s="15" t="s">
        <v>353</v>
      </c>
      <c r="L105" s="15" t="s">
        <v>926</v>
      </c>
      <c r="M105" s="15" t="s">
        <v>927</v>
      </c>
      <c r="N105" s="60" t="s">
        <v>928</v>
      </c>
      <c r="O105" s="195" t="s">
        <v>19</v>
      </c>
      <c r="P105" s="15" t="s">
        <v>403</v>
      </c>
      <c r="Q105" s="37">
        <v>12.99</v>
      </c>
      <c r="R105" s="69">
        <f t="shared" si="6"/>
        <v>12.99</v>
      </c>
      <c r="S105" s="69">
        <f t="shared" si="7"/>
        <v>1.2989999999999999</v>
      </c>
      <c r="T105" s="38">
        <v>1</v>
      </c>
      <c r="U105" s="39" t="s">
        <v>477</v>
      </c>
      <c r="V105" s="27">
        <v>10</v>
      </c>
      <c r="X105" s="15" t="s">
        <v>929</v>
      </c>
      <c r="Y105" s="38">
        <v>1</v>
      </c>
      <c r="Z105" s="15" t="s">
        <v>930</v>
      </c>
      <c r="AA105" s="38">
        <v>1</v>
      </c>
      <c r="AB105" s="15" t="s">
        <v>931</v>
      </c>
      <c r="AC105" s="27">
        <v>1</v>
      </c>
      <c r="AD105" s="15" t="s">
        <v>472</v>
      </c>
      <c r="AE105" s="189" t="s">
        <v>360</v>
      </c>
    </row>
    <row r="106" spans="2:32">
      <c r="B106" s="27">
        <v>99</v>
      </c>
      <c r="C106" s="27">
        <v>15</v>
      </c>
      <c r="D106" s="36">
        <v>44993</v>
      </c>
      <c r="E106" s="65" t="s">
        <v>120</v>
      </c>
      <c r="F106" s="65" t="s">
        <v>82</v>
      </c>
      <c r="G106" s="65" t="s">
        <v>98</v>
      </c>
      <c r="H106" s="66" t="s">
        <v>121</v>
      </c>
      <c r="I106" s="15" t="s">
        <v>120</v>
      </c>
      <c r="J106" s="15" t="s">
        <v>932</v>
      </c>
      <c r="K106" s="15" t="s">
        <v>537</v>
      </c>
      <c r="L106" s="15" t="s">
        <v>932</v>
      </c>
      <c r="M106" s="15" t="s">
        <v>933</v>
      </c>
      <c r="N106" s="60" t="s">
        <v>934</v>
      </c>
      <c r="O106" s="225" t="s">
        <v>350</v>
      </c>
      <c r="Q106" s="37" t="s">
        <v>544</v>
      </c>
      <c r="R106" s="69" t="str">
        <f t="shared" si="6"/>
        <v>-</v>
      </c>
      <c r="S106" s="69" t="str">
        <f t="shared" si="7"/>
        <v>-</v>
      </c>
      <c r="T106" s="38">
        <v>1</v>
      </c>
      <c r="U106" s="39" t="s">
        <v>477</v>
      </c>
      <c r="V106" s="27">
        <v>8</v>
      </c>
      <c r="X106" s="15"/>
      <c r="Y106" s="38">
        <v>0</v>
      </c>
      <c r="Z106" s="15" t="s">
        <v>486</v>
      </c>
      <c r="AA106" s="38">
        <v>0</v>
      </c>
      <c r="AB106" s="15" t="s">
        <v>479</v>
      </c>
      <c r="AC106" s="38">
        <v>1</v>
      </c>
      <c r="AD106" s="15" t="s">
        <v>472</v>
      </c>
      <c r="AE106" s="189" t="s">
        <v>360</v>
      </c>
      <c r="AF106" s="67" t="s">
        <v>935</v>
      </c>
    </row>
    <row r="107" spans="2:32">
      <c r="B107" s="27">
        <v>100</v>
      </c>
      <c r="C107" s="27">
        <v>15</v>
      </c>
      <c r="D107" s="36">
        <v>44993</v>
      </c>
      <c r="E107" s="65" t="s">
        <v>120</v>
      </c>
      <c r="F107" s="65" t="s">
        <v>82</v>
      </c>
      <c r="G107" s="65" t="s">
        <v>98</v>
      </c>
      <c r="H107" s="66" t="s">
        <v>121</v>
      </c>
      <c r="I107" s="15" t="s">
        <v>120</v>
      </c>
      <c r="J107" s="15" t="s">
        <v>932</v>
      </c>
      <c r="K107" s="15" t="s">
        <v>537</v>
      </c>
      <c r="L107" s="15" t="s">
        <v>936</v>
      </c>
      <c r="M107" s="15" t="s">
        <v>937</v>
      </c>
      <c r="N107" s="60" t="s">
        <v>934</v>
      </c>
      <c r="O107" s="225" t="s">
        <v>350</v>
      </c>
      <c r="Q107" s="37" t="s">
        <v>544</v>
      </c>
      <c r="R107" s="69" t="str">
        <f t="shared" si="6"/>
        <v>-</v>
      </c>
      <c r="S107" s="69" t="str">
        <f t="shared" si="7"/>
        <v>-</v>
      </c>
      <c r="T107" s="38">
        <v>12</v>
      </c>
      <c r="U107" s="39" t="s">
        <v>579</v>
      </c>
      <c r="V107" s="27">
        <v>8</v>
      </c>
      <c r="X107" s="15"/>
      <c r="Y107" s="38">
        <v>0</v>
      </c>
      <c r="Z107" s="15" t="s">
        <v>486</v>
      </c>
      <c r="AA107" s="38">
        <v>0</v>
      </c>
      <c r="AB107" s="15" t="s">
        <v>479</v>
      </c>
      <c r="AC107" s="38">
        <v>1</v>
      </c>
      <c r="AD107" s="15" t="s">
        <v>472</v>
      </c>
      <c r="AE107" s="189" t="s">
        <v>360</v>
      </c>
      <c r="AF107" s="67" t="s">
        <v>935</v>
      </c>
    </row>
    <row r="108" spans="2:32">
      <c r="B108" s="27">
        <v>101</v>
      </c>
      <c r="C108" s="27">
        <v>15</v>
      </c>
      <c r="D108" s="36">
        <v>44993</v>
      </c>
      <c r="E108" s="65" t="s">
        <v>120</v>
      </c>
      <c r="F108" s="65" t="s">
        <v>82</v>
      </c>
      <c r="G108" s="65" t="s">
        <v>98</v>
      </c>
      <c r="H108" s="66" t="s">
        <v>121</v>
      </c>
      <c r="I108" s="15" t="s">
        <v>120</v>
      </c>
      <c r="J108" s="15" t="s">
        <v>938</v>
      </c>
      <c r="K108" s="15" t="s">
        <v>537</v>
      </c>
      <c r="L108" s="15" t="s">
        <v>938</v>
      </c>
      <c r="M108" s="15" t="s">
        <v>939</v>
      </c>
      <c r="N108" s="60" t="s">
        <v>940</v>
      </c>
      <c r="O108" s="225" t="s">
        <v>350</v>
      </c>
      <c r="Q108" s="37" t="s">
        <v>544</v>
      </c>
      <c r="R108" s="69" t="str">
        <f t="shared" si="6"/>
        <v>-</v>
      </c>
      <c r="S108" s="69" t="str">
        <f t="shared" si="7"/>
        <v>-</v>
      </c>
      <c r="T108" s="38">
        <v>1</v>
      </c>
      <c r="U108" s="39" t="s">
        <v>477</v>
      </c>
      <c r="V108" s="27">
        <v>10</v>
      </c>
      <c r="X108" s="15"/>
      <c r="Y108" s="38">
        <v>0</v>
      </c>
      <c r="Z108" s="15" t="s">
        <v>486</v>
      </c>
      <c r="AA108" s="38">
        <v>0</v>
      </c>
      <c r="AB108" s="15" t="s">
        <v>479</v>
      </c>
      <c r="AC108" s="38">
        <v>1</v>
      </c>
      <c r="AD108" s="15" t="s">
        <v>472</v>
      </c>
      <c r="AE108" s="189" t="s">
        <v>600</v>
      </c>
      <c r="AF108" s="67" t="s">
        <v>935</v>
      </c>
    </row>
    <row r="109" spans="2:32">
      <c r="B109" s="27">
        <v>102</v>
      </c>
      <c r="C109" s="27">
        <v>15</v>
      </c>
      <c r="D109" s="36">
        <v>44993</v>
      </c>
      <c r="E109" s="65" t="s">
        <v>120</v>
      </c>
      <c r="F109" s="65" t="s">
        <v>82</v>
      </c>
      <c r="G109" s="65" t="s">
        <v>98</v>
      </c>
      <c r="H109" s="66" t="s">
        <v>121</v>
      </c>
      <c r="I109" s="15" t="s">
        <v>120</v>
      </c>
      <c r="J109" s="15" t="s">
        <v>938</v>
      </c>
      <c r="K109" s="15" t="s">
        <v>537</v>
      </c>
      <c r="L109" s="15" t="s">
        <v>941</v>
      </c>
      <c r="M109" s="15" t="s">
        <v>942</v>
      </c>
      <c r="N109" s="60" t="s">
        <v>940</v>
      </c>
      <c r="O109" s="225" t="s">
        <v>350</v>
      </c>
      <c r="Q109" s="37" t="s">
        <v>544</v>
      </c>
      <c r="R109" s="69" t="str">
        <f t="shared" si="6"/>
        <v>-</v>
      </c>
      <c r="S109" s="69" t="str">
        <f t="shared" si="7"/>
        <v>-</v>
      </c>
      <c r="T109" s="38">
        <v>12</v>
      </c>
      <c r="U109" s="39" t="s">
        <v>579</v>
      </c>
      <c r="V109" s="27">
        <v>10</v>
      </c>
      <c r="X109" s="15"/>
      <c r="Y109" s="38">
        <v>0</v>
      </c>
      <c r="Z109" s="15" t="s">
        <v>486</v>
      </c>
      <c r="AA109" s="38">
        <v>0</v>
      </c>
      <c r="AB109" s="15" t="s">
        <v>479</v>
      </c>
      <c r="AC109" s="38">
        <v>1</v>
      </c>
      <c r="AD109" s="15" t="s">
        <v>472</v>
      </c>
      <c r="AE109" s="189" t="s">
        <v>600</v>
      </c>
      <c r="AF109" s="67" t="s">
        <v>935</v>
      </c>
    </row>
    <row r="110" spans="2:32" hidden="1">
      <c r="B110" s="27">
        <v>103</v>
      </c>
      <c r="C110" s="27">
        <v>28</v>
      </c>
      <c r="D110" s="36">
        <v>44992</v>
      </c>
      <c r="E110" s="65" t="s">
        <v>150</v>
      </c>
      <c r="F110" s="65" t="s">
        <v>87</v>
      </c>
      <c r="G110" s="65" t="s">
        <v>89</v>
      </c>
      <c r="H110" s="66" t="s">
        <v>151</v>
      </c>
      <c r="I110" s="15" t="s">
        <v>943</v>
      </c>
      <c r="J110" s="15" t="s">
        <v>944</v>
      </c>
      <c r="K110" s="15" t="s">
        <v>353</v>
      </c>
      <c r="L110" s="15" t="s">
        <v>945</v>
      </c>
      <c r="M110" s="15" t="s">
        <v>946</v>
      </c>
      <c r="N110" s="60" t="s">
        <v>947</v>
      </c>
      <c r="O110" s="225" t="s">
        <v>19</v>
      </c>
      <c r="Q110" s="37">
        <v>18.09</v>
      </c>
      <c r="R110" s="69">
        <f t="shared" si="6"/>
        <v>18.09</v>
      </c>
      <c r="S110" s="69">
        <f t="shared" si="7"/>
        <v>1.8089999999999999</v>
      </c>
      <c r="T110" s="38">
        <v>1</v>
      </c>
      <c r="U110" s="39" t="s">
        <v>477</v>
      </c>
      <c r="V110" s="27">
        <v>10</v>
      </c>
      <c r="X110" s="15" t="s">
        <v>948</v>
      </c>
      <c r="Y110" s="38">
        <v>1</v>
      </c>
      <c r="Z110" s="15" t="s">
        <v>948</v>
      </c>
      <c r="AA110" s="38">
        <v>1</v>
      </c>
      <c r="AB110" s="15" t="s">
        <v>949</v>
      </c>
      <c r="AC110" s="38">
        <v>1</v>
      </c>
      <c r="AD110" s="15" t="s">
        <v>472</v>
      </c>
      <c r="AE110" s="189"/>
    </row>
    <row r="111" spans="2:32">
      <c r="B111" s="27">
        <v>104</v>
      </c>
      <c r="C111" s="27">
        <v>28</v>
      </c>
      <c r="D111" s="36">
        <v>44992</v>
      </c>
      <c r="E111" s="65" t="s">
        <v>150</v>
      </c>
      <c r="F111" s="65" t="s">
        <v>87</v>
      </c>
      <c r="G111" s="65" t="s">
        <v>89</v>
      </c>
      <c r="H111" s="66" t="s">
        <v>151</v>
      </c>
      <c r="I111" s="15" t="s">
        <v>857</v>
      </c>
      <c r="J111" s="15" t="s">
        <v>858</v>
      </c>
      <c r="K111" s="15" t="s">
        <v>353</v>
      </c>
      <c r="L111" s="15" t="s">
        <v>859</v>
      </c>
      <c r="M111" s="15" t="s">
        <v>950</v>
      </c>
      <c r="N111" s="60" t="s">
        <v>951</v>
      </c>
      <c r="O111" s="225" t="s">
        <v>350</v>
      </c>
      <c r="Q111" s="37">
        <v>54.49</v>
      </c>
      <c r="R111" s="69">
        <f t="shared" si="6"/>
        <v>9.081666666666667</v>
      </c>
      <c r="S111" s="69">
        <f t="shared" si="7"/>
        <v>2.594761904761905</v>
      </c>
      <c r="T111" s="38">
        <v>6</v>
      </c>
      <c r="U111" s="39" t="s">
        <v>530</v>
      </c>
      <c r="V111" s="27">
        <v>3.5</v>
      </c>
      <c r="X111" s="15"/>
      <c r="Y111" s="38">
        <v>0</v>
      </c>
      <c r="AA111" s="38">
        <v>0</v>
      </c>
      <c r="AB111" s="15" t="s">
        <v>479</v>
      </c>
      <c r="AC111" s="38">
        <v>1</v>
      </c>
      <c r="AD111" s="15" t="s">
        <v>472</v>
      </c>
      <c r="AE111" s="189"/>
      <c r="AF111" s="15" t="s">
        <v>952</v>
      </c>
    </row>
    <row r="112" spans="2:32">
      <c r="B112" s="27">
        <v>105</v>
      </c>
      <c r="C112" s="27">
        <v>19</v>
      </c>
      <c r="D112" s="36">
        <v>45001</v>
      </c>
      <c r="E112" s="65" t="s">
        <v>129</v>
      </c>
      <c r="F112" s="65" t="s">
        <v>87</v>
      </c>
      <c r="G112" s="65" t="s">
        <v>89</v>
      </c>
      <c r="H112" s="66" t="s">
        <v>130</v>
      </c>
      <c r="I112" s="15" t="s">
        <v>442</v>
      </c>
      <c r="J112" s="15" t="s">
        <v>953</v>
      </c>
      <c r="K112" s="15" t="s">
        <v>353</v>
      </c>
      <c r="L112" s="15" t="s">
        <v>954</v>
      </c>
      <c r="M112" s="15" t="s">
        <v>955</v>
      </c>
      <c r="N112" s="60" t="s">
        <v>956</v>
      </c>
      <c r="O112" s="195" t="s">
        <v>19</v>
      </c>
      <c r="P112" s="15" t="s">
        <v>444</v>
      </c>
      <c r="Q112" s="37">
        <v>10.48</v>
      </c>
      <c r="R112" s="69">
        <f t="shared" si="6"/>
        <v>10.48</v>
      </c>
      <c r="S112" s="69">
        <f t="shared" si="7"/>
        <v>1.31</v>
      </c>
      <c r="T112" s="38">
        <v>1</v>
      </c>
      <c r="U112" s="39" t="s">
        <v>477</v>
      </c>
      <c r="V112" s="27">
        <v>8</v>
      </c>
      <c r="X112" s="15" t="s">
        <v>957</v>
      </c>
      <c r="Y112" s="38">
        <v>0</v>
      </c>
      <c r="Z112" s="15" t="s">
        <v>486</v>
      </c>
      <c r="AA112" s="38">
        <v>0</v>
      </c>
      <c r="AC112" s="38">
        <v>0</v>
      </c>
      <c r="AD112" s="15" t="s">
        <v>472</v>
      </c>
      <c r="AE112" s="189" t="s">
        <v>360</v>
      </c>
      <c r="AF112" s="15" t="s">
        <v>958</v>
      </c>
    </row>
    <row r="113" spans="2:32" hidden="1">
      <c r="B113" s="27">
        <v>106</v>
      </c>
      <c r="C113" s="27">
        <v>19</v>
      </c>
      <c r="D113" s="36">
        <v>45001</v>
      </c>
      <c r="E113" s="65" t="s">
        <v>129</v>
      </c>
      <c r="F113" s="65" t="s">
        <v>87</v>
      </c>
      <c r="G113" s="65" t="s">
        <v>89</v>
      </c>
      <c r="H113" s="66" t="s">
        <v>130</v>
      </c>
      <c r="I113" s="28" t="s">
        <v>414</v>
      </c>
      <c r="J113" s="15" t="s">
        <v>694</v>
      </c>
      <c r="K113" s="28" t="s">
        <v>353</v>
      </c>
      <c r="L113" s="15" t="s">
        <v>959</v>
      </c>
      <c r="M113" s="15" t="s">
        <v>960</v>
      </c>
      <c r="N113" s="60" t="s">
        <v>961</v>
      </c>
      <c r="O113" s="225" t="s">
        <v>19</v>
      </c>
      <c r="P113" s="28" t="s">
        <v>416</v>
      </c>
      <c r="Q113" s="37">
        <v>20.98</v>
      </c>
      <c r="R113" s="69">
        <f t="shared" si="6"/>
        <v>10.49</v>
      </c>
      <c r="S113" s="69">
        <f t="shared" si="7"/>
        <v>2.9971428571428573</v>
      </c>
      <c r="T113" s="38">
        <v>2</v>
      </c>
      <c r="U113" s="39" t="s">
        <v>471</v>
      </c>
      <c r="V113" s="27">
        <v>3.5</v>
      </c>
      <c r="X113" s="15" t="s">
        <v>962</v>
      </c>
      <c r="Y113" s="38">
        <v>1</v>
      </c>
      <c r="Z113" s="15" t="s">
        <v>962</v>
      </c>
      <c r="AA113" s="38">
        <v>1</v>
      </c>
      <c r="AC113" s="38">
        <v>0</v>
      </c>
      <c r="AD113" s="15" t="s">
        <v>472</v>
      </c>
      <c r="AE113" s="189" t="s">
        <v>963</v>
      </c>
      <c r="AF113" s="15" t="s">
        <v>488</v>
      </c>
    </row>
    <row r="114" spans="2:32" hidden="1">
      <c r="B114" s="27">
        <v>107</v>
      </c>
      <c r="C114" s="27">
        <v>19</v>
      </c>
      <c r="D114" s="36">
        <v>45001</v>
      </c>
      <c r="E114" s="65" t="s">
        <v>129</v>
      </c>
      <c r="F114" s="65" t="s">
        <v>87</v>
      </c>
      <c r="G114" s="65" t="s">
        <v>89</v>
      </c>
      <c r="H114" s="66" t="s">
        <v>130</v>
      </c>
      <c r="I114" s="15" t="s">
        <v>394</v>
      </c>
      <c r="J114" s="15" t="s">
        <v>906</v>
      </c>
      <c r="K114" s="15" t="s">
        <v>353</v>
      </c>
      <c r="L114" s="15" t="s">
        <v>964</v>
      </c>
      <c r="M114" s="15" t="s">
        <v>965</v>
      </c>
      <c r="N114" s="60" t="s">
        <v>966</v>
      </c>
      <c r="O114" s="195" t="s">
        <v>19</v>
      </c>
      <c r="P114" s="15" t="s">
        <v>396</v>
      </c>
      <c r="Q114" s="37">
        <v>10.02</v>
      </c>
      <c r="R114" s="69">
        <f t="shared" si="6"/>
        <v>10.02</v>
      </c>
      <c r="S114" s="69">
        <f t="shared" si="7"/>
        <v>1.002</v>
      </c>
      <c r="T114" s="38">
        <v>1</v>
      </c>
      <c r="U114" s="39" t="s">
        <v>477</v>
      </c>
      <c r="V114" s="27">
        <v>10</v>
      </c>
      <c r="X114" s="15" t="s">
        <v>967</v>
      </c>
      <c r="Y114" s="38">
        <v>1</v>
      </c>
      <c r="Z114" s="15" t="s">
        <v>967</v>
      </c>
      <c r="AA114" s="38">
        <v>1</v>
      </c>
      <c r="AB114" s="15" t="s">
        <v>968</v>
      </c>
      <c r="AC114" s="38">
        <v>1</v>
      </c>
      <c r="AD114" s="15" t="s">
        <v>472</v>
      </c>
      <c r="AE114" s="189" t="s">
        <v>360</v>
      </c>
    </row>
    <row r="115" spans="2:32" hidden="1">
      <c r="B115" s="27">
        <v>108</v>
      </c>
      <c r="C115" s="27">
        <v>33</v>
      </c>
      <c r="D115" s="36">
        <v>44992</v>
      </c>
      <c r="E115" s="65" t="s">
        <v>161</v>
      </c>
      <c r="F115" s="65" t="s">
        <v>87</v>
      </c>
      <c r="G115" s="65" t="s">
        <v>89</v>
      </c>
      <c r="H115" s="66" t="s">
        <v>162</v>
      </c>
      <c r="I115" s="15" t="s">
        <v>374</v>
      </c>
      <c r="J115" s="28" t="s">
        <v>375</v>
      </c>
      <c r="K115" s="28" t="s">
        <v>353</v>
      </c>
      <c r="L115" s="15" t="s">
        <v>969</v>
      </c>
      <c r="M115" s="15" t="s">
        <v>970</v>
      </c>
      <c r="N115" s="60" t="s">
        <v>971</v>
      </c>
      <c r="O115" s="195" t="s">
        <v>19</v>
      </c>
      <c r="P115" s="15" t="s">
        <v>376</v>
      </c>
      <c r="Q115" s="37">
        <v>8.99</v>
      </c>
      <c r="R115" s="69">
        <f t="shared" si="6"/>
        <v>8.99</v>
      </c>
      <c r="S115" s="69">
        <f t="shared" si="7"/>
        <v>0.89900000000000002</v>
      </c>
      <c r="T115" s="38">
        <v>1</v>
      </c>
      <c r="U115" s="39" t="s">
        <v>477</v>
      </c>
      <c r="V115" s="27">
        <v>10</v>
      </c>
      <c r="X115" s="15" t="s">
        <v>620</v>
      </c>
      <c r="Y115" s="38">
        <v>1</v>
      </c>
      <c r="Z115" s="15" t="s">
        <v>620</v>
      </c>
      <c r="AA115" s="38">
        <v>1</v>
      </c>
      <c r="AC115" s="38"/>
      <c r="AD115" s="15" t="s">
        <v>472</v>
      </c>
      <c r="AE115" s="189" t="s">
        <v>360</v>
      </c>
    </row>
    <row r="116" spans="2:32">
      <c r="B116" s="27">
        <v>109</v>
      </c>
      <c r="C116" s="27">
        <v>33</v>
      </c>
      <c r="D116" s="36">
        <v>44992</v>
      </c>
      <c r="E116" s="65" t="s">
        <v>161</v>
      </c>
      <c r="F116" s="65" t="s">
        <v>87</v>
      </c>
      <c r="G116" s="65" t="s">
        <v>89</v>
      </c>
      <c r="H116" s="66" t="s">
        <v>162</v>
      </c>
      <c r="I116" s="15" t="s">
        <v>374</v>
      </c>
      <c r="J116" s="28" t="s">
        <v>375</v>
      </c>
      <c r="K116" s="28" t="s">
        <v>353</v>
      </c>
      <c r="L116" s="15" t="s">
        <v>972</v>
      </c>
      <c r="M116" s="15" t="s">
        <v>973</v>
      </c>
      <c r="N116" s="60" t="s">
        <v>974</v>
      </c>
      <c r="O116" s="195" t="s">
        <v>19</v>
      </c>
      <c r="P116" s="15" t="s">
        <v>376</v>
      </c>
      <c r="Q116" s="37">
        <v>19.989999999999998</v>
      </c>
      <c r="R116" s="69">
        <f t="shared" si="6"/>
        <v>6.6633333333333331</v>
      </c>
      <c r="S116" s="69">
        <f t="shared" si="7"/>
        <v>0.66633333333333333</v>
      </c>
      <c r="T116" s="38">
        <v>3</v>
      </c>
      <c r="U116" s="39" t="s">
        <v>503</v>
      </c>
      <c r="V116" s="27">
        <v>10</v>
      </c>
      <c r="X116" s="15"/>
      <c r="Y116" s="38">
        <v>0</v>
      </c>
      <c r="Z116" s="15" t="s">
        <v>486</v>
      </c>
      <c r="AA116" s="38">
        <v>0</v>
      </c>
      <c r="AC116" s="38"/>
      <c r="AD116" s="15" t="s">
        <v>472</v>
      </c>
      <c r="AE116" s="189" t="s">
        <v>360</v>
      </c>
    </row>
    <row r="117" spans="2:32">
      <c r="B117" s="27">
        <v>110</v>
      </c>
      <c r="C117" s="27">
        <v>22</v>
      </c>
      <c r="D117" s="36">
        <v>44992</v>
      </c>
      <c r="E117" s="65" t="s">
        <v>135</v>
      </c>
      <c r="F117" s="65" t="s">
        <v>87</v>
      </c>
      <c r="G117" s="65" t="s">
        <v>89</v>
      </c>
      <c r="H117" s="66" t="s">
        <v>136</v>
      </c>
      <c r="I117" s="28" t="s">
        <v>523</v>
      </c>
      <c r="J117" s="15" t="s">
        <v>524</v>
      </c>
      <c r="K117" s="28" t="s">
        <v>353</v>
      </c>
      <c r="L117" s="15" t="s">
        <v>975</v>
      </c>
      <c r="M117" s="15" t="s">
        <v>976</v>
      </c>
      <c r="N117" s="60" t="s">
        <v>977</v>
      </c>
      <c r="O117" s="225" t="s">
        <v>528</v>
      </c>
      <c r="P117" s="28" t="s">
        <v>529</v>
      </c>
      <c r="Q117" s="37">
        <v>4.45</v>
      </c>
      <c r="R117" s="69">
        <f t="shared" si="6"/>
        <v>4.45</v>
      </c>
      <c r="S117" s="69">
        <f t="shared" si="7"/>
        <v>0.37083333333333335</v>
      </c>
      <c r="T117" s="38">
        <v>1</v>
      </c>
      <c r="U117" s="39" t="s">
        <v>477</v>
      </c>
      <c r="V117" s="27">
        <v>12</v>
      </c>
      <c r="W117" s="40" t="s">
        <v>978</v>
      </c>
      <c r="X117" s="15" t="s">
        <v>350</v>
      </c>
      <c r="Y117" s="38">
        <v>0</v>
      </c>
      <c r="Z117" s="15" t="s">
        <v>486</v>
      </c>
      <c r="AA117" s="38">
        <v>0</v>
      </c>
      <c r="AB117" s="15" t="s">
        <v>979</v>
      </c>
      <c r="AC117" s="38">
        <v>1</v>
      </c>
      <c r="AD117" s="15" t="s">
        <v>472</v>
      </c>
      <c r="AE117" s="189" t="s">
        <v>360</v>
      </c>
    </row>
    <row r="118" spans="2:32">
      <c r="B118" s="27">
        <v>111</v>
      </c>
      <c r="C118" s="27">
        <v>22</v>
      </c>
      <c r="D118" s="36">
        <v>44992</v>
      </c>
      <c r="E118" s="65" t="s">
        <v>135</v>
      </c>
      <c r="F118" s="65" t="s">
        <v>87</v>
      </c>
      <c r="G118" s="65" t="s">
        <v>89</v>
      </c>
      <c r="H118" s="66" t="s">
        <v>136</v>
      </c>
      <c r="I118" s="28" t="s">
        <v>523</v>
      </c>
      <c r="J118" s="15" t="s">
        <v>524</v>
      </c>
      <c r="K118" s="28" t="s">
        <v>353</v>
      </c>
      <c r="L118" s="15" t="s">
        <v>980</v>
      </c>
      <c r="M118" s="15" t="s">
        <v>981</v>
      </c>
      <c r="N118" s="60" t="s">
        <v>982</v>
      </c>
      <c r="O118" s="225" t="s">
        <v>528</v>
      </c>
      <c r="P118" s="28" t="s">
        <v>529</v>
      </c>
      <c r="Q118" s="37">
        <v>4.42</v>
      </c>
      <c r="R118" s="69">
        <f t="shared" si="6"/>
        <v>4.42</v>
      </c>
      <c r="S118" s="69">
        <f t="shared" si="7"/>
        <v>0.442</v>
      </c>
      <c r="T118" s="38">
        <v>1</v>
      </c>
      <c r="U118" s="39" t="s">
        <v>477</v>
      </c>
      <c r="V118" s="27">
        <v>10</v>
      </c>
      <c r="W118" s="40" t="s">
        <v>978</v>
      </c>
      <c r="X118" s="15" t="s">
        <v>350</v>
      </c>
      <c r="Y118" s="38">
        <v>0</v>
      </c>
      <c r="Z118" s="15" t="s">
        <v>486</v>
      </c>
      <c r="AA118" s="38">
        <v>0</v>
      </c>
      <c r="AB118" s="15" t="s">
        <v>979</v>
      </c>
      <c r="AC118" s="38">
        <v>1</v>
      </c>
      <c r="AD118" s="15" t="s">
        <v>472</v>
      </c>
      <c r="AE118" s="189" t="s">
        <v>360</v>
      </c>
    </row>
    <row r="119" spans="2:32">
      <c r="B119" s="27">
        <v>112</v>
      </c>
      <c r="C119" s="27">
        <v>22</v>
      </c>
      <c r="D119" s="36">
        <v>44992</v>
      </c>
      <c r="E119" s="65" t="s">
        <v>135</v>
      </c>
      <c r="F119" s="65" t="s">
        <v>87</v>
      </c>
      <c r="G119" s="65" t="s">
        <v>89</v>
      </c>
      <c r="H119" s="66" t="s">
        <v>136</v>
      </c>
      <c r="I119" s="15" t="s">
        <v>442</v>
      </c>
      <c r="J119" s="15" t="s">
        <v>473</v>
      </c>
      <c r="K119" s="15" t="s">
        <v>353</v>
      </c>
      <c r="L119" s="15" t="s">
        <v>983</v>
      </c>
      <c r="M119" s="15" t="s">
        <v>984</v>
      </c>
      <c r="N119" s="60" t="s">
        <v>985</v>
      </c>
      <c r="O119" s="195" t="s">
        <v>19</v>
      </c>
      <c r="P119" s="15" t="s">
        <v>444</v>
      </c>
      <c r="Q119" s="37">
        <v>3.99</v>
      </c>
      <c r="R119" s="69">
        <f t="shared" si="6"/>
        <v>3.99</v>
      </c>
      <c r="S119" s="69">
        <f t="shared" si="7"/>
        <v>0.39900000000000002</v>
      </c>
      <c r="T119" s="38">
        <v>1</v>
      </c>
      <c r="U119" s="39" t="s">
        <v>477</v>
      </c>
      <c r="V119" s="27">
        <v>10</v>
      </c>
      <c r="W119" s="40" t="s">
        <v>978</v>
      </c>
      <c r="X119" s="15" t="s">
        <v>350</v>
      </c>
      <c r="Y119" s="38">
        <v>0</v>
      </c>
      <c r="Z119" s="15" t="s">
        <v>486</v>
      </c>
      <c r="AA119" s="38">
        <v>0</v>
      </c>
      <c r="AB119" s="15" t="s">
        <v>986</v>
      </c>
      <c r="AC119" s="38">
        <v>1</v>
      </c>
      <c r="AD119" s="15" t="s">
        <v>472</v>
      </c>
      <c r="AE119" s="189" t="s">
        <v>360</v>
      </c>
    </row>
    <row r="120" spans="2:32">
      <c r="B120" s="27">
        <v>113</v>
      </c>
      <c r="C120" s="27">
        <v>9</v>
      </c>
      <c r="D120" s="36">
        <v>44993</v>
      </c>
      <c r="E120" s="65" t="s">
        <v>106</v>
      </c>
      <c r="F120" s="65" t="s">
        <v>82</v>
      </c>
      <c r="G120" s="65" t="s">
        <v>84</v>
      </c>
      <c r="H120" s="66" t="s">
        <v>107</v>
      </c>
      <c r="I120" s="15" t="s">
        <v>943</v>
      </c>
      <c r="J120" s="15" t="s">
        <v>944</v>
      </c>
      <c r="K120" s="15" t="s">
        <v>537</v>
      </c>
      <c r="L120" s="15" t="s">
        <v>987</v>
      </c>
      <c r="M120" s="15" t="s">
        <v>988</v>
      </c>
      <c r="N120" s="60" t="s">
        <v>989</v>
      </c>
      <c r="O120" s="225" t="s">
        <v>19</v>
      </c>
      <c r="Q120" s="37">
        <v>26.99</v>
      </c>
      <c r="R120" s="69">
        <f t="shared" si="6"/>
        <v>13.494999999999999</v>
      </c>
      <c r="S120" s="69">
        <f t="shared" si="7"/>
        <v>1.3494999999999999</v>
      </c>
      <c r="T120" s="38">
        <v>2</v>
      </c>
      <c r="U120" s="39" t="s">
        <v>471</v>
      </c>
      <c r="V120" s="27">
        <v>10</v>
      </c>
      <c r="X120" s="15"/>
      <c r="Y120" s="38">
        <v>0</v>
      </c>
      <c r="Z120" s="15" t="s">
        <v>486</v>
      </c>
      <c r="AA120" s="38">
        <v>0</v>
      </c>
      <c r="AC120" s="38">
        <v>0</v>
      </c>
      <c r="AD120" s="15" t="s">
        <v>472</v>
      </c>
      <c r="AE120" s="189"/>
      <c r="AF120" s="67"/>
    </row>
    <row r="121" spans="2:32" hidden="1">
      <c r="B121" s="27">
        <v>114</v>
      </c>
      <c r="C121" s="27">
        <v>9</v>
      </c>
      <c r="D121" s="36">
        <v>44993</v>
      </c>
      <c r="E121" s="65" t="s">
        <v>106</v>
      </c>
      <c r="F121" s="65" t="s">
        <v>82</v>
      </c>
      <c r="G121" s="65" t="s">
        <v>84</v>
      </c>
      <c r="H121" s="66" t="s">
        <v>107</v>
      </c>
      <c r="I121" s="68" t="s">
        <v>943</v>
      </c>
      <c r="J121" s="68" t="s">
        <v>944</v>
      </c>
      <c r="K121" s="15" t="s">
        <v>537</v>
      </c>
      <c r="L121" s="68" t="s">
        <v>944</v>
      </c>
      <c r="M121" s="68" t="s">
        <v>990</v>
      </c>
      <c r="N121" s="75" t="s">
        <v>991</v>
      </c>
      <c r="O121" s="225" t="s">
        <v>19</v>
      </c>
      <c r="P121" s="68"/>
      <c r="Q121" s="37">
        <v>7.99</v>
      </c>
      <c r="R121" s="69">
        <f t="shared" si="6"/>
        <v>7.99</v>
      </c>
      <c r="S121" s="69">
        <f t="shared" si="7"/>
        <v>0.79900000000000004</v>
      </c>
      <c r="T121" s="38">
        <v>1</v>
      </c>
      <c r="U121" s="39" t="s">
        <v>477</v>
      </c>
      <c r="V121" s="30">
        <v>10</v>
      </c>
      <c r="W121" s="41"/>
      <c r="X121" s="68" t="s">
        <v>992</v>
      </c>
      <c r="Y121" s="38">
        <v>1</v>
      </c>
      <c r="Z121" s="15" t="s">
        <v>992</v>
      </c>
      <c r="AA121" s="38">
        <v>1</v>
      </c>
      <c r="AB121" s="68" t="s">
        <v>993</v>
      </c>
      <c r="AC121" s="38">
        <v>1</v>
      </c>
      <c r="AD121" s="68" t="s">
        <v>472</v>
      </c>
      <c r="AE121" s="189"/>
      <c r="AF121" s="316"/>
    </row>
    <row r="122" spans="2:32" hidden="1">
      <c r="B122" s="27">
        <v>115</v>
      </c>
      <c r="C122" s="27">
        <v>9</v>
      </c>
      <c r="D122" s="36">
        <v>44993</v>
      </c>
      <c r="E122" s="65" t="s">
        <v>106</v>
      </c>
      <c r="F122" s="65" t="s">
        <v>82</v>
      </c>
      <c r="G122" s="65" t="s">
        <v>84</v>
      </c>
      <c r="H122" s="66" t="s">
        <v>107</v>
      </c>
      <c r="I122" s="15" t="s">
        <v>943</v>
      </c>
      <c r="J122" s="15" t="s">
        <v>944</v>
      </c>
      <c r="K122" s="15" t="s">
        <v>537</v>
      </c>
      <c r="L122" s="15" t="s">
        <v>944</v>
      </c>
      <c r="M122" s="15" t="s">
        <v>994</v>
      </c>
      <c r="N122" s="60" t="s">
        <v>991</v>
      </c>
      <c r="O122" s="225" t="s">
        <v>19</v>
      </c>
      <c r="Q122" s="37">
        <v>13.99</v>
      </c>
      <c r="R122" s="69">
        <f t="shared" si="6"/>
        <v>6.9950000000000001</v>
      </c>
      <c r="S122" s="69">
        <f t="shared" si="7"/>
        <v>0.69950000000000001</v>
      </c>
      <c r="T122" s="38">
        <v>2</v>
      </c>
      <c r="U122" s="39" t="s">
        <v>471</v>
      </c>
      <c r="V122" s="27">
        <v>10</v>
      </c>
      <c r="X122" s="15" t="s">
        <v>992</v>
      </c>
      <c r="Y122" s="38">
        <v>1</v>
      </c>
      <c r="Z122" s="15" t="s">
        <v>992</v>
      </c>
      <c r="AA122" s="38">
        <v>1</v>
      </c>
      <c r="AB122" s="15" t="s">
        <v>993</v>
      </c>
      <c r="AC122" s="38">
        <v>1</v>
      </c>
      <c r="AD122" s="15" t="s">
        <v>472</v>
      </c>
      <c r="AE122" s="189"/>
      <c r="AF122" s="67"/>
    </row>
    <row r="123" spans="2:32" hidden="1">
      <c r="B123" s="27">
        <v>116</v>
      </c>
      <c r="C123" s="27">
        <v>9</v>
      </c>
      <c r="D123" s="36">
        <v>44993</v>
      </c>
      <c r="E123" s="65" t="s">
        <v>106</v>
      </c>
      <c r="F123" s="65" t="s">
        <v>82</v>
      </c>
      <c r="G123" s="65" t="s">
        <v>84</v>
      </c>
      <c r="H123" s="66" t="s">
        <v>107</v>
      </c>
      <c r="I123" s="15" t="s">
        <v>995</v>
      </c>
      <c r="J123" s="15" t="s">
        <v>996</v>
      </c>
      <c r="K123" s="15" t="s">
        <v>353</v>
      </c>
      <c r="L123" s="15" t="s">
        <v>997</v>
      </c>
      <c r="M123" s="15" t="s">
        <v>998</v>
      </c>
      <c r="N123" s="60" t="s">
        <v>999</v>
      </c>
      <c r="O123" s="225" t="s">
        <v>19</v>
      </c>
      <c r="P123" s="15" t="s">
        <v>670</v>
      </c>
      <c r="Q123" s="37">
        <v>27.99</v>
      </c>
      <c r="R123" s="69">
        <f t="shared" si="6"/>
        <v>13.994999999999999</v>
      </c>
      <c r="S123" s="69">
        <f t="shared" si="7"/>
        <v>1.3995</v>
      </c>
      <c r="T123" s="38">
        <v>2</v>
      </c>
      <c r="U123" s="39" t="s">
        <v>471</v>
      </c>
      <c r="V123" s="27">
        <v>10</v>
      </c>
      <c r="X123" s="15" t="s">
        <v>1000</v>
      </c>
      <c r="Y123" s="38">
        <v>1</v>
      </c>
      <c r="Z123" s="15" t="s">
        <v>1000</v>
      </c>
      <c r="AA123" s="38">
        <v>1</v>
      </c>
      <c r="AC123" s="38">
        <v>0</v>
      </c>
      <c r="AD123" s="15" t="s">
        <v>472</v>
      </c>
      <c r="AE123" s="189" t="s">
        <v>360</v>
      </c>
      <c r="AF123" s="67"/>
    </row>
    <row r="124" spans="2:32" hidden="1">
      <c r="B124" s="27">
        <v>117</v>
      </c>
      <c r="C124" s="27">
        <v>9</v>
      </c>
      <c r="D124" s="36">
        <v>44993</v>
      </c>
      <c r="E124" s="65" t="s">
        <v>106</v>
      </c>
      <c r="F124" s="65" t="s">
        <v>82</v>
      </c>
      <c r="G124" s="65" t="s">
        <v>84</v>
      </c>
      <c r="H124" s="66" t="s">
        <v>107</v>
      </c>
      <c r="I124" s="15" t="s">
        <v>1001</v>
      </c>
      <c r="J124" s="15" t="s">
        <v>1002</v>
      </c>
      <c r="K124" s="15" t="s">
        <v>537</v>
      </c>
      <c r="L124" s="15" t="s">
        <v>1003</v>
      </c>
      <c r="M124" s="15" t="s">
        <v>1004</v>
      </c>
      <c r="N124" s="60" t="s">
        <v>1005</v>
      </c>
      <c r="O124" s="225" t="s">
        <v>19</v>
      </c>
      <c r="Q124" s="37">
        <v>39.99</v>
      </c>
      <c r="R124" s="69">
        <f t="shared" si="6"/>
        <v>6.665</v>
      </c>
      <c r="S124" s="69">
        <f t="shared" si="7"/>
        <v>0.66649999999999998</v>
      </c>
      <c r="T124" s="38">
        <v>6</v>
      </c>
      <c r="U124" s="39" t="s">
        <v>530</v>
      </c>
      <c r="V124" s="27">
        <v>10</v>
      </c>
      <c r="X124" s="15" t="s">
        <v>948</v>
      </c>
      <c r="Y124" s="38">
        <v>1</v>
      </c>
      <c r="Z124" s="15" t="s">
        <v>948</v>
      </c>
      <c r="AA124" s="38">
        <v>1</v>
      </c>
      <c r="AB124" s="15" t="s">
        <v>1006</v>
      </c>
      <c r="AC124" s="38">
        <v>1</v>
      </c>
      <c r="AD124" s="15" t="s">
        <v>472</v>
      </c>
      <c r="AE124" s="189"/>
      <c r="AF124" s="67"/>
    </row>
    <row r="125" spans="2:32" hidden="1">
      <c r="B125" s="27">
        <v>118</v>
      </c>
      <c r="C125" s="27">
        <v>9</v>
      </c>
      <c r="D125" s="36">
        <v>44993</v>
      </c>
      <c r="E125" s="65" t="s">
        <v>106</v>
      </c>
      <c r="F125" s="65" t="s">
        <v>82</v>
      </c>
      <c r="G125" s="65" t="s">
        <v>84</v>
      </c>
      <c r="H125" s="66" t="s">
        <v>107</v>
      </c>
      <c r="I125" s="15" t="s">
        <v>374</v>
      </c>
      <c r="J125" s="28" t="s">
        <v>375</v>
      </c>
      <c r="K125" s="28" t="s">
        <v>353</v>
      </c>
      <c r="L125" s="15" t="s">
        <v>1007</v>
      </c>
      <c r="M125" s="15" t="s">
        <v>1008</v>
      </c>
      <c r="N125" s="60" t="s">
        <v>1009</v>
      </c>
      <c r="O125" s="195" t="s">
        <v>19</v>
      </c>
      <c r="P125" s="15" t="s">
        <v>376</v>
      </c>
      <c r="Q125" s="37">
        <v>18.989999999999998</v>
      </c>
      <c r="R125" s="69">
        <f t="shared" si="6"/>
        <v>18.989999999999998</v>
      </c>
      <c r="S125" s="69">
        <f t="shared" si="7"/>
        <v>5.4257142857142853</v>
      </c>
      <c r="T125" s="38">
        <v>1</v>
      </c>
      <c r="U125" s="39" t="s">
        <v>477</v>
      </c>
      <c r="V125" s="27">
        <v>3.5</v>
      </c>
      <c r="X125" s="15" t="s">
        <v>567</v>
      </c>
      <c r="Y125" s="38">
        <v>1</v>
      </c>
      <c r="Z125" s="15" t="s">
        <v>1010</v>
      </c>
      <c r="AA125" s="38">
        <v>1</v>
      </c>
      <c r="AC125" s="38">
        <v>0</v>
      </c>
      <c r="AD125" s="15" t="s">
        <v>472</v>
      </c>
      <c r="AE125" s="189" t="s">
        <v>360</v>
      </c>
      <c r="AF125" s="67"/>
    </row>
    <row r="126" spans="2:32" hidden="1">
      <c r="B126" s="27">
        <v>119</v>
      </c>
      <c r="C126" s="27">
        <v>9</v>
      </c>
      <c r="D126" s="36">
        <v>44993</v>
      </c>
      <c r="E126" s="65" t="s">
        <v>106</v>
      </c>
      <c r="F126" s="65" t="s">
        <v>82</v>
      </c>
      <c r="G126" s="65" t="s">
        <v>84</v>
      </c>
      <c r="H126" s="66" t="s">
        <v>107</v>
      </c>
      <c r="I126" s="15" t="s">
        <v>374</v>
      </c>
      <c r="J126" s="28" t="s">
        <v>375</v>
      </c>
      <c r="K126" s="28" t="s">
        <v>353</v>
      </c>
      <c r="L126" s="15" t="s">
        <v>1011</v>
      </c>
      <c r="M126" s="15" t="s">
        <v>1012</v>
      </c>
      <c r="N126" s="60" t="s">
        <v>1013</v>
      </c>
      <c r="O126" s="195" t="s">
        <v>19</v>
      </c>
      <c r="P126" s="15" t="s">
        <v>376</v>
      </c>
      <c r="Q126" s="37">
        <v>16.989999999999998</v>
      </c>
      <c r="R126" s="69">
        <f t="shared" si="6"/>
        <v>16.989999999999998</v>
      </c>
      <c r="S126" s="69">
        <f t="shared" si="7"/>
        <v>0.99941176470588222</v>
      </c>
      <c r="T126" s="38">
        <v>1</v>
      </c>
      <c r="U126" s="39" t="s">
        <v>477</v>
      </c>
      <c r="V126" s="27">
        <v>17</v>
      </c>
      <c r="X126" s="15" t="s">
        <v>567</v>
      </c>
      <c r="Y126" s="38">
        <v>1</v>
      </c>
      <c r="Z126" s="15" t="s">
        <v>1010</v>
      </c>
      <c r="AA126" s="38">
        <v>1</v>
      </c>
      <c r="AC126" s="38">
        <v>0</v>
      </c>
      <c r="AD126" s="15" t="s">
        <v>472</v>
      </c>
      <c r="AE126" s="189" t="s">
        <v>360</v>
      </c>
      <c r="AF126" s="67" t="s">
        <v>904</v>
      </c>
    </row>
    <row r="127" spans="2:32" hidden="1">
      <c r="B127" s="27">
        <v>120</v>
      </c>
      <c r="C127" s="27">
        <v>9</v>
      </c>
      <c r="D127" s="36">
        <v>45023</v>
      </c>
      <c r="E127" s="150" t="s">
        <v>106</v>
      </c>
      <c r="F127" s="150" t="s">
        <v>82</v>
      </c>
      <c r="G127" s="150" t="s">
        <v>84</v>
      </c>
      <c r="H127" s="151" t="s">
        <v>107</v>
      </c>
      <c r="I127" s="15" t="s">
        <v>374</v>
      </c>
      <c r="J127" s="15" t="s">
        <v>406</v>
      </c>
      <c r="K127" s="28" t="s">
        <v>353</v>
      </c>
      <c r="L127" s="15" t="s">
        <v>1014</v>
      </c>
      <c r="M127" s="15" t="s">
        <v>1015</v>
      </c>
      <c r="N127" s="60" t="s">
        <v>1016</v>
      </c>
      <c r="O127" s="195" t="s">
        <v>19</v>
      </c>
      <c r="P127" s="15" t="s">
        <v>376</v>
      </c>
      <c r="Q127" s="37"/>
      <c r="R127" s="69"/>
      <c r="S127" s="69"/>
      <c r="T127" s="38"/>
      <c r="U127" s="39" t="s">
        <v>736</v>
      </c>
      <c r="W127" s="40" t="s">
        <v>368</v>
      </c>
      <c r="X127" s="15" t="s">
        <v>356</v>
      </c>
      <c r="Y127" s="38">
        <v>1</v>
      </c>
      <c r="Z127" s="15" t="s">
        <v>356</v>
      </c>
      <c r="AA127" s="27">
        <v>1</v>
      </c>
      <c r="AC127" s="27">
        <v>0</v>
      </c>
      <c r="AD127" s="15" t="s">
        <v>472</v>
      </c>
      <c r="AE127" s="189"/>
      <c r="AF127" s="15" t="s">
        <v>1017</v>
      </c>
    </row>
    <row r="128" spans="2:32" hidden="1">
      <c r="B128" s="27">
        <v>121</v>
      </c>
      <c r="C128" s="27">
        <v>9</v>
      </c>
      <c r="D128" s="36">
        <v>44993</v>
      </c>
      <c r="E128" s="65" t="s">
        <v>106</v>
      </c>
      <c r="F128" s="65" t="s">
        <v>82</v>
      </c>
      <c r="G128" s="65" t="s">
        <v>84</v>
      </c>
      <c r="H128" s="66" t="s">
        <v>107</v>
      </c>
      <c r="I128" s="15" t="s">
        <v>615</v>
      </c>
      <c r="J128" s="15" t="s">
        <v>616</v>
      </c>
      <c r="K128" s="28" t="s">
        <v>353</v>
      </c>
      <c r="L128" s="15" t="s">
        <v>1018</v>
      </c>
      <c r="M128" s="15" t="s">
        <v>1019</v>
      </c>
      <c r="N128" s="60" t="s">
        <v>1020</v>
      </c>
      <c r="O128" s="225" t="s">
        <v>528</v>
      </c>
      <c r="P128" s="28" t="s">
        <v>529</v>
      </c>
      <c r="Q128" s="37">
        <v>8.99</v>
      </c>
      <c r="R128" s="69">
        <f t="shared" ref="R128:R159" si="8">IFERROR(Q128/T128,"-")</f>
        <v>8.99</v>
      </c>
      <c r="S128" s="69">
        <f t="shared" ref="S128:S159" si="9">IFERROR(R128/V128,"-")</f>
        <v>0.89900000000000002</v>
      </c>
      <c r="T128" s="38">
        <v>1</v>
      </c>
      <c r="U128" s="39" t="s">
        <v>477</v>
      </c>
      <c r="V128" s="27">
        <v>10</v>
      </c>
      <c r="X128" s="15" t="s">
        <v>1000</v>
      </c>
      <c r="Y128" s="38">
        <v>1</v>
      </c>
      <c r="Z128" s="15" t="s">
        <v>1000</v>
      </c>
      <c r="AA128" s="38">
        <v>1</v>
      </c>
      <c r="AC128" s="38">
        <v>0</v>
      </c>
      <c r="AD128" s="15" t="s">
        <v>1021</v>
      </c>
      <c r="AE128" s="189" t="s">
        <v>360</v>
      </c>
      <c r="AF128" s="67" t="s">
        <v>904</v>
      </c>
    </row>
    <row r="129" spans="2:32" hidden="1">
      <c r="B129" s="27">
        <v>122</v>
      </c>
      <c r="C129" s="27">
        <v>9</v>
      </c>
      <c r="D129" s="36">
        <v>44993</v>
      </c>
      <c r="E129" s="65" t="s">
        <v>106</v>
      </c>
      <c r="F129" s="65" t="s">
        <v>82</v>
      </c>
      <c r="G129" s="65" t="s">
        <v>84</v>
      </c>
      <c r="H129" s="66" t="s">
        <v>107</v>
      </c>
      <c r="I129" s="15" t="s">
        <v>615</v>
      </c>
      <c r="J129" s="15" t="s">
        <v>616</v>
      </c>
      <c r="K129" s="28" t="s">
        <v>353</v>
      </c>
      <c r="L129" s="15" t="s">
        <v>1022</v>
      </c>
      <c r="M129" s="15" t="s">
        <v>1023</v>
      </c>
      <c r="N129" s="60" t="s">
        <v>1020</v>
      </c>
      <c r="O129" s="225" t="s">
        <v>528</v>
      </c>
      <c r="P129" s="28" t="s">
        <v>529</v>
      </c>
      <c r="Q129" s="37">
        <v>34.99</v>
      </c>
      <c r="R129" s="69">
        <f t="shared" si="8"/>
        <v>5.831666666666667</v>
      </c>
      <c r="S129" s="69">
        <f t="shared" si="9"/>
        <v>0.58316666666666672</v>
      </c>
      <c r="T129" s="38">
        <v>6</v>
      </c>
      <c r="U129" s="39" t="s">
        <v>530</v>
      </c>
      <c r="V129" s="27">
        <v>10</v>
      </c>
      <c r="X129" s="15" t="s">
        <v>1000</v>
      </c>
      <c r="Y129" s="38">
        <v>1</v>
      </c>
      <c r="Z129" s="15" t="s">
        <v>1000</v>
      </c>
      <c r="AA129" s="38">
        <v>1</v>
      </c>
      <c r="AC129" s="38">
        <v>0</v>
      </c>
      <c r="AD129" s="15" t="s">
        <v>1021</v>
      </c>
      <c r="AE129" s="189" t="s">
        <v>360</v>
      </c>
      <c r="AF129" s="67" t="s">
        <v>904</v>
      </c>
    </row>
    <row r="130" spans="2:32" hidden="1">
      <c r="B130" s="27">
        <v>123</v>
      </c>
      <c r="C130" s="27">
        <v>9</v>
      </c>
      <c r="D130" s="36">
        <v>44993</v>
      </c>
      <c r="E130" s="65" t="s">
        <v>106</v>
      </c>
      <c r="F130" s="65" t="s">
        <v>82</v>
      </c>
      <c r="G130" s="65" t="s">
        <v>84</v>
      </c>
      <c r="H130" s="66" t="s">
        <v>107</v>
      </c>
      <c r="I130" s="15" t="s">
        <v>665</v>
      </c>
      <c r="J130" s="15" t="s">
        <v>666</v>
      </c>
      <c r="K130" s="28" t="s">
        <v>353</v>
      </c>
      <c r="L130" s="15" t="s">
        <v>1024</v>
      </c>
      <c r="M130" s="15" t="s">
        <v>1025</v>
      </c>
      <c r="N130" s="60" t="s">
        <v>1026</v>
      </c>
      <c r="O130" s="225" t="s">
        <v>19</v>
      </c>
      <c r="P130" s="28" t="s">
        <v>670</v>
      </c>
      <c r="Q130" s="37">
        <v>9.99</v>
      </c>
      <c r="R130" s="69">
        <f t="shared" si="8"/>
        <v>9.99</v>
      </c>
      <c r="S130" s="69">
        <f t="shared" si="9"/>
        <v>0.999</v>
      </c>
      <c r="T130" s="38">
        <v>1</v>
      </c>
      <c r="U130" s="39" t="s">
        <v>477</v>
      </c>
      <c r="V130" s="27">
        <v>10</v>
      </c>
      <c r="X130" s="15" t="s">
        <v>1027</v>
      </c>
      <c r="Y130" s="38">
        <v>1</v>
      </c>
      <c r="Z130" s="15" t="s">
        <v>1027</v>
      </c>
      <c r="AA130" s="38">
        <v>1</v>
      </c>
      <c r="AB130" s="15" t="s">
        <v>1028</v>
      </c>
      <c r="AC130" s="38">
        <v>1</v>
      </c>
      <c r="AD130" s="15" t="s">
        <v>1029</v>
      </c>
      <c r="AE130" s="189" t="s">
        <v>600</v>
      </c>
      <c r="AF130" s="67" t="s">
        <v>1030</v>
      </c>
    </row>
    <row r="131" spans="2:32" hidden="1">
      <c r="B131" s="27">
        <v>124</v>
      </c>
      <c r="C131" s="27">
        <v>9</v>
      </c>
      <c r="D131" s="36">
        <v>44993</v>
      </c>
      <c r="E131" s="65" t="s">
        <v>106</v>
      </c>
      <c r="F131" s="65" t="s">
        <v>82</v>
      </c>
      <c r="G131" s="65" t="s">
        <v>84</v>
      </c>
      <c r="H131" s="66" t="s">
        <v>107</v>
      </c>
      <c r="I131" s="15" t="s">
        <v>665</v>
      </c>
      <c r="J131" s="15" t="s">
        <v>666</v>
      </c>
      <c r="K131" s="28" t="s">
        <v>353</v>
      </c>
      <c r="L131" s="15" t="s">
        <v>1031</v>
      </c>
      <c r="M131" s="15" t="s">
        <v>1032</v>
      </c>
      <c r="N131" s="60" t="s">
        <v>1033</v>
      </c>
      <c r="O131" s="225" t="s">
        <v>19</v>
      </c>
      <c r="P131" s="28" t="s">
        <v>670</v>
      </c>
      <c r="Q131" s="37">
        <v>17.989999999999998</v>
      </c>
      <c r="R131" s="69">
        <f t="shared" si="8"/>
        <v>8.9949999999999992</v>
      </c>
      <c r="S131" s="69">
        <f t="shared" si="9"/>
        <v>0.89949999999999997</v>
      </c>
      <c r="T131" s="38">
        <v>2</v>
      </c>
      <c r="U131" s="39" t="s">
        <v>471</v>
      </c>
      <c r="V131" s="27">
        <v>10</v>
      </c>
      <c r="X131" s="15" t="s">
        <v>356</v>
      </c>
      <c r="Y131" s="38">
        <v>1</v>
      </c>
      <c r="Z131" s="15" t="s">
        <v>356</v>
      </c>
      <c r="AA131" s="38">
        <v>1</v>
      </c>
      <c r="AC131" s="38">
        <v>0</v>
      </c>
      <c r="AD131" s="15" t="s">
        <v>1034</v>
      </c>
      <c r="AE131" s="189" t="s">
        <v>600</v>
      </c>
      <c r="AF131" s="67"/>
    </row>
    <row r="132" spans="2:32">
      <c r="B132" s="27">
        <v>125</v>
      </c>
      <c r="C132" s="27">
        <v>9</v>
      </c>
      <c r="D132" s="36">
        <v>44993</v>
      </c>
      <c r="E132" s="65" t="s">
        <v>106</v>
      </c>
      <c r="F132" s="65" t="s">
        <v>82</v>
      </c>
      <c r="G132" s="65" t="s">
        <v>84</v>
      </c>
      <c r="H132" s="66" t="s">
        <v>107</v>
      </c>
      <c r="I132" s="28" t="s">
        <v>414</v>
      </c>
      <c r="J132" s="15" t="s">
        <v>694</v>
      </c>
      <c r="K132" s="28" t="s">
        <v>353</v>
      </c>
      <c r="L132" s="15" t="s">
        <v>1035</v>
      </c>
      <c r="M132" s="15" t="s">
        <v>1036</v>
      </c>
      <c r="N132" s="60" t="s">
        <v>1037</v>
      </c>
      <c r="O132" s="225" t="s">
        <v>19</v>
      </c>
      <c r="P132" s="28" t="s">
        <v>416</v>
      </c>
      <c r="Q132" s="37">
        <v>18.989999999999998</v>
      </c>
      <c r="R132" s="69">
        <f t="shared" si="8"/>
        <v>18.989999999999998</v>
      </c>
      <c r="S132" s="69">
        <f t="shared" si="9"/>
        <v>1.8989999999999998</v>
      </c>
      <c r="T132" s="38">
        <v>1</v>
      </c>
      <c r="U132" s="39" t="s">
        <v>477</v>
      </c>
      <c r="V132" s="27">
        <v>10</v>
      </c>
      <c r="X132" s="15"/>
      <c r="Y132" s="38">
        <v>0</v>
      </c>
      <c r="Z132" s="15" t="s">
        <v>486</v>
      </c>
      <c r="AA132" s="38">
        <v>0</v>
      </c>
      <c r="AB132" s="15" t="s">
        <v>504</v>
      </c>
      <c r="AC132" s="38">
        <v>1</v>
      </c>
      <c r="AD132" s="15" t="s">
        <v>1029</v>
      </c>
      <c r="AE132" s="189" t="s">
        <v>360</v>
      </c>
      <c r="AF132" s="67" t="s">
        <v>904</v>
      </c>
    </row>
    <row r="133" spans="2:32">
      <c r="B133" s="27">
        <v>126</v>
      </c>
      <c r="C133" s="27">
        <v>4</v>
      </c>
      <c r="D133" s="36">
        <v>44994</v>
      </c>
      <c r="E133" s="65" t="s">
        <v>93</v>
      </c>
      <c r="F133" s="65" t="s">
        <v>87</v>
      </c>
      <c r="G133" s="65" t="s">
        <v>89</v>
      </c>
      <c r="H133" s="66" t="s">
        <v>94</v>
      </c>
      <c r="I133" s="15" t="s">
        <v>995</v>
      </c>
      <c r="J133" s="15" t="s">
        <v>996</v>
      </c>
      <c r="K133" s="15" t="s">
        <v>353</v>
      </c>
      <c r="L133" s="15" t="s">
        <v>1038</v>
      </c>
      <c r="M133" s="15" t="s">
        <v>1039</v>
      </c>
      <c r="N133" s="60" t="s">
        <v>1040</v>
      </c>
      <c r="O133" s="225" t="s">
        <v>19</v>
      </c>
      <c r="P133" s="15" t="s">
        <v>670</v>
      </c>
      <c r="Q133" s="37">
        <v>9.39</v>
      </c>
      <c r="R133" s="69">
        <f t="shared" si="8"/>
        <v>9.39</v>
      </c>
      <c r="S133" s="69">
        <f t="shared" si="9"/>
        <v>0.93900000000000006</v>
      </c>
      <c r="T133" s="38">
        <v>1</v>
      </c>
      <c r="U133" s="39" t="s">
        <v>477</v>
      </c>
      <c r="V133" s="27">
        <v>10</v>
      </c>
      <c r="X133" s="15"/>
      <c r="Y133" s="38">
        <v>0</v>
      </c>
      <c r="Z133" s="15" t="s">
        <v>486</v>
      </c>
      <c r="AA133" s="38">
        <v>0</v>
      </c>
      <c r="AC133" s="38">
        <v>0</v>
      </c>
      <c r="AD133" s="15" t="s">
        <v>472</v>
      </c>
      <c r="AE133" s="189" t="s">
        <v>360</v>
      </c>
      <c r="AF133" s="15" t="s">
        <v>719</v>
      </c>
    </row>
    <row r="134" spans="2:32">
      <c r="B134" s="27">
        <v>127</v>
      </c>
      <c r="C134" s="27">
        <v>4</v>
      </c>
      <c r="D134" s="36">
        <v>44994</v>
      </c>
      <c r="E134" s="65" t="s">
        <v>93</v>
      </c>
      <c r="F134" s="65" t="s">
        <v>87</v>
      </c>
      <c r="G134" s="65" t="s">
        <v>89</v>
      </c>
      <c r="H134" s="66" t="s">
        <v>94</v>
      </c>
      <c r="I134" s="15" t="s">
        <v>995</v>
      </c>
      <c r="J134" s="15" t="s">
        <v>996</v>
      </c>
      <c r="K134" s="15" t="s">
        <v>353</v>
      </c>
      <c r="L134" s="15" t="s">
        <v>1041</v>
      </c>
      <c r="M134" s="15" t="s">
        <v>1042</v>
      </c>
      <c r="N134" s="60" t="s">
        <v>1043</v>
      </c>
      <c r="O134" s="225" t="s">
        <v>19</v>
      </c>
      <c r="P134" s="15" t="s">
        <v>670</v>
      </c>
      <c r="Q134" s="37">
        <v>39.99</v>
      </c>
      <c r="R134" s="69">
        <f t="shared" si="8"/>
        <v>6.665</v>
      </c>
      <c r="S134" s="69">
        <f t="shared" si="9"/>
        <v>0.66649999999999998</v>
      </c>
      <c r="T134" s="38">
        <v>6</v>
      </c>
      <c r="U134" s="39" t="s">
        <v>530</v>
      </c>
      <c r="V134" s="27">
        <v>10</v>
      </c>
      <c r="X134" s="15"/>
      <c r="Y134" s="38">
        <v>0</v>
      </c>
      <c r="Z134" s="15" t="s">
        <v>486</v>
      </c>
      <c r="AA134" s="38">
        <v>0</v>
      </c>
      <c r="AC134" s="38">
        <v>0</v>
      </c>
      <c r="AD134" s="15" t="s">
        <v>472</v>
      </c>
      <c r="AE134" s="189" t="s">
        <v>360</v>
      </c>
      <c r="AF134" s="15" t="s">
        <v>719</v>
      </c>
    </row>
    <row r="135" spans="2:32">
      <c r="B135" s="27">
        <v>128</v>
      </c>
      <c r="C135" s="27">
        <v>4</v>
      </c>
      <c r="D135" s="36">
        <v>44994</v>
      </c>
      <c r="E135" s="65" t="s">
        <v>93</v>
      </c>
      <c r="F135" s="65" t="s">
        <v>87</v>
      </c>
      <c r="G135" s="65" t="s">
        <v>89</v>
      </c>
      <c r="H135" s="66" t="s">
        <v>94</v>
      </c>
      <c r="I135" s="15" t="s">
        <v>388</v>
      </c>
      <c r="J135" s="15" t="s">
        <v>389</v>
      </c>
      <c r="K135" s="28" t="s">
        <v>353</v>
      </c>
      <c r="L135" s="15" t="s">
        <v>1044</v>
      </c>
      <c r="M135" s="15" t="s">
        <v>1045</v>
      </c>
      <c r="N135" s="60" t="s">
        <v>1046</v>
      </c>
      <c r="O135" s="225" t="s">
        <v>19</v>
      </c>
      <c r="P135" s="15" t="s">
        <v>391</v>
      </c>
      <c r="Q135" s="37">
        <v>239.19</v>
      </c>
      <c r="R135" s="69">
        <f t="shared" si="8"/>
        <v>19.932500000000001</v>
      </c>
      <c r="S135" s="69">
        <f t="shared" si="9"/>
        <v>2.4915625000000001</v>
      </c>
      <c r="T135" s="38">
        <v>12</v>
      </c>
      <c r="U135" s="39" t="s">
        <v>579</v>
      </c>
      <c r="V135" s="27">
        <v>8</v>
      </c>
      <c r="X135" s="15"/>
      <c r="Y135" s="38">
        <v>0</v>
      </c>
      <c r="Z135" s="15" t="s">
        <v>486</v>
      </c>
      <c r="AA135" s="38">
        <v>0</v>
      </c>
      <c r="AC135" s="38">
        <v>0</v>
      </c>
      <c r="AD135" s="15" t="s">
        <v>472</v>
      </c>
      <c r="AE135" s="189"/>
      <c r="AF135" s="15" t="s">
        <v>1047</v>
      </c>
    </row>
    <row r="136" spans="2:32">
      <c r="B136" s="27">
        <v>129</v>
      </c>
      <c r="C136" s="27">
        <v>4</v>
      </c>
      <c r="D136" s="36">
        <v>44994</v>
      </c>
      <c r="E136" s="65" t="s">
        <v>93</v>
      </c>
      <c r="F136" s="65" t="s">
        <v>87</v>
      </c>
      <c r="G136" s="65" t="s">
        <v>89</v>
      </c>
      <c r="H136" s="66" t="s">
        <v>94</v>
      </c>
      <c r="I136" s="15" t="s">
        <v>374</v>
      </c>
      <c r="J136" s="28" t="s">
        <v>375</v>
      </c>
      <c r="K136" s="28" t="s">
        <v>353</v>
      </c>
      <c r="L136" s="15" t="s">
        <v>1048</v>
      </c>
      <c r="M136" s="15" t="s">
        <v>1049</v>
      </c>
      <c r="N136" s="60" t="s">
        <v>1050</v>
      </c>
      <c r="O136" s="195" t="s">
        <v>19</v>
      </c>
      <c r="P136" s="15" t="s">
        <v>376</v>
      </c>
      <c r="Q136" s="37">
        <v>35.590000000000003</v>
      </c>
      <c r="R136" s="69">
        <f t="shared" si="8"/>
        <v>17.795000000000002</v>
      </c>
      <c r="S136" s="69">
        <f t="shared" si="9"/>
        <v>1.7795000000000001</v>
      </c>
      <c r="T136" s="38">
        <v>2</v>
      </c>
      <c r="U136" s="39" t="s">
        <v>471</v>
      </c>
      <c r="V136" s="27">
        <v>10</v>
      </c>
      <c r="X136" s="15"/>
      <c r="Y136" s="38">
        <v>0</v>
      </c>
      <c r="Z136" s="15" t="s">
        <v>486</v>
      </c>
      <c r="AA136" s="38">
        <v>0</v>
      </c>
      <c r="AC136" s="38">
        <v>0</v>
      </c>
      <c r="AD136" s="15" t="s">
        <v>472</v>
      </c>
      <c r="AE136" s="189" t="s">
        <v>360</v>
      </c>
      <c r="AF136" s="15" t="s">
        <v>719</v>
      </c>
    </row>
    <row r="137" spans="2:32">
      <c r="B137" s="27">
        <v>130</v>
      </c>
      <c r="C137" s="27">
        <v>4</v>
      </c>
      <c r="D137" s="36">
        <v>44994</v>
      </c>
      <c r="E137" s="65" t="s">
        <v>93</v>
      </c>
      <c r="F137" s="65" t="s">
        <v>87</v>
      </c>
      <c r="G137" s="65" t="s">
        <v>89</v>
      </c>
      <c r="H137" s="66" t="s">
        <v>94</v>
      </c>
      <c r="I137" s="15" t="s">
        <v>374</v>
      </c>
      <c r="J137" s="28" t="s">
        <v>375</v>
      </c>
      <c r="K137" s="28" t="s">
        <v>353</v>
      </c>
      <c r="L137" s="15" t="s">
        <v>1051</v>
      </c>
      <c r="M137" s="15" t="s">
        <v>1052</v>
      </c>
      <c r="N137" s="60" t="s">
        <v>1053</v>
      </c>
      <c r="O137" s="195" t="s">
        <v>19</v>
      </c>
      <c r="P137" s="15" t="s">
        <v>376</v>
      </c>
      <c r="Q137" s="37">
        <v>84.99</v>
      </c>
      <c r="R137" s="69">
        <f t="shared" si="8"/>
        <v>7.0824999999999996</v>
      </c>
      <c r="S137" s="69">
        <f t="shared" si="9"/>
        <v>0.70824999999999994</v>
      </c>
      <c r="T137" s="38">
        <v>12</v>
      </c>
      <c r="U137" s="39" t="s">
        <v>579</v>
      </c>
      <c r="V137" s="27">
        <v>10</v>
      </c>
      <c r="X137" s="15"/>
      <c r="Y137" s="38">
        <v>0</v>
      </c>
      <c r="Z137" s="15" t="s">
        <v>486</v>
      </c>
      <c r="AA137" s="38">
        <v>0</v>
      </c>
      <c r="AC137" s="38">
        <v>0</v>
      </c>
      <c r="AD137" s="15" t="s">
        <v>472</v>
      </c>
      <c r="AE137" s="189" t="s">
        <v>360</v>
      </c>
      <c r="AF137" s="15" t="s">
        <v>1054</v>
      </c>
    </row>
    <row r="138" spans="2:32" hidden="1">
      <c r="B138" s="27">
        <v>131</v>
      </c>
      <c r="C138" s="27">
        <v>4</v>
      </c>
      <c r="D138" s="36">
        <v>44994</v>
      </c>
      <c r="E138" s="65" t="s">
        <v>93</v>
      </c>
      <c r="F138" s="65" t="s">
        <v>87</v>
      </c>
      <c r="G138" s="65" t="s">
        <v>89</v>
      </c>
      <c r="H138" s="66" t="s">
        <v>94</v>
      </c>
      <c r="I138" s="15" t="s">
        <v>665</v>
      </c>
      <c r="J138" s="15" t="s">
        <v>666</v>
      </c>
      <c r="K138" s="28" t="s">
        <v>353</v>
      </c>
      <c r="L138" s="15" t="s">
        <v>1055</v>
      </c>
      <c r="M138" s="15" t="s">
        <v>1056</v>
      </c>
      <c r="N138" s="60" t="s">
        <v>1057</v>
      </c>
      <c r="O138" s="225" t="s">
        <v>19</v>
      </c>
      <c r="P138" s="28" t="s">
        <v>670</v>
      </c>
      <c r="Q138" s="37">
        <v>8.99</v>
      </c>
      <c r="R138" s="69">
        <f t="shared" si="8"/>
        <v>8.99</v>
      </c>
      <c r="S138" s="69">
        <f t="shared" si="9"/>
        <v>0.89900000000000002</v>
      </c>
      <c r="T138" s="38">
        <v>1</v>
      </c>
      <c r="U138" s="39" t="s">
        <v>477</v>
      </c>
      <c r="V138" s="27">
        <v>10</v>
      </c>
      <c r="X138" s="15" t="s">
        <v>571</v>
      </c>
      <c r="Y138" s="38">
        <v>1</v>
      </c>
      <c r="Z138" s="15" t="s">
        <v>571</v>
      </c>
      <c r="AA138" s="38">
        <v>1</v>
      </c>
      <c r="AC138" s="38">
        <v>0</v>
      </c>
      <c r="AD138" s="15" t="s">
        <v>472</v>
      </c>
      <c r="AE138" s="189" t="s">
        <v>360</v>
      </c>
      <c r="AF138" s="15" t="s">
        <v>719</v>
      </c>
    </row>
    <row r="139" spans="2:32">
      <c r="B139" s="27">
        <v>132</v>
      </c>
      <c r="C139" s="27">
        <v>4</v>
      </c>
      <c r="D139" s="36">
        <v>44994</v>
      </c>
      <c r="E139" s="65" t="s">
        <v>93</v>
      </c>
      <c r="F139" s="65" t="s">
        <v>87</v>
      </c>
      <c r="G139" s="65" t="s">
        <v>89</v>
      </c>
      <c r="H139" s="66" t="s">
        <v>94</v>
      </c>
      <c r="I139" s="15" t="s">
        <v>665</v>
      </c>
      <c r="J139" s="15" t="s">
        <v>666</v>
      </c>
      <c r="K139" s="28" t="s">
        <v>353</v>
      </c>
      <c r="L139" s="15" t="s">
        <v>1058</v>
      </c>
      <c r="M139" s="15" t="s">
        <v>1059</v>
      </c>
      <c r="N139" s="60" t="s">
        <v>865</v>
      </c>
      <c r="O139" s="225" t="s">
        <v>19</v>
      </c>
      <c r="P139" s="28" t="s">
        <v>670</v>
      </c>
      <c r="Q139" s="37">
        <v>10.29</v>
      </c>
      <c r="R139" s="69">
        <f t="shared" si="8"/>
        <v>10.29</v>
      </c>
      <c r="S139" s="69">
        <f t="shared" si="9"/>
        <v>2.94</v>
      </c>
      <c r="T139" s="38">
        <v>1</v>
      </c>
      <c r="U139" s="39" t="s">
        <v>477</v>
      </c>
      <c r="V139" s="27">
        <v>3.5</v>
      </c>
      <c r="X139" s="15"/>
      <c r="Y139" s="38">
        <v>0</v>
      </c>
      <c r="Z139" s="15" t="s">
        <v>486</v>
      </c>
      <c r="AA139" s="38">
        <v>0</v>
      </c>
      <c r="AC139" s="38">
        <v>0</v>
      </c>
      <c r="AD139" s="15" t="s">
        <v>472</v>
      </c>
      <c r="AE139" s="189" t="s">
        <v>360</v>
      </c>
    </row>
    <row r="140" spans="2:32" hidden="1">
      <c r="B140" s="27">
        <v>133</v>
      </c>
      <c r="C140" s="27">
        <v>4</v>
      </c>
      <c r="D140" s="36">
        <v>44994</v>
      </c>
      <c r="E140" s="65" t="s">
        <v>93</v>
      </c>
      <c r="F140" s="65" t="s">
        <v>87</v>
      </c>
      <c r="G140" s="65" t="s">
        <v>89</v>
      </c>
      <c r="H140" s="66" t="s">
        <v>94</v>
      </c>
      <c r="I140" s="28" t="s">
        <v>414</v>
      </c>
      <c r="J140" s="15" t="s">
        <v>694</v>
      </c>
      <c r="K140" s="28" t="s">
        <v>353</v>
      </c>
      <c r="L140" s="15" t="s">
        <v>1060</v>
      </c>
      <c r="M140" s="15" t="s">
        <v>1061</v>
      </c>
      <c r="N140" s="60" t="s">
        <v>1062</v>
      </c>
      <c r="O140" s="225" t="s">
        <v>19</v>
      </c>
      <c r="P140" s="28" t="s">
        <v>416</v>
      </c>
      <c r="Q140" s="37">
        <v>12.49</v>
      </c>
      <c r="R140" s="69">
        <f t="shared" si="8"/>
        <v>6.2450000000000001</v>
      </c>
      <c r="S140" s="69">
        <f t="shared" si="9"/>
        <v>1.7842857142857143</v>
      </c>
      <c r="T140" s="38">
        <v>2</v>
      </c>
      <c r="U140" s="39" t="s">
        <v>471</v>
      </c>
      <c r="V140" s="27">
        <v>3.5</v>
      </c>
      <c r="X140" s="15" t="s">
        <v>1063</v>
      </c>
      <c r="Y140" s="38">
        <v>1</v>
      </c>
      <c r="Z140" s="15" t="s">
        <v>1063</v>
      </c>
      <c r="AA140" s="38">
        <v>1</v>
      </c>
      <c r="AC140" s="38">
        <v>0</v>
      </c>
      <c r="AD140" s="15" t="s">
        <v>472</v>
      </c>
      <c r="AE140" s="189" t="s">
        <v>360</v>
      </c>
      <c r="AF140" s="15" t="s">
        <v>719</v>
      </c>
    </row>
    <row r="141" spans="2:32" hidden="1">
      <c r="B141" s="27">
        <v>134</v>
      </c>
      <c r="C141" s="27">
        <v>4</v>
      </c>
      <c r="D141" s="36">
        <v>44994</v>
      </c>
      <c r="E141" s="65" t="s">
        <v>93</v>
      </c>
      <c r="F141" s="65" t="s">
        <v>87</v>
      </c>
      <c r="G141" s="65" t="s">
        <v>89</v>
      </c>
      <c r="H141" s="66" t="s">
        <v>94</v>
      </c>
      <c r="I141" s="28" t="s">
        <v>414</v>
      </c>
      <c r="J141" s="15" t="s">
        <v>694</v>
      </c>
      <c r="K141" s="28" t="s">
        <v>353</v>
      </c>
      <c r="L141" s="15" t="s">
        <v>1064</v>
      </c>
      <c r="M141" s="15" t="s">
        <v>1065</v>
      </c>
      <c r="N141" s="60" t="s">
        <v>1066</v>
      </c>
      <c r="O141" s="225" t="s">
        <v>19</v>
      </c>
      <c r="P141" s="28" t="s">
        <v>416</v>
      </c>
      <c r="Q141" s="37">
        <v>10.99</v>
      </c>
      <c r="R141" s="69">
        <f t="shared" si="8"/>
        <v>10.99</v>
      </c>
      <c r="S141" s="69">
        <f t="shared" si="9"/>
        <v>1.099</v>
      </c>
      <c r="T141" s="38">
        <v>1</v>
      </c>
      <c r="U141" s="39" t="s">
        <v>477</v>
      </c>
      <c r="V141" s="27">
        <v>10</v>
      </c>
      <c r="X141" s="15" t="s">
        <v>1063</v>
      </c>
      <c r="Y141" s="38">
        <v>1</v>
      </c>
      <c r="Z141" s="15" t="s">
        <v>1063</v>
      </c>
      <c r="AA141" s="38">
        <v>1</v>
      </c>
      <c r="AC141" s="38">
        <v>0</v>
      </c>
      <c r="AD141" s="15" t="s">
        <v>472</v>
      </c>
      <c r="AE141" s="189" t="s">
        <v>360</v>
      </c>
      <c r="AF141" s="15" t="s">
        <v>719</v>
      </c>
    </row>
    <row r="142" spans="2:32" hidden="1">
      <c r="B142" s="27">
        <v>135</v>
      </c>
      <c r="C142" s="27">
        <v>4</v>
      </c>
      <c r="D142" s="36">
        <v>44994</v>
      </c>
      <c r="E142" s="65" t="s">
        <v>93</v>
      </c>
      <c r="F142" s="65" t="s">
        <v>87</v>
      </c>
      <c r="G142" s="65" t="s">
        <v>89</v>
      </c>
      <c r="H142" s="66" t="s">
        <v>94</v>
      </c>
      <c r="I142" s="15" t="s">
        <v>706</v>
      </c>
      <c r="J142" s="15" t="s">
        <v>707</v>
      </c>
      <c r="K142" s="28" t="s">
        <v>353</v>
      </c>
      <c r="L142" s="15" t="s">
        <v>1067</v>
      </c>
      <c r="M142" s="15" t="s">
        <v>1068</v>
      </c>
      <c r="N142" s="60" t="s">
        <v>1069</v>
      </c>
      <c r="O142" s="225" t="s">
        <v>350</v>
      </c>
      <c r="P142" s="15" t="s">
        <v>711</v>
      </c>
      <c r="Q142" s="37">
        <v>20.89</v>
      </c>
      <c r="R142" s="69">
        <f t="shared" si="8"/>
        <v>6.9633333333333338</v>
      </c>
      <c r="S142" s="69">
        <f t="shared" si="9"/>
        <v>0.69633333333333336</v>
      </c>
      <c r="T142" s="38">
        <v>3</v>
      </c>
      <c r="U142" s="39" t="s">
        <v>503</v>
      </c>
      <c r="V142" s="27">
        <v>10</v>
      </c>
      <c r="X142" s="15" t="s">
        <v>1070</v>
      </c>
      <c r="Y142" s="38">
        <v>1</v>
      </c>
      <c r="AA142" s="38">
        <v>0</v>
      </c>
      <c r="AC142" s="38">
        <v>0</v>
      </c>
      <c r="AD142" s="15" t="s">
        <v>472</v>
      </c>
      <c r="AE142" s="189"/>
      <c r="AF142" s="15" t="s">
        <v>719</v>
      </c>
    </row>
    <row r="143" spans="2:32" hidden="1">
      <c r="B143" s="27">
        <v>136</v>
      </c>
      <c r="C143" s="27">
        <v>4</v>
      </c>
      <c r="D143" s="36">
        <v>44994</v>
      </c>
      <c r="E143" s="65" t="s">
        <v>93</v>
      </c>
      <c r="F143" s="65" t="s">
        <v>87</v>
      </c>
      <c r="G143" s="65" t="s">
        <v>89</v>
      </c>
      <c r="H143" s="66" t="s">
        <v>94</v>
      </c>
      <c r="I143" s="15" t="s">
        <v>706</v>
      </c>
      <c r="J143" s="15" t="s">
        <v>707</v>
      </c>
      <c r="K143" s="28" t="s">
        <v>353</v>
      </c>
      <c r="L143" s="15" t="s">
        <v>1071</v>
      </c>
      <c r="M143" s="15" t="s">
        <v>1072</v>
      </c>
      <c r="N143" s="60" t="s">
        <v>1069</v>
      </c>
      <c r="O143" s="225" t="s">
        <v>350</v>
      </c>
      <c r="P143" s="15" t="s">
        <v>711</v>
      </c>
      <c r="Q143" s="37">
        <v>37.49</v>
      </c>
      <c r="R143" s="69">
        <f t="shared" si="8"/>
        <v>6.248333333333334</v>
      </c>
      <c r="S143" s="69">
        <f t="shared" si="9"/>
        <v>0.62483333333333335</v>
      </c>
      <c r="T143" s="38">
        <v>6</v>
      </c>
      <c r="U143" s="39" t="s">
        <v>530</v>
      </c>
      <c r="V143" s="27">
        <v>10</v>
      </c>
      <c r="X143" s="15" t="s">
        <v>1070</v>
      </c>
      <c r="Y143" s="38">
        <v>1</v>
      </c>
      <c r="AA143" s="38">
        <v>0</v>
      </c>
      <c r="AC143" s="38">
        <v>0</v>
      </c>
      <c r="AD143" s="15" t="s">
        <v>472</v>
      </c>
      <c r="AE143" s="189"/>
      <c r="AF143" s="15" t="s">
        <v>719</v>
      </c>
    </row>
    <row r="144" spans="2:32" hidden="1">
      <c r="B144" s="27">
        <v>137</v>
      </c>
      <c r="C144" s="27">
        <v>4</v>
      </c>
      <c r="D144" s="36">
        <v>44994</v>
      </c>
      <c r="E144" s="65" t="s">
        <v>93</v>
      </c>
      <c r="F144" s="65" t="s">
        <v>87</v>
      </c>
      <c r="G144" s="65" t="s">
        <v>89</v>
      </c>
      <c r="H144" s="66" t="s">
        <v>94</v>
      </c>
      <c r="I144" s="15" t="s">
        <v>706</v>
      </c>
      <c r="J144" s="15" t="s">
        <v>707</v>
      </c>
      <c r="K144" s="28" t="s">
        <v>353</v>
      </c>
      <c r="L144" s="15" t="s">
        <v>1073</v>
      </c>
      <c r="M144" s="15" t="s">
        <v>1074</v>
      </c>
      <c r="N144" s="60" t="s">
        <v>1069</v>
      </c>
      <c r="O144" s="225" t="s">
        <v>350</v>
      </c>
      <c r="P144" s="15" t="s">
        <v>711</v>
      </c>
      <c r="Q144" s="37">
        <v>64.19</v>
      </c>
      <c r="R144" s="69">
        <f t="shared" si="8"/>
        <v>5.3491666666666662</v>
      </c>
      <c r="S144" s="69">
        <f t="shared" si="9"/>
        <v>0.5349166666666666</v>
      </c>
      <c r="T144" s="38">
        <v>12</v>
      </c>
      <c r="U144" s="39" t="s">
        <v>579</v>
      </c>
      <c r="V144" s="27">
        <v>10</v>
      </c>
      <c r="X144" s="15" t="s">
        <v>1070</v>
      </c>
      <c r="Y144" s="38">
        <v>1</v>
      </c>
      <c r="AA144" s="38">
        <v>0</v>
      </c>
      <c r="AC144" s="38">
        <v>0</v>
      </c>
      <c r="AD144" s="15" t="s">
        <v>472</v>
      </c>
      <c r="AE144" s="189"/>
      <c r="AF144" s="15" t="s">
        <v>719</v>
      </c>
    </row>
    <row r="145" spans="2:32" hidden="1">
      <c r="B145" s="27">
        <v>138</v>
      </c>
      <c r="C145" s="27">
        <v>4</v>
      </c>
      <c r="D145" s="36">
        <v>44994</v>
      </c>
      <c r="E145" s="65" t="s">
        <v>93</v>
      </c>
      <c r="F145" s="65" t="s">
        <v>87</v>
      </c>
      <c r="G145" s="65" t="s">
        <v>89</v>
      </c>
      <c r="H145" s="66" t="s">
        <v>94</v>
      </c>
      <c r="I145" s="15" t="s">
        <v>706</v>
      </c>
      <c r="J145" s="15" t="s">
        <v>707</v>
      </c>
      <c r="K145" s="28" t="s">
        <v>353</v>
      </c>
      <c r="L145" s="15" t="s">
        <v>1075</v>
      </c>
      <c r="M145" s="15" t="s">
        <v>1076</v>
      </c>
      <c r="N145" s="60" t="s">
        <v>1069</v>
      </c>
      <c r="O145" s="225" t="s">
        <v>350</v>
      </c>
      <c r="P145" s="15" t="s">
        <v>711</v>
      </c>
      <c r="Q145" s="37">
        <v>10.99</v>
      </c>
      <c r="R145" s="69">
        <f t="shared" si="8"/>
        <v>10.99</v>
      </c>
      <c r="S145" s="69">
        <f t="shared" si="9"/>
        <v>1.099</v>
      </c>
      <c r="T145" s="38">
        <v>1</v>
      </c>
      <c r="U145" s="39" t="s">
        <v>477</v>
      </c>
      <c r="V145" s="27">
        <v>10</v>
      </c>
      <c r="X145" s="15" t="s">
        <v>1070</v>
      </c>
      <c r="Y145" s="38">
        <v>1</v>
      </c>
      <c r="AA145" s="38">
        <v>0</v>
      </c>
      <c r="AC145" s="38">
        <v>0</v>
      </c>
      <c r="AD145" s="15" t="s">
        <v>472</v>
      </c>
      <c r="AE145" s="189"/>
      <c r="AF145" s="15" t="s">
        <v>719</v>
      </c>
    </row>
    <row r="146" spans="2:32" hidden="1">
      <c r="B146" s="27">
        <v>139</v>
      </c>
      <c r="C146" s="27">
        <v>4</v>
      </c>
      <c r="D146" s="36">
        <v>44994</v>
      </c>
      <c r="E146" s="65" t="s">
        <v>93</v>
      </c>
      <c r="F146" s="65" t="s">
        <v>87</v>
      </c>
      <c r="G146" s="65" t="s">
        <v>89</v>
      </c>
      <c r="H146" s="66" t="s">
        <v>94</v>
      </c>
      <c r="I146" s="15" t="s">
        <v>706</v>
      </c>
      <c r="J146" s="15" t="s">
        <v>707</v>
      </c>
      <c r="K146" s="28" t="s">
        <v>353</v>
      </c>
      <c r="L146" s="15" t="s">
        <v>1077</v>
      </c>
      <c r="M146" s="15" t="s">
        <v>1078</v>
      </c>
      <c r="N146" s="60" t="s">
        <v>1069</v>
      </c>
      <c r="O146" s="225" t="s">
        <v>350</v>
      </c>
      <c r="P146" s="15" t="s">
        <v>711</v>
      </c>
      <c r="Q146" s="37">
        <v>7.49</v>
      </c>
      <c r="R146" s="69">
        <f t="shared" si="8"/>
        <v>7.49</v>
      </c>
      <c r="S146" s="69">
        <f t="shared" si="9"/>
        <v>2.14</v>
      </c>
      <c r="T146" s="38">
        <v>1</v>
      </c>
      <c r="U146" s="39" t="s">
        <v>477</v>
      </c>
      <c r="V146" s="27">
        <v>3.5</v>
      </c>
      <c r="X146" s="15" t="s">
        <v>1070</v>
      </c>
      <c r="Y146" s="38">
        <v>1</v>
      </c>
      <c r="AA146" s="38">
        <v>0</v>
      </c>
      <c r="AC146" s="38">
        <v>0</v>
      </c>
      <c r="AD146" s="15" t="s">
        <v>472</v>
      </c>
      <c r="AE146" s="189"/>
      <c r="AF146" s="15" t="s">
        <v>719</v>
      </c>
    </row>
    <row r="147" spans="2:32">
      <c r="B147" s="27">
        <v>140</v>
      </c>
      <c r="C147" s="27">
        <v>4</v>
      </c>
      <c r="D147" s="36">
        <v>44994</v>
      </c>
      <c r="E147" s="65" t="s">
        <v>93</v>
      </c>
      <c r="F147" s="65" t="s">
        <v>87</v>
      </c>
      <c r="G147" s="65" t="s">
        <v>89</v>
      </c>
      <c r="H147" s="66" t="s">
        <v>94</v>
      </c>
      <c r="I147" s="15" t="s">
        <v>394</v>
      </c>
      <c r="J147" s="15" t="s">
        <v>906</v>
      </c>
      <c r="K147" s="15" t="s">
        <v>353</v>
      </c>
      <c r="L147" s="15" t="s">
        <v>1079</v>
      </c>
      <c r="M147" s="15" t="s">
        <v>1080</v>
      </c>
      <c r="N147" s="60" t="s">
        <v>1081</v>
      </c>
      <c r="O147" s="195" t="s">
        <v>19</v>
      </c>
      <c r="P147" s="15" t="s">
        <v>396</v>
      </c>
      <c r="Q147" s="37">
        <v>12.99</v>
      </c>
      <c r="R147" s="69">
        <f t="shared" si="8"/>
        <v>12.99</v>
      </c>
      <c r="S147" s="69">
        <f t="shared" si="9"/>
        <v>1.2989999999999999</v>
      </c>
      <c r="T147" s="38">
        <v>1</v>
      </c>
      <c r="U147" s="39" t="s">
        <v>477</v>
      </c>
      <c r="V147" s="27">
        <v>10</v>
      </c>
      <c r="X147" s="15"/>
      <c r="Y147" s="38">
        <v>0</v>
      </c>
      <c r="Z147" s="15" t="s">
        <v>486</v>
      </c>
      <c r="AA147" s="38">
        <v>0</v>
      </c>
      <c r="AB147" s="15" t="s">
        <v>1082</v>
      </c>
      <c r="AC147" s="38">
        <v>1</v>
      </c>
      <c r="AD147" s="15" t="s">
        <v>472</v>
      </c>
      <c r="AE147" s="189" t="s">
        <v>360</v>
      </c>
      <c r="AF147" s="15" t="s">
        <v>719</v>
      </c>
    </row>
    <row r="148" spans="2:32" hidden="1">
      <c r="B148" s="27">
        <v>141</v>
      </c>
      <c r="C148" s="27">
        <v>4</v>
      </c>
      <c r="D148" s="36">
        <v>44994</v>
      </c>
      <c r="E148" s="65" t="s">
        <v>93</v>
      </c>
      <c r="F148" s="65" t="s">
        <v>87</v>
      </c>
      <c r="G148" s="65" t="s">
        <v>89</v>
      </c>
      <c r="H148" s="66" t="s">
        <v>94</v>
      </c>
      <c r="I148" s="15" t="s">
        <v>720</v>
      </c>
      <c r="J148" s="28" t="s">
        <v>721</v>
      </c>
      <c r="K148" s="28" t="s">
        <v>353</v>
      </c>
      <c r="L148" s="15" t="s">
        <v>1083</v>
      </c>
      <c r="M148" s="15" t="s">
        <v>1084</v>
      </c>
      <c r="N148" s="60" t="s">
        <v>1085</v>
      </c>
      <c r="O148" s="225" t="s">
        <v>350</v>
      </c>
      <c r="Q148" s="37">
        <v>87.79</v>
      </c>
      <c r="R148" s="69">
        <f t="shared" si="8"/>
        <v>14.631666666666668</v>
      </c>
      <c r="S148" s="69">
        <f t="shared" si="9"/>
        <v>1.4631666666666667</v>
      </c>
      <c r="T148" s="38">
        <v>6</v>
      </c>
      <c r="U148" s="39" t="s">
        <v>530</v>
      </c>
      <c r="V148" s="27">
        <v>10</v>
      </c>
      <c r="X148" s="15" t="s">
        <v>1086</v>
      </c>
      <c r="Y148" s="38">
        <v>1</v>
      </c>
      <c r="Z148" s="15" t="s">
        <v>1086</v>
      </c>
      <c r="AA148" s="38">
        <v>1</v>
      </c>
      <c r="AC148" s="38">
        <v>0</v>
      </c>
      <c r="AD148" s="15" t="s">
        <v>472</v>
      </c>
      <c r="AE148" s="189"/>
      <c r="AF148" s="15" t="s">
        <v>719</v>
      </c>
    </row>
    <row r="149" spans="2:32">
      <c r="B149" s="27">
        <v>142</v>
      </c>
      <c r="C149" s="27">
        <v>4</v>
      </c>
      <c r="D149" s="36">
        <v>44994</v>
      </c>
      <c r="E149" s="65" t="s">
        <v>93</v>
      </c>
      <c r="F149" s="65" t="s">
        <v>87</v>
      </c>
      <c r="G149" s="65" t="s">
        <v>89</v>
      </c>
      <c r="H149" s="66" t="s">
        <v>94</v>
      </c>
      <c r="I149" s="15" t="s">
        <v>720</v>
      </c>
      <c r="J149" s="15" t="s">
        <v>1087</v>
      </c>
      <c r="K149" s="28" t="s">
        <v>353</v>
      </c>
      <c r="L149" s="15" t="s">
        <v>1088</v>
      </c>
      <c r="M149" s="15" t="s">
        <v>1089</v>
      </c>
      <c r="N149" s="60" t="s">
        <v>1090</v>
      </c>
      <c r="O149" s="225" t="s">
        <v>350</v>
      </c>
      <c r="Q149" s="37">
        <v>66.59</v>
      </c>
      <c r="R149" s="69">
        <f t="shared" si="8"/>
        <v>33.295000000000002</v>
      </c>
      <c r="S149" s="69">
        <f t="shared" si="9"/>
        <v>3.3295000000000003</v>
      </c>
      <c r="T149" s="38">
        <v>2</v>
      </c>
      <c r="U149" s="39" t="s">
        <v>471</v>
      </c>
      <c r="V149" s="27">
        <v>10</v>
      </c>
      <c r="X149" s="15"/>
      <c r="Y149" s="38">
        <v>0</v>
      </c>
      <c r="Z149" s="15" t="s">
        <v>486</v>
      </c>
      <c r="AA149" s="38">
        <v>0</v>
      </c>
      <c r="AC149" s="38">
        <v>0</v>
      </c>
      <c r="AD149" s="15" t="s">
        <v>472</v>
      </c>
      <c r="AE149" s="189"/>
      <c r="AF149" s="15" t="s">
        <v>1054</v>
      </c>
    </row>
    <row r="150" spans="2:32">
      <c r="B150" s="27">
        <v>143</v>
      </c>
      <c r="C150" s="27">
        <v>38</v>
      </c>
      <c r="D150" s="36">
        <v>44993</v>
      </c>
      <c r="E150" s="65" t="s">
        <v>171</v>
      </c>
      <c r="F150" s="65" t="s">
        <v>87</v>
      </c>
      <c r="G150" s="65" t="s">
        <v>84</v>
      </c>
      <c r="H150" s="66" t="s">
        <v>172</v>
      </c>
      <c r="I150" s="15" t="s">
        <v>442</v>
      </c>
      <c r="J150" s="15" t="s">
        <v>473</v>
      </c>
      <c r="K150" s="15" t="s">
        <v>353</v>
      </c>
      <c r="L150" s="15" t="s">
        <v>1091</v>
      </c>
      <c r="M150" s="15" t="s">
        <v>1092</v>
      </c>
      <c r="N150" s="60" t="s">
        <v>1093</v>
      </c>
      <c r="O150" s="195" t="s">
        <v>19</v>
      </c>
      <c r="P150" s="15" t="s">
        <v>444</v>
      </c>
      <c r="Q150" s="37">
        <v>10.99</v>
      </c>
      <c r="R150" s="69">
        <f t="shared" si="8"/>
        <v>10.99</v>
      </c>
      <c r="S150" s="69">
        <f t="shared" si="9"/>
        <v>3.14</v>
      </c>
      <c r="T150" s="38">
        <v>1</v>
      </c>
      <c r="U150" s="39" t="s">
        <v>477</v>
      </c>
      <c r="V150" s="27">
        <v>3.5</v>
      </c>
      <c r="X150" s="15"/>
      <c r="Y150" s="38">
        <v>0</v>
      </c>
      <c r="Z150" s="15" t="s">
        <v>486</v>
      </c>
      <c r="AA150" s="38">
        <v>0</v>
      </c>
      <c r="AB150" s="15" t="s">
        <v>479</v>
      </c>
      <c r="AC150" s="27">
        <v>1</v>
      </c>
      <c r="AD150" s="15" t="s">
        <v>472</v>
      </c>
      <c r="AE150" s="189" t="s">
        <v>360</v>
      </c>
      <c r="AF150" s="67"/>
    </row>
    <row r="151" spans="2:32" hidden="1">
      <c r="B151" s="27">
        <v>144</v>
      </c>
      <c r="C151" s="27">
        <v>26</v>
      </c>
      <c r="D151" s="36">
        <v>44992</v>
      </c>
      <c r="E151" s="65" t="s">
        <v>145</v>
      </c>
      <c r="F151" s="65" t="s">
        <v>87</v>
      </c>
      <c r="G151" s="65" t="s">
        <v>89</v>
      </c>
      <c r="H151" s="66" t="s">
        <v>146</v>
      </c>
      <c r="I151" s="15" t="s">
        <v>374</v>
      </c>
      <c r="J151" s="28" t="s">
        <v>375</v>
      </c>
      <c r="K151" s="28" t="s">
        <v>353</v>
      </c>
      <c r="L151" s="15" t="s">
        <v>1094</v>
      </c>
      <c r="M151" s="15" t="s">
        <v>1095</v>
      </c>
      <c r="N151" s="60" t="s">
        <v>1096</v>
      </c>
      <c r="O151" s="195" t="s">
        <v>19</v>
      </c>
      <c r="P151" s="15" t="s">
        <v>376</v>
      </c>
      <c r="Q151" s="37">
        <v>14.48</v>
      </c>
      <c r="R151" s="69">
        <f t="shared" si="8"/>
        <v>3.62</v>
      </c>
      <c r="S151" s="69">
        <f t="shared" si="9"/>
        <v>0.36199999999999999</v>
      </c>
      <c r="T151" s="38">
        <v>4</v>
      </c>
      <c r="U151" s="39" t="s">
        <v>535</v>
      </c>
      <c r="V151" s="27">
        <v>10</v>
      </c>
      <c r="X151" s="15" t="s">
        <v>1000</v>
      </c>
      <c r="Y151" s="38">
        <v>1</v>
      </c>
      <c r="Z151" s="15" t="s">
        <v>1000</v>
      </c>
      <c r="AA151" s="38">
        <v>1</v>
      </c>
      <c r="AC151" s="38">
        <v>0</v>
      </c>
      <c r="AD151" s="15" t="s">
        <v>472</v>
      </c>
      <c r="AE151" s="189" t="s">
        <v>360</v>
      </c>
      <c r="AF151" s="15" t="s">
        <v>1097</v>
      </c>
    </row>
    <row r="152" spans="2:32" hidden="1">
      <c r="B152" s="27">
        <v>145</v>
      </c>
      <c r="C152" s="27">
        <v>26</v>
      </c>
      <c r="D152" s="36">
        <v>44992</v>
      </c>
      <c r="E152" s="65" t="s">
        <v>145</v>
      </c>
      <c r="F152" s="65" t="s">
        <v>87</v>
      </c>
      <c r="G152" s="65" t="s">
        <v>89</v>
      </c>
      <c r="H152" s="66" t="s">
        <v>146</v>
      </c>
      <c r="I152" s="15" t="s">
        <v>374</v>
      </c>
      <c r="J152" s="28" t="s">
        <v>375</v>
      </c>
      <c r="K152" s="28" t="s">
        <v>353</v>
      </c>
      <c r="L152" s="15" t="s">
        <v>1098</v>
      </c>
      <c r="M152" s="15" t="s">
        <v>1099</v>
      </c>
      <c r="N152" s="60" t="s">
        <v>350</v>
      </c>
      <c r="O152" s="195" t="s">
        <v>19</v>
      </c>
      <c r="P152" s="15" t="s">
        <v>376</v>
      </c>
      <c r="Q152" s="37">
        <v>44.98</v>
      </c>
      <c r="R152" s="69">
        <f t="shared" si="8"/>
        <v>3.7483333333333331</v>
      </c>
      <c r="S152" s="69">
        <f t="shared" si="9"/>
        <v>0.3748333333333333</v>
      </c>
      <c r="T152" s="38">
        <v>12</v>
      </c>
      <c r="U152" s="39" t="s">
        <v>579</v>
      </c>
      <c r="V152" s="27">
        <v>10</v>
      </c>
      <c r="X152" s="15" t="s">
        <v>1000</v>
      </c>
      <c r="Y152" s="38">
        <v>1</v>
      </c>
      <c r="Z152" s="15" t="s">
        <v>1000</v>
      </c>
      <c r="AA152" s="38">
        <v>1</v>
      </c>
      <c r="AC152" s="38">
        <v>0</v>
      </c>
      <c r="AD152" s="15" t="s">
        <v>472</v>
      </c>
      <c r="AE152" s="189" t="s">
        <v>360</v>
      </c>
    </row>
    <row r="153" spans="2:32" hidden="1">
      <c r="B153" s="27">
        <v>146</v>
      </c>
      <c r="C153" s="27">
        <v>6</v>
      </c>
      <c r="D153" s="36">
        <v>44991</v>
      </c>
      <c r="E153" s="65" t="s">
        <v>100</v>
      </c>
      <c r="F153" s="65" t="s">
        <v>87</v>
      </c>
      <c r="G153" s="65" t="s">
        <v>89</v>
      </c>
      <c r="H153" s="66" t="s">
        <v>101</v>
      </c>
      <c r="I153" s="15" t="s">
        <v>374</v>
      </c>
      <c r="J153" s="28" t="s">
        <v>375</v>
      </c>
      <c r="K153" s="28" t="s">
        <v>353</v>
      </c>
      <c r="L153" s="15" t="s">
        <v>1100</v>
      </c>
      <c r="M153" s="15" t="s">
        <v>1101</v>
      </c>
      <c r="N153" s="60" t="s">
        <v>1102</v>
      </c>
      <c r="O153" s="195" t="s">
        <v>19</v>
      </c>
      <c r="P153" s="15" t="s">
        <v>376</v>
      </c>
      <c r="Q153" s="37">
        <v>28.79</v>
      </c>
      <c r="R153" s="69">
        <f t="shared" si="8"/>
        <v>9.5966666666666658</v>
      </c>
      <c r="S153" s="69">
        <f t="shared" si="9"/>
        <v>0.95966666666666656</v>
      </c>
      <c r="T153" s="38">
        <v>3</v>
      </c>
      <c r="U153" s="39" t="s">
        <v>503</v>
      </c>
      <c r="V153" s="27">
        <v>10</v>
      </c>
      <c r="X153" s="15" t="s">
        <v>478</v>
      </c>
      <c r="Y153" s="38">
        <v>1</v>
      </c>
      <c r="Z153" s="15" t="s">
        <v>478</v>
      </c>
      <c r="AA153" s="38">
        <v>1</v>
      </c>
      <c r="AB153" s="15" t="s">
        <v>1103</v>
      </c>
      <c r="AC153" s="38">
        <v>1</v>
      </c>
      <c r="AD153" s="15" t="s">
        <v>472</v>
      </c>
      <c r="AE153" s="189" t="s">
        <v>360</v>
      </c>
    </row>
    <row r="154" spans="2:32">
      <c r="B154" s="27">
        <v>147</v>
      </c>
      <c r="C154" s="27">
        <v>6</v>
      </c>
      <c r="D154" s="36">
        <v>44991</v>
      </c>
      <c r="E154" s="65" t="s">
        <v>100</v>
      </c>
      <c r="F154" s="65" t="s">
        <v>87</v>
      </c>
      <c r="G154" s="65" t="s">
        <v>89</v>
      </c>
      <c r="H154" s="66" t="s">
        <v>101</v>
      </c>
      <c r="I154" s="15" t="s">
        <v>374</v>
      </c>
      <c r="J154" s="28" t="s">
        <v>375</v>
      </c>
      <c r="K154" s="28" t="s">
        <v>353</v>
      </c>
      <c r="L154" s="15" t="s">
        <v>1104</v>
      </c>
      <c r="M154" s="15" t="s">
        <v>1105</v>
      </c>
      <c r="N154" s="60" t="s">
        <v>1106</v>
      </c>
      <c r="O154" s="195" t="s">
        <v>19</v>
      </c>
      <c r="P154" s="15" t="s">
        <v>376</v>
      </c>
      <c r="Q154" s="37">
        <v>36.99</v>
      </c>
      <c r="R154" s="69">
        <f t="shared" si="8"/>
        <v>6.165</v>
      </c>
      <c r="S154" s="69">
        <f t="shared" si="9"/>
        <v>0.88071428571428567</v>
      </c>
      <c r="T154" s="38">
        <v>6</v>
      </c>
      <c r="U154" s="39" t="s">
        <v>530</v>
      </c>
      <c r="V154" s="27">
        <v>7</v>
      </c>
      <c r="X154" s="15"/>
      <c r="Y154" s="38">
        <v>0</v>
      </c>
      <c r="AA154" s="38">
        <v>0</v>
      </c>
      <c r="AB154" s="15" t="s">
        <v>479</v>
      </c>
      <c r="AC154" s="38">
        <v>1</v>
      </c>
      <c r="AD154" s="15" t="s">
        <v>472</v>
      </c>
      <c r="AE154" s="189" t="s">
        <v>360</v>
      </c>
    </row>
    <row r="155" spans="2:32" hidden="1">
      <c r="B155" s="27">
        <v>148</v>
      </c>
      <c r="C155" s="27">
        <v>6</v>
      </c>
      <c r="D155" s="36">
        <v>44991</v>
      </c>
      <c r="E155" s="65" t="s">
        <v>100</v>
      </c>
      <c r="F155" s="65" t="s">
        <v>87</v>
      </c>
      <c r="G155" s="65" t="s">
        <v>89</v>
      </c>
      <c r="H155" s="66" t="s">
        <v>101</v>
      </c>
      <c r="I155" s="15" t="s">
        <v>374</v>
      </c>
      <c r="J155" s="28" t="s">
        <v>375</v>
      </c>
      <c r="K155" s="28" t="s">
        <v>353</v>
      </c>
      <c r="L155" s="15" t="s">
        <v>1107</v>
      </c>
      <c r="M155" s="15" t="s">
        <v>1108</v>
      </c>
      <c r="N155" s="60" t="s">
        <v>1109</v>
      </c>
      <c r="O155" s="195" t="s">
        <v>19</v>
      </c>
      <c r="P155" s="15" t="s">
        <v>376</v>
      </c>
      <c r="Q155" s="37">
        <v>69.09</v>
      </c>
      <c r="R155" s="69">
        <f t="shared" si="8"/>
        <v>5.7575000000000003</v>
      </c>
      <c r="S155" s="69">
        <f t="shared" si="9"/>
        <v>0.82250000000000001</v>
      </c>
      <c r="T155" s="38">
        <v>12</v>
      </c>
      <c r="U155" s="39" t="s">
        <v>579</v>
      </c>
      <c r="V155" s="27">
        <v>7</v>
      </c>
      <c r="X155" s="15" t="s">
        <v>1110</v>
      </c>
      <c r="Y155" s="38">
        <v>1</v>
      </c>
      <c r="AA155" s="38">
        <v>0</v>
      </c>
      <c r="AB155" s="15" t="s">
        <v>1111</v>
      </c>
      <c r="AC155" s="38">
        <v>1</v>
      </c>
      <c r="AD155" s="15" t="s">
        <v>472</v>
      </c>
      <c r="AE155" s="189" t="s">
        <v>360</v>
      </c>
    </row>
    <row r="156" spans="2:32" hidden="1">
      <c r="B156" s="27">
        <v>149</v>
      </c>
      <c r="C156" s="27">
        <v>6</v>
      </c>
      <c r="D156" s="36">
        <v>44991</v>
      </c>
      <c r="E156" s="65" t="s">
        <v>100</v>
      </c>
      <c r="F156" s="65" t="s">
        <v>87</v>
      </c>
      <c r="G156" s="65" t="s">
        <v>89</v>
      </c>
      <c r="H156" s="66" t="s">
        <v>101</v>
      </c>
      <c r="I156" s="15" t="s">
        <v>374</v>
      </c>
      <c r="J156" s="28" t="s">
        <v>375</v>
      </c>
      <c r="K156" s="28" t="s">
        <v>353</v>
      </c>
      <c r="L156" s="15" t="s">
        <v>1112</v>
      </c>
      <c r="M156" s="15" t="s">
        <v>1113</v>
      </c>
      <c r="N156" s="60" t="s">
        <v>1114</v>
      </c>
      <c r="O156" s="195" t="s">
        <v>19</v>
      </c>
      <c r="P156" s="15" t="s">
        <v>376</v>
      </c>
      <c r="Q156" s="37">
        <v>10.59</v>
      </c>
      <c r="R156" s="69">
        <f t="shared" si="8"/>
        <v>10.59</v>
      </c>
      <c r="S156" s="69">
        <f t="shared" si="9"/>
        <v>3.0257142857142858</v>
      </c>
      <c r="T156" s="38">
        <v>1</v>
      </c>
      <c r="U156" s="39" t="s">
        <v>477</v>
      </c>
      <c r="V156" s="27">
        <v>3.5</v>
      </c>
      <c r="X156" s="15" t="s">
        <v>1115</v>
      </c>
      <c r="Y156" s="38">
        <v>1</v>
      </c>
      <c r="Z156" s="15" t="s">
        <v>1115</v>
      </c>
      <c r="AA156" s="38">
        <v>1</v>
      </c>
      <c r="AB156" s="15" t="s">
        <v>479</v>
      </c>
      <c r="AC156" s="38">
        <v>1</v>
      </c>
      <c r="AD156" s="15" t="s">
        <v>472</v>
      </c>
      <c r="AE156" s="189" t="s">
        <v>360</v>
      </c>
    </row>
    <row r="157" spans="2:32" hidden="1">
      <c r="B157" s="27">
        <v>150</v>
      </c>
      <c r="C157" s="27">
        <v>6</v>
      </c>
      <c r="D157" s="36">
        <v>44991</v>
      </c>
      <c r="E157" s="65" t="s">
        <v>100</v>
      </c>
      <c r="F157" s="65" t="s">
        <v>87</v>
      </c>
      <c r="G157" s="65" t="s">
        <v>89</v>
      </c>
      <c r="H157" s="66" t="s">
        <v>101</v>
      </c>
      <c r="I157" s="15" t="s">
        <v>374</v>
      </c>
      <c r="J157" s="28" t="s">
        <v>375</v>
      </c>
      <c r="K157" s="28" t="s">
        <v>353</v>
      </c>
      <c r="L157" s="15" t="s">
        <v>1116</v>
      </c>
      <c r="M157" s="15" t="s">
        <v>1117</v>
      </c>
      <c r="N157" s="60" t="s">
        <v>1118</v>
      </c>
      <c r="O157" s="195" t="s">
        <v>19</v>
      </c>
      <c r="P157" s="15" t="s">
        <v>376</v>
      </c>
      <c r="Q157" s="37">
        <v>13.19</v>
      </c>
      <c r="R157" s="69">
        <f t="shared" si="8"/>
        <v>13.19</v>
      </c>
      <c r="S157" s="69">
        <f t="shared" si="9"/>
        <v>3.7685714285714282</v>
      </c>
      <c r="T157" s="38">
        <v>1</v>
      </c>
      <c r="U157" s="39" t="s">
        <v>477</v>
      </c>
      <c r="V157" s="27">
        <v>3.5</v>
      </c>
      <c r="X157" s="15" t="s">
        <v>1110</v>
      </c>
      <c r="Y157" s="38">
        <v>1</v>
      </c>
      <c r="AA157" s="38">
        <v>0</v>
      </c>
      <c r="AB157" s="15" t="s">
        <v>1119</v>
      </c>
      <c r="AC157" s="38">
        <v>1</v>
      </c>
      <c r="AD157" s="15" t="s">
        <v>472</v>
      </c>
      <c r="AE157" s="189" t="s">
        <v>600</v>
      </c>
    </row>
    <row r="158" spans="2:32" hidden="1">
      <c r="B158" s="27">
        <v>151</v>
      </c>
      <c r="C158" s="27">
        <v>6</v>
      </c>
      <c r="D158" s="36">
        <v>44991</v>
      </c>
      <c r="E158" s="65" t="s">
        <v>100</v>
      </c>
      <c r="F158" s="65" t="s">
        <v>87</v>
      </c>
      <c r="G158" s="65" t="s">
        <v>89</v>
      </c>
      <c r="H158" s="66" t="s">
        <v>101</v>
      </c>
      <c r="I158" s="15" t="s">
        <v>374</v>
      </c>
      <c r="J158" s="28" t="s">
        <v>375</v>
      </c>
      <c r="K158" s="28" t="s">
        <v>353</v>
      </c>
      <c r="L158" s="15" t="s">
        <v>1120</v>
      </c>
      <c r="M158" s="15" t="s">
        <v>1121</v>
      </c>
      <c r="N158" s="60" t="s">
        <v>1122</v>
      </c>
      <c r="O158" s="195" t="s">
        <v>19</v>
      </c>
      <c r="P158" s="15" t="s">
        <v>376</v>
      </c>
      <c r="Q158" s="37">
        <v>29.49</v>
      </c>
      <c r="R158" s="69">
        <f t="shared" si="8"/>
        <v>29.49</v>
      </c>
      <c r="S158" s="69">
        <f t="shared" si="9"/>
        <v>1.7347058823529411</v>
      </c>
      <c r="T158" s="38">
        <v>1</v>
      </c>
      <c r="U158" s="39" t="s">
        <v>477</v>
      </c>
      <c r="V158" s="27">
        <v>17</v>
      </c>
      <c r="X158" s="15" t="s">
        <v>1110</v>
      </c>
      <c r="Y158" s="38">
        <v>1</v>
      </c>
      <c r="AA158" s="38">
        <v>0</v>
      </c>
      <c r="AB158" s="15" t="s">
        <v>1119</v>
      </c>
      <c r="AC158" s="38">
        <v>1</v>
      </c>
      <c r="AD158" s="15" t="s">
        <v>472</v>
      </c>
      <c r="AE158" s="189" t="s">
        <v>360</v>
      </c>
    </row>
    <row r="159" spans="2:32" hidden="1">
      <c r="B159" s="27">
        <v>152</v>
      </c>
      <c r="C159" s="27">
        <v>6</v>
      </c>
      <c r="D159" s="36">
        <v>44991</v>
      </c>
      <c r="E159" s="65" t="s">
        <v>100</v>
      </c>
      <c r="F159" s="65" t="s">
        <v>87</v>
      </c>
      <c r="G159" s="65" t="s">
        <v>89</v>
      </c>
      <c r="H159" s="66" t="s">
        <v>101</v>
      </c>
      <c r="I159" s="15" t="s">
        <v>374</v>
      </c>
      <c r="J159" s="28" t="s">
        <v>375</v>
      </c>
      <c r="K159" s="28" t="s">
        <v>353</v>
      </c>
      <c r="L159" s="15" t="s">
        <v>1123</v>
      </c>
      <c r="M159" s="15" t="s">
        <v>1124</v>
      </c>
      <c r="N159" s="60" t="s">
        <v>1125</v>
      </c>
      <c r="O159" s="195" t="s">
        <v>19</v>
      </c>
      <c r="P159" s="15" t="s">
        <v>376</v>
      </c>
      <c r="Q159" s="37">
        <v>37.99</v>
      </c>
      <c r="R159" s="69">
        <f t="shared" si="8"/>
        <v>18.995000000000001</v>
      </c>
      <c r="S159" s="69">
        <f t="shared" si="9"/>
        <v>1.1173529411764707</v>
      </c>
      <c r="T159" s="38">
        <v>2</v>
      </c>
      <c r="U159" s="39" t="s">
        <v>471</v>
      </c>
      <c r="V159" s="27">
        <v>17</v>
      </c>
      <c r="X159" s="15" t="s">
        <v>478</v>
      </c>
      <c r="Y159" s="38">
        <v>1</v>
      </c>
      <c r="Z159" s="15" t="s">
        <v>478</v>
      </c>
      <c r="AA159" s="38">
        <v>1</v>
      </c>
      <c r="AB159" s="15" t="s">
        <v>1126</v>
      </c>
      <c r="AC159" s="38">
        <v>1</v>
      </c>
      <c r="AD159" s="15" t="s">
        <v>472</v>
      </c>
      <c r="AE159" s="189" t="s">
        <v>360</v>
      </c>
    </row>
    <row r="160" spans="2:32" hidden="1">
      <c r="B160" s="27">
        <v>153</v>
      </c>
      <c r="C160" s="27">
        <v>6</v>
      </c>
      <c r="D160" s="36">
        <v>44991</v>
      </c>
      <c r="E160" s="65" t="s">
        <v>100</v>
      </c>
      <c r="F160" s="65" t="s">
        <v>87</v>
      </c>
      <c r="G160" s="65" t="s">
        <v>89</v>
      </c>
      <c r="H160" s="66" t="s">
        <v>101</v>
      </c>
      <c r="I160" s="15" t="s">
        <v>374</v>
      </c>
      <c r="J160" s="28" t="s">
        <v>375</v>
      </c>
      <c r="K160" s="28" t="s">
        <v>353</v>
      </c>
      <c r="L160" s="15" t="s">
        <v>1127</v>
      </c>
      <c r="M160" s="15" t="s">
        <v>1128</v>
      </c>
      <c r="N160" s="60" t="s">
        <v>1129</v>
      </c>
      <c r="O160" s="195" t="s">
        <v>19</v>
      </c>
      <c r="P160" s="15" t="s">
        <v>376</v>
      </c>
      <c r="Q160" s="37">
        <v>22.69</v>
      </c>
      <c r="R160" s="69">
        <f t="shared" ref="R160:R191" si="10">IFERROR(Q160/T160,"-")</f>
        <v>22.69</v>
      </c>
      <c r="S160" s="69">
        <f t="shared" ref="S160:S191" si="11">IFERROR(R160/V160,"-")</f>
        <v>3.2414285714285715</v>
      </c>
      <c r="T160" s="38">
        <v>1</v>
      </c>
      <c r="U160" s="39" t="s">
        <v>477</v>
      </c>
      <c r="V160" s="27">
        <v>7</v>
      </c>
      <c r="X160" s="15" t="s">
        <v>1130</v>
      </c>
      <c r="Y160" s="38">
        <v>1</v>
      </c>
      <c r="Z160" s="15" t="s">
        <v>1130</v>
      </c>
      <c r="AA160" s="38">
        <v>1</v>
      </c>
      <c r="AC160" s="38">
        <v>0</v>
      </c>
      <c r="AD160" s="15" t="s">
        <v>472</v>
      </c>
      <c r="AE160" s="189" t="s">
        <v>360</v>
      </c>
    </row>
    <row r="161" spans="2:32">
      <c r="B161" s="27">
        <v>154</v>
      </c>
      <c r="C161" s="27">
        <v>6</v>
      </c>
      <c r="D161" s="36">
        <v>45023</v>
      </c>
      <c r="E161" s="150" t="s">
        <v>100</v>
      </c>
      <c r="F161" s="150" t="s">
        <v>87</v>
      </c>
      <c r="G161" s="150" t="s">
        <v>89</v>
      </c>
      <c r="H161" s="151" t="s">
        <v>101</v>
      </c>
      <c r="I161" s="15" t="s">
        <v>374</v>
      </c>
      <c r="J161" s="15" t="s">
        <v>406</v>
      </c>
      <c r="K161" s="28" t="s">
        <v>353</v>
      </c>
      <c r="L161" s="15" t="s">
        <v>406</v>
      </c>
      <c r="O161" s="195" t="s">
        <v>19</v>
      </c>
      <c r="P161" s="15" t="s">
        <v>376</v>
      </c>
      <c r="Q161" s="37">
        <v>19.989999999999998</v>
      </c>
      <c r="R161" s="69">
        <f t="shared" si="10"/>
        <v>19.989999999999998</v>
      </c>
      <c r="S161" s="69">
        <f t="shared" si="11"/>
        <v>1.9989999999999999</v>
      </c>
      <c r="T161" s="38">
        <v>1</v>
      </c>
      <c r="U161" s="39" t="s">
        <v>477</v>
      </c>
      <c r="V161" s="27">
        <v>10</v>
      </c>
      <c r="X161" s="15" t="s">
        <v>350</v>
      </c>
      <c r="Y161" s="38">
        <v>0</v>
      </c>
      <c r="AA161" s="27">
        <v>0</v>
      </c>
      <c r="AE161" s="189"/>
      <c r="AF161" s="15" t="s">
        <v>1131</v>
      </c>
    </row>
    <row r="162" spans="2:32" hidden="1">
      <c r="B162" s="27">
        <v>155</v>
      </c>
      <c r="C162" s="27">
        <v>6</v>
      </c>
      <c r="D162" s="36">
        <v>44991</v>
      </c>
      <c r="E162" s="65" t="s">
        <v>100</v>
      </c>
      <c r="F162" s="65" t="s">
        <v>87</v>
      </c>
      <c r="G162" s="65" t="s">
        <v>89</v>
      </c>
      <c r="H162" s="66" t="s">
        <v>101</v>
      </c>
      <c r="I162" s="15" t="s">
        <v>1132</v>
      </c>
      <c r="J162" s="15" t="s">
        <v>1133</v>
      </c>
      <c r="K162" s="15" t="s">
        <v>537</v>
      </c>
      <c r="L162" s="15" t="s">
        <v>1134</v>
      </c>
      <c r="M162" s="15" t="s">
        <v>1135</v>
      </c>
      <c r="N162" s="60" t="s">
        <v>1136</v>
      </c>
      <c r="O162" s="225" t="s">
        <v>350</v>
      </c>
      <c r="Q162" s="37">
        <v>7.29</v>
      </c>
      <c r="R162" s="69">
        <f t="shared" si="10"/>
        <v>7.29</v>
      </c>
      <c r="S162" s="69">
        <f t="shared" si="11"/>
        <v>0.72899999999999998</v>
      </c>
      <c r="T162" s="38">
        <v>1</v>
      </c>
      <c r="U162" s="39" t="s">
        <v>477</v>
      </c>
      <c r="V162" s="27">
        <v>10</v>
      </c>
      <c r="X162" s="15" t="s">
        <v>478</v>
      </c>
      <c r="Y162" s="38">
        <v>1</v>
      </c>
      <c r="Z162" s="15" t="s">
        <v>478</v>
      </c>
      <c r="AA162" s="38">
        <v>1</v>
      </c>
      <c r="AB162" s="15" t="s">
        <v>931</v>
      </c>
      <c r="AC162" s="38">
        <v>1</v>
      </c>
      <c r="AD162" s="15" t="s">
        <v>472</v>
      </c>
      <c r="AE162" s="189"/>
    </row>
    <row r="163" spans="2:32" hidden="1">
      <c r="B163" s="27">
        <v>156</v>
      </c>
      <c r="C163" s="27">
        <v>6</v>
      </c>
      <c r="D163" s="36">
        <v>44991</v>
      </c>
      <c r="E163" s="65" t="s">
        <v>100</v>
      </c>
      <c r="F163" s="65" t="s">
        <v>87</v>
      </c>
      <c r="G163" s="65" t="s">
        <v>89</v>
      </c>
      <c r="H163" s="66" t="s">
        <v>101</v>
      </c>
      <c r="I163" s="15" t="s">
        <v>100</v>
      </c>
      <c r="J163" s="15" t="s">
        <v>401</v>
      </c>
      <c r="K163" s="15" t="s">
        <v>353</v>
      </c>
      <c r="L163" s="15" t="s">
        <v>1137</v>
      </c>
      <c r="M163" s="15" t="s">
        <v>1138</v>
      </c>
      <c r="N163" s="60" t="s">
        <v>1139</v>
      </c>
      <c r="O163" s="225" t="s">
        <v>19</v>
      </c>
      <c r="P163" s="15" t="s">
        <v>403</v>
      </c>
      <c r="Q163" s="37">
        <v>29.49</v>
      </c>
      <c r="R163" s="69">
        <f t="shared" si="10"/>
        <v>7.3724999999999996</v>
      </c>
      <c r="S163" s="69">
        <f t="shared" si="11"/>
        <v>0.73724999999999996</v>
      </c>
      <c r="T163" s="38">
        <v>4</v>
      </c>
      <c r="U163" s="39" t="s">
        <v>535</v>
      </c>
      <c r="V163" s="27">
        <v>10</v>
      </c>
      <c r="W163" s="40" t="s">
        <v>1140</v>
      </c>
      <c r="X163" s="15" t="s">
        <v>929</v>
      </c>
      <c r="Y163" s="38">
        <v>1</v>
      </c>
      <c r="Z163" s="15" t="s">
        <v>1141</v>
      </c>
      <c r="AA163" s="38">
        <v>1</v>
      </c>
      <c r="AB163" s="15" t="s">
        <v>931</v>
      </c>
      <c r="AC163" s="38">
        <v>1</v>
      </c>
      <c r="AD163" s="15" t="s">
        <v>472</v>
      </c>
      <c r="AE163" s="189" t="s">
        <v>360</v>
      </c>
    </row>
    <row r="164" spans="2:32" hidden="1">
      <c r="B164" s="27">
        <v>157</v>
      </c>
      <c r="C164" s="27">
        <v>6</v>
      </c>
      <c r="D164" s="36">
        <v>44991</v>
      </c>
      <c r="E164" s="65" t="s">
        <v>100</v>
      </c>
      <c r="F164" s="65" t="s">
        <v>87</v>
      </c>
      <c r="G164" s="65" t="s">
        <v>89</v>
      </c>
      <c r="H164" s="66" t="s">
        <v>101</v>
      </c>
      <c r="I164" s="15" t="s">
        <v>100</v>
      </c>
      <c r="J164" s="15" t="s">
        <v>401</v>
      </c>
      <c r="K164" s="15" t="s">
        <v>353</v>
      </c>
      <c r="L164" s="15" t="s">
        <v>1142</v>
      </c>
      <c r="M164" s="15" t="s">
        <v>1143</v>
      </c>
      <c r="N164" s="60" t="s">
        <v>1144</v>
      </c>
      <c r="O164" s="225" t="s">
        <v>19</v>
      </c>
      <c r="P164" s="15" t="s">
        <v>403</v>
      </c>
      <c r="Q164" s="37">
        <v>36.99</v>
      </c>
      <c r="R164" s="69">
        <f t="shared" si="10"/>
        <v>6.165</v>
      </c>
      <c r="S164" s="69">
        <f t="shared" si="11"/>
        <v>0.61650000000000005</v>
      </c>
      <c r="T164" s="38">
        <v>6</v>
      </c>
      <c r="U164" s="39" t="s">
        <v>530</v>
      </c>
      <c r="V164" s="27">
        <v>10</v>
      </c>
      <c r="W164" s="40" t="s">
        <v>1140</v>
      </c>
      <c r="X164" s="15" t="s">
        <v>929</v>
      </c>
      <c r="Y164" s="38">
        <v>1</v>
      </c>
      <c r="Z164" s="15" t="s">
        <v>1141</v>
      </c>
      <c r="AA164" s="38">
        <v>1</v>
      </c>
      <c r="AB164" s="15" t="s">
        <v>931</v>
      </c>
      <c r="AC164" s="38">
        <v>1</v>
      </c>
      <c r="AD164" s="15" t="s">
        <v>472</v>
      </c>
      <c r="AE164" s="189" t="s">
        <v>360</v>
      </c>
    </row>
    <row r="165" spans="2:32" hidden="1">
      <c r="B165" s="27">
        <v>158</v>
      </c>
      <c r="C165" s="27">
        <v>6</v>
      </c>
      <c r="D165" s="36">
        <v>44991</v>
      </c>
      <c r="E165" s="65" t="s">
        <v>100</v>
      </c>
      <c r="F165" s="65" t="s">
        <v>87</v>
      </c>
      <c r="G165" s="65" t="s">
        <v>89</v>
      </c>
      <c r="H165" s="66" t="s">
        <v>101</v>
      </c>
      <c r="I165" s="15" t="s">
        <v>100</v>
      </c>
      <c r="J165" s="15" t="s">
        <v>401</v>
      </c>
      <c r="K165" s="15" t="s">
        <v>353</v>
      </c>
      <c r="L165" s="15" t="s">
        <v>1145</v>
      </c>
      <c r="M165" s="15" t="s">
        <v>1146</v>
      </c>
      <c r="N165" s="60" t="s">
        <v>1147</v>
      </c>
      <c r="O165" s="225" t="s">
        <v>19</v>
      </c>
      <c r="P165" s="15" t="s">
        <v>403</v>
      </c>
      <c r="Q165" s="37">
        <v>14.99</v>
      </c>
      <c r="R165" s="69">
        <f t="shared" si="10"/>
        <v>7.4950000000000001</v>
      </c>
      <c r="S165" s="69">
        <f t="shared" si="11"/>
        <v>0.74950000000000006</v>
      </c>
      <c r="T165" s="38">
        <v>2</v>
      </c>
      <c r="U165" s="39" t="s">
        <v>471</v>
      </c>
      <c r="V165" s="27">
        <v>10</v>
      </c>
      <c r="W165" s="40" t="s">
        <v>1140</v>
      </c>
      <c r="X165" s="15" t="s">
        <v>929</v>
      </c>
      <c r="Y165" s="38">
        <v>1</v>
      </c>
      <c r="Z165" s="15" t="s">
        <v>1141</v>
      </c>
      <c r="AA165" s="38">
        <v>1</v>
      </c>
      <c r="AB165" s="15" t="s">
        <v>931</v>
      </c>
      <c r="AC165" s="38">
        <v>1</v>
      </c>
      <c r="AD165" s="15" t="s">
        <v>472</v>
      </c>
      <c r="AE165" s="189" t="s">
        <v>360</v>
      </c>
    </row>
    <row r="166" spans="2:32" hidden="1">
      <c r="B166" s="27">
        <v>159</v>
      </c>
      <c r="C166" s="27">
        <v>13</v>
      </c>
      <c r="D166" s="36">
        <v>44991</v>
      </c>
      <c r="E166" s="65" t="s">
        <v>116</v>
      </c>
      <c r="F166" s="65" t="s">
        <v>87</v>
      </c>
      <c r="G166" s="65" t="s">
        <v>89</v>
      </c>
      <c r="H166" s="66" t="s">
        <v>117</v>
      </c>
      <c r="I166" s="28" t="s">
        <v>374</v>
      </c>
      <c r="J166" s="28" t="s">
        <v>375</v>
      </c>
      <c r="K166" s="28" t="s">
        <v>353</v>
      </c>
      <c r="L166" s="28" t="s">
        <v>1148</v>
      </c>
      <c r="M166" s="28" t="s">
        <v>1149</v>
      </c>
      <c r="N166" s="74" t="s">
        <v>1150</v>
      </c>
      <c r="O166" s="195" t="s">
        <v>19</v>
      </c>
      <c r="P166" s="28" t="s">
        <v>376</v>
      </c>
      <c r="Q166" s="37">
        <v>17.989999999999998</v>
      </c>
      <c r="R166" s="69">
        <f t="shared" si="10"/>
        <v>8.9949999999999992</v>
      </c>
      <c r="S166" s="69">
        <f t="shared" si="11"/>
        <v>0.89949999999999997</v>
      </c>
      <c r="T166" s="38">
        <v>2</v>
      </c>
      <c r="U166" s="39" t="s">
        <v>471</v>
      </c>
      <c r="V166" s="38">
        <v>10</v>
      </c>
      <c r="W166" s="28"/>
      <c r="X166" s="28" t="s">
        <v>356</v>
      </c>
      <c r="Y166" s="38">
        <v>1</v>
      </c>
      <c r="Z166" s="28" t="s">
        <v>356</v>
      </c>
      <c r="AA166" s="38">
        <v>1</v>
      </c>
      <c r="AB166" s="28"/>
      <c r="AC166" s="38">
        <v>0</v>
      </c>
      <c r="AD166" s="28" t="s">
        <v>472</v>
      </c>
      <c r="AE166" s="189" t="s">
        <v>360</v>
      </c>
      <c r="AF166" s="28"/>
    </row>
    <row r="167" spans="2:32" hidden="1">
      <c r="B167" s="27">
        <v>160</v>
      </c>
      <c r="C167" s="27">
        <v>13</v>
      </c>
      <c r="D167" s="36">
        <v>44972</v>
      </c>
      <c r="E167" s="65" t="s">
        <v>116</v>
      </c>
      <c r="F167" s="65" t="s">
        <v>87</v>
      </c>
      <c r="G167" s="65" t="s">
        <v>89</v>
      </c>
      <c r="H167" s="66" t="s">
        <v>117</v>
      </c>
      <c r="I167" s="28" t="s">
        <v>414</v>
      </c>
      <c r="J167" s="28" t="s">
        <v>694</v>
      </c>
      <c r="K167" s="28" t="s">
        <v>353</v>
      </c>
      <c r="L167" s="28" t="s">
        <v>1151</v>
      </c>
      <c r="M167" s="28" t="s">
        <v>1152</v>
      </c>
      <c r="N167" s="74" t="s">
        <v>1153</v>
      </c>
      <c r="O167" s="225" t="s">
        <v>19</v>
      </c>
      <c r="P167" s="28" t="s">
        <v>416</v>
      </c>
      <c r="Q167" s="37">
        <v>12.99</v>
      </c>
      <c r="R167" s="69">
        <f t="shared" si="10"/>
        <v>6.4950000000000001</v>
      </c>
      <c r="S167" s="69">
        <f t="shared" si="11"/>
        <v>0.64949999999999997</v>
      </c>
      <c r="T167" s="38">
        <v>2</v>
      </c>
      <c r="U167" s="39" t="s">
        <v>471</v>
      </c>
      <c r="V167" s="38">
        <v>10</v>
      </c>
      <c r="W167" s="38"/>
      <c r="X167" s="28" t="s">
        <v>1154</v>
      </c>
      <c r="Y167" s="38">
        <v>1</v>
      </c>
      <c r="Z167" s="28" t="s">
        <v>1154</v>
      </c>
      <c r="AA167" s="38">
        <v>1</v>
      </c>
      <c r="AB167" s="28"/>
      <c r="AC167" s="38">
        <v>0</v>
      </c>
      <c r="AD167" s="28" t="s">
        <v>472</v>
      </c>
      <c r="AE167" s="189" t="s">
        <v>360</v>
      </c>
      <c r="AF167" s="28" t="s">
        <v>1155</v>
      </c>
    </row>
    <row r="168" spans="2:32" hidden="1">
      <c r="B168" s="27">
        <v>161</v>
      </c>
      <c r="C168" s="27">
        <v>13</v>
      </c>
      <c r="D168" s="36">
        <v>44972</v>
      </c>
      <c r="E168" s="65" t="s">
        <v>116</v>
      </c>
      <c r="F168" s="65" t="s">
        <v>87</v>
      </c>
      <c r="G168" s="65" t="s">
        <v>89</v>
      </c>
      <c r="H168" s="66" t="s">
        <v>117</v>
      </c>
      <c r="I168" s="28" t="s">
        <v>414</v>
      </c>
      <c r="J168" s="28" t="s">
        <v>694</v>
      </c>
      <c r="K168" s="28" t="s">
        <v>353</v>
      </c>
      <c r="L168" s="28" t="s">
        <v>1156</v>
      </c>
      <c r="M168" s="28" t="s">
        <v>1157</v>
      </c>
      <c r="N168" s="74" t="s">
        <v>1158</v>
      </c>
      <c r="O168" s="225" t="s">
        <v>19</v>
      </c>
      <c r="P168" s="28" t="s">
        <v>416</v>
      </c>
      <c r="Q168" s="37">
        <v>6.99</v>
      </c>
      <c r="R168" s="69">
        <f t="shared" si="10"/>
        <v>6.99</v>
      </c>
      <c r="S168" s="69">
        <f t="shared" si="11"/>
        <v>0.69900000000000007</v>
      </c>
      <c r="T168" s="38">
        <v>1</v>
      </c>
      <c r="U168" s="39" t="s">
        <v>477</v>
      </c>
      <c r="V168" s="38">
        <v>10</v>
      </c>
      <c r="W168" s="38"/>
      <c r="X168" s="28" t="s">
        <v>1154</v>
      </c>
      <c r="Y168" s="38">
        <v>1</v>
      </c>
      <c r="Z168" s="28" t="s">
        <v>1154</v>
      </c>
      <c r="AA168" s="38">
        <v>1</v>
      </c>
      <c r="AB168" s="28"/>
      <c r="AC168" s="38">
        <v>0</v>
      </c>
      <c r="AD168" s="28" t="s">
        <v>472</v>
      </c>
      <c r="AE168" s="189" t="s">
        <v>360</v>
      </c>
      <c r="AF168" s="28"/>
    </row>
    <row r="169" spans="2:32">
      <c r="B169" s="27">
        <v>162</v>
      </c>
      <c r="C169" s="27">
        <v>21</v>
      </c>
      <c r="D169" s="36">
        <v>44994</v>
      </c>
      <c r="E169" s="65" t="s">
        <v>133</v>
      </c>
      <c r="F169" s="65" t="s">
        <v>82</v>
      </c>
      <c r="G169" s="65" t="s">
        <v>98</v>
      </c>
      <c r="H169" s="66" t="s">
        <v>134</v>
      </c>
      <c r="I169" s="15" t="s">
        <v>133</v>
      </c>
      <c r="J169" s="15" t="s">
        <v>1159</v>
      </c>
      <c r="K169" s="15" t="s">
        <v>537</v>
      </c>
      <c r="L169" s="15" t="s">
        <v>1160</v>
      </c>
      <c r="M169" s="15" t="s">
        <v>1161</v>
      </c>
      <c r="N169" s="60" t="s">
        <v>1162</v>
      </c>
      <c r="O169" s="195" t="s">
        <v>19</v>
      </c>
      <c r="P169" s="15" t="s">
        <v>1163</v>
      </c>
      <c r="Q169" s="37">
        <v>9.9499999999999993</v>
      </c>
      <c r="R169" s="69">
        <f t="shared" si="10"/>
        <v>4.9749999999999996</v>
      </c>
      <c r="S169" s="69">
        <f t="shared" si="11"/>
        <v>0.4145833333333333</v>
      </c>
      <c r="T169" s="38">
        <v>2</v>
      </c>
      <c r="U169" s="39" t="s">
        <v>471</v>
      </c>
      <c r="V169" s="27">
        <v>12</v>
      </c>
      <c r="X169" s="15" t="s">
        <v>1164</v>
      </c>
      <c r="Y169" s="38">
        <v>0</v>
      </c>
      <c r="Z169" s="15" t="s">
        <v>486</v>
      </c>
      <c r="AA169" s="38">
        <v>0</v>
      </c>
      <c r="AC169" s="38">
        <v>0</v>
      </c>
      <c r="AD169" s="15" t="s">
        <v>472</v>
      </c>
      <c r="AE169" s="189" t="s">
        <v>360</v>
      </c>
      <c r="AF169" s="15" t="s">
        <v>1165</v>
      </c>
    </row>
    <row r="170" spans="2:32">
      <c r="B170" s="27">
        <v>163</v>
      </c>
      <c r="C170" s="27">
        <v>21</v>
      </c>
      <c r="D170" s="36">
        <v>44994</v>
      </c>
      <c r="E170" s="65" t="s">
        <v>133</v>
      </c>
      <c r="F170" s="65" t="s">
        <v>82</v>
      </c>
      <c r="G170" s="65" t="s">
        <v>98</v>
      </c>
      <c r="H170" s="66" t="s">
        <v>134</v>
      </c>
      <c r="I170" s="15" t="s">
        <v>133</v>
      </c>
      <c r="J170" s="15" t="s">
        <v>1159</v>
      </c>
      <c r="K170" s="15" t="s">
        <v>537</v>
      </c>
      <c r="L170" s="15" t="s">
        <v>1160</v>
      </c>
      <c r="M170" s="15" t="s">
        <v>1161</v>
      </c>
      <c r="N170" s="60" t="s">
        <v>1162</v>
      </c>
      <c r="O170" s="195" t="s">
        <v>19</v>
      </c>
      <c r="P170" s="15" t="s">
        <v>1163</v>
      </c>
      <c r="Q170" s="37">
        <v>9.4499999999999993</v>
      </c>
      <c r="R170" s="69">
        <f t="shared" si="10"/>
        <v>1.575</v>
      </c>
      <c r="S170" s="69">
        <f t="shared" si="11"/>
        <v>0.13125000000000001</v>
      </c>
      <c r="T170" s="38">
        <v>6</v>
      </c>
      <c r="U170" s="39" t="s">
        <v>530</v>
      </c>
      <c r="V170" s="27">
        <v>12</v>
      </c>
      <c r="X170" s="15" t="s">
        <v>1164</v>
      </c>
      <c r="Y170" s="38">
        <v>0</v>
      </c>
      <c r="Z170" s="15" t="s">
        <v>486</v>
      </c>
      <c r="AA170" s="38">
        <v>0</v>
      </c>
      <c r="AC170" s="38">
        <v>0</v>
      </c>
      <c r="AD170" s="15" t="s">
        <v>472</v>
      </c>
      <c r="AE170" s="189" t="s">
        <v>360</v>
      </c>
      <c r="AF170" s="15" t="s">
        <v>1165</v>
      </c>
    </row>
    <row r="171" spans="2:32">
      <c r="B171" s="27">
        <v>164</v>
      </c>
      <c r="C171" s="27">
        <v>21</v>
      </c>
      <c r="D171" s="36">
        <v>44994</v>
      </c>
      <c r="E171" s="65" t="s">
        <v>133</v>
      </c>
      <c r="F171" s="65" t="s">
        <v>82</v>
      </c>
      <c r="G171" s="65" t="s">
        <v>98</v>
      </c>
      <c r="H171" s="66" t="s">
        <v>134</v>
      </c>
      <c r="I171" s="15" t="s">
        <v>133</v>
      </c>
      <c r="J171" s="15" t="s">
        <v>1159</v>
      </c>
      <c r="K171" s="15" t="s">
        <v>537</v>
      </c>
      <c r="L171" s="15" t="s">
        <v>1160</v>
      </c>
      <c r="M171" s="15" t="s">
        <v>1161</v>
      </c>
      <c r="N171" s="60" t="s">
        <v>1162</v>
      </c>
      <c r="O171" s="195" t="s">
        <v>19</v>
      </c>
      <c r="P171" s="15" t="s">
        <v>1163</v>
      </c>
      <c r="Q171" s="37">
        <v>7.45</v>
      </c>
      <c r="R171" s="69">
        <f t="shared" si="10"/>
        <v>0.62083333333333335</v>
      </c>
      <c r="S171" s="69">
        <f t="shared" si="11"/>
        <v>5.1736111111111115E-2</v>
      </c>
      <c r="T171" s="38">
        <v>12</v>
      </c>
      <c r="U171" s="39" t="s">
        <v>579</v>
      </c>
      <c r="V171" s="27">
        <v>12</v>
      </c>
      <c r="X171" s="15" t="s">
        <v>1164</v>
      </c>
      <c r="Y171" s="38">
        <v>0</v>
      </c>
      <c r="Z171" s="15" t="s">
        <v>486</v>
      </c>
      <c r="AA171" s="38">
        <v>0</v>
      </c>
      <c r="AC171" s="38">
        <v>0</v>
      </c>
      <c r="AD171" s="15" t="s">
        <v>472</v>
      </c>
      <c r="AE171" s="189" t="s">
        <v>360</v>
      </c>
      <c r="AF171" s="15" t="s">
        <v>1165</v>
      </c>
    </row>
    <row r="172" spans="2:32" hidden="1">
      <c r="B172" s="27">
        <v>165</v>
      </c>
      <c r="C172" s="27">
        <v>29</v>
      </c>
      <c r="D172" s="36">
        <v>45001</v>
      </c>
      <c r="E172" s="65" t="s">
        <v>152</v>
      </c>
      <c r="F172" s="65" t="s">
        <v>87</v>
      </c>
      <c r="G172" s="65" t="s">
        <v>89</v>
      </c>
      <c r="H172" s="66" t="s">
        <v>153</v>
      </c>
      <c r="I172" s="15" t="s">
        <v>152</v>
      </c>
      <c r="J172" s="15" t="s">
        <v>424</v>
      </c>
      <c r="K172" s="15" t="s">
        <v>353</v>
      </c>
      <c r="L172" s="15" t="s">
        <v>1166</v>
      </c>
      <c r="M172" s="15" t="s">
        <v>1167</v>
      </c>
      <c r="N172" s="29" t="s">
        <v>1168</v>
      </c>
      <c r="O172" s="195" t="s">
        <v>19</v>
      </c>
      <c r="P172" s="15" t="s">
        <v>425</v>
      </c>
      <c r="Q172" s="37">
        <v>9.99</v>
      </c>
      <c r="R172" s="69">
        <f t="shared" si="10"/>
        <v>9.99</v>
      </c>
      <c r="S172" s="69">
        <f t="shared" si="11"/>
        <v>0.999</v>
      </c>
      <c r="T172" s="38">
        <v>1</v>
      </c>
      <c r="U172" s="39" t="s">
        <v>477</v>
      </c>
      <c r="V172" s="27">
        <v>10</v>
      </c>
      <c r="X172" s="15" t="s">
        <v>571</v>
      </c>
      <c r="Y172" s="38">
        <v>1</v>
      </c>
      <c r="Z172" s="15" t="s">
        <v>1169</v>
      </c>
      <c r="AA172" s="38">
        <v>1</v>
      </c>
      <c r="AC172" s="38">
        <v>0</v>
      </c>
      <c r="AD172" s="15" t="s">
        <v>1170</v>
      </c>
      <c r="AE172" s="189" t="s">
        <v>360</v>
      </c>
      <c r="AF172" s="15" t="s">
        <v>1171</v>
      </c>
    </row>
    <row r="173" spans="2:32" hidden="1">
      <c r="B173" s="27">
        <v>166</v>
      </c>
      <c r="C173" s="27">
        <v>2</v>
      </c>
      <c r="D173" s="36">
        <v>44972</v>
      </c>
      <c r="E173" s="65" t="s">
        <v>85</v>
      </c>
      <c r="F173" s="65" t="s">
        <v>87</v>
      </c>
      <c r="G173" s="65" t="s">
        <v>89</v>
      </c>
      <c r="H173" s="66" t="s">
        <v>86</v>
      </c>
      <c r="I173" s="28" t="s">
        <v>374</v>
      </c>
      <c r="J173" s="28" t="s">
        <v>375</v>
      </c>
      <c r="K173" s="28" t="s">
        <v>353</v>
      </c>
      <c r="L173" s="28" t="s">
        <v>1172</v>
      </c>
      <c r="M173" s="28" t="s">
        <v>1173</v>
      </c>
      <c r="N173" s="74" t="s">
        <v>1174</v>
      </c>
      <c r="O173" s="195" t="s">
        <v>19</v>
      </c>
      <c r="P173" s="28" t="s">
        <v>376</v>
      </c>
      <c r="Q173" s="37">
        <v>8.8800000000000008</v>
      </c>
      <c r="R173" s="69">
        <f t="shared" si="10"/>
        <v>4.4400000000000004</v>
      </c>
      <c r="S173" s="69">
        <f t="shared" si="11"/>
        <v>0.44400000000000006</v>
      </c>
      <c r="T173" s="38">
        <v>2</v>
      </c>
      <c r="U173" s="39" t="s">
        <v>471</v>
      </c>
      <c r="V173" s="38">
        <v>10</v>
      </c>
      <c r="W173" s="38"/>
      <c r="X173" s="28" t="s">
        <v>1175</v>
      </c>
      <c r="Y173" s="38">
        <v>1</v>
      </c>
      <c r="Z173" s="28" t="s">
        <v>1175</v>
      </c>
      <c r="AA173" s="38">
        <v>1</v>
      </c>
      <c r="AB173" s="28" t="s">
        <v>1176</v>
      </c>
      <c r="AC173" s="38">
        <v>1</v>
      </c>
      <c r="AD173" s="28" t="s">
        <v>1177</v>
      </c>
      <c r="AE173" s="189" t="s">
        <v>360</v>
      </c>
    </row>
    <row r="174" spans="2:32">
      <c r="B174" s="27">
        <v>167</v>
      </c>
      <c r="C174" s="27">
        <v>2</v>
      </c>
      <c r="D174" s="36">
        <v>44972</v>
      </c>
      <c r="E174" s="65" t="s">
        <v>85</v>
      </c>
      <c r="F174" s="65" t="s">
        <v>87</v>
      </c>
      <c r="G174" s="65" t="s">
        <v>89</v>
      </c>
      <c r="H174" s="66" t="s">
        <v>86</v>
      </c>
      <c r="I174" s="28" t="s">
        <v>374</v>
      </c>
      <c r="J174" s="28" t="s">
        <v>375</v>
      </c>
      <c r="K174" s="28" t="s">
        <v>353</v>
      </c>
      <c r="L174" s="28" t="s">
        <v>1178</v>
      </c>
      <c r="M174" s="28" t="s">
        <v>1179</v>
      </c>
      <c r="N174" s="74" t="s">
        <v>1180</v>
      </c>
      <c r="O174" s="195" t="s">
        <v>19</v>
      </c>
      <c r="P174" s="28" t="s">
        <v>376</v>
      </c>
      <c r="Q174" s="37">
        <v>59.95</v>
      </c>
      <c r="R174" s="69">
        <f t="shared" si="10"/>
        <v>4.9958333333333336</v>
      </c>
      <c r="S174" s="69">
        <f t="shared" si="11"/>
        <v>0.49958333333333338</v>
      </c>
      <c r="T174" s="38">
        <v>12</v>
      </c>
      <c r="U174" s="39" t="s">
        <v>579</v>
      </c>
      <c r="V174" s="38">
        <v>10</v>
      </c>
      <c r="W174" s="38"/>
      <c r="X174" s="28"/>
      <c r="Y174" s="38">
        <v>0</v>
      </c>
      <c r="Z174" s="28"/>
      <c r="AA174" s="38">
        <v>0</v>
      </c>
      <c r="AB174" s="28" t="s">
        <v>1181</v>
      </c>
      <c r="AC174" s="38">
        <v>1</v>
      </c>
      <c r="AD174" s="28" t="s">
        <v>472</v>
      </c>
      <c r="AE174" s="189" t="s">
        <v>360</v>
      </c>
    </row>
    <row r="175" spans="2:32" hidden="1">
      <c r="B175" s="27">
        <v>168</v>
      </c>
      <c r="C175" s="27">
        <v>2</v>
      </c>
      <c r="D175" s="36">
        <v>44991</v>
      </c>
      <c r="E175" s="65" t="s">
        <v>85</v>
      </c>
      <c r="F175" s="65" t="s">
        <v>87</v>
      </c>
      <c r="G175" s="65" t="s">
        <v>89</v>
      </c>
      <c r="H175" s="66" t="s">
        <v>86</v>
      </c>
      <c r="I175" s="28" t="s">
        <v>374</v>
      </c>
      <c r="J175" s="28" t="s">
        <v>375</v>
      </c>
      <c r="K175" s="28" t="s">
        <v>353</v>
      </c>
      <c r="L175" s="28" t="s">
        <v>1172</v>
      </c>
      <c r="M175" s="28" t="s">
        <v>1182</v>
      </c>
      <c r="N175" s="74" t="s">
        <v>1174</v>
      </c>
      <c r="O175" s="195" t="s">
        <v>19</v>
      </c>
      <c r="P175" s="28" t="s">
        <v>376</v>
      </c>
      <c r="Q175" s="37">
        <v>8.8800000000000008</v>
      </c>
      <c r="R175" s="69">
        <f t="shared" si="10"/>
        <v>4.4400000000000004</v>
      </c>
      <c r="S175" s="69">
        <f t="shared" si="11"/>
        <v>0.44400000000000006</v>
      </c>
      <c r="T175" s="38">
        <v>2</v>
      </c>
      <c r="U175" s="39" t="s">
        <v>471</v>
      </c>
      <c r="V175" s="38">
        <v>10</v>
      </c>
      <c r="W175" s="28" t="s">
        <v>1183</v>
      </c>
      <c r="X175" s="28" t="s">
        <v>1175</v>
      </c>
      <c r="Y175" s="38">
        <v>1</v>
      </c>
      <c r="Z175" s="28" t="s">
        <v>1175</v>
      </c>
      <c r="AA175" s="38">
        <v>1</v>
      </c>
      <c r="AB175" s="28" t="s">
        <v>1184</v>
      </c>
      <c r="AC175" s="38">
        <v>1</v>
      </c>
      <c r="AD175" s="28" t="s">
        <v>1177</v>
      </c>
      <c r="AE175" s="189" t="s">
        <v>360</v>
      </c>
      <c r="AF175" s="28"/>
    </row>
    <row r="176" spans="2:32" hidden="1">
      <c r="B176" s="27">
        <v>169</v>
      </c>
      <c r="C176" s="27">
        <v>2</v>
      </c>
      <c r="D176" s="36">
        <v>44991</v>
      </c>
      <c r="E176" s="65" t="s">
        <v>85</v>
      </c>
      <c r="F176" s="65" t="s">
        <v>87</v>
      </c>
      <c r="G176" s="65" t="s">
        <v>89</v>
      </c>
      <c r="H176" s="66" t="s">
        <v>86</v>
      </c>
      <c r="I176" s="28" t="s">
        <v>374</v>
      </c>
      <c r="J176" s="28" t="s">
        <v>375</v>
      </c>
      <c r="K176" s="28" t="s">
        <v>353</v>
      </c>
      <c r="L176" s="28" t="s">
        <v>1185</v>
      </c>
      <c r="M176" s="28" t="s">
        <v>1186</v>
      </c>
      <c r="N176" s="74" t="s">
        <v>1187</v>
      </c>
      <c r="O176" s="195" t="s">
        <v>19</v>
      </c>
      <c r="P176" s="28" t="s">
        <v>376</v>
      </c>
      <c r="Q176" s="37">
        <v>9.7899999999999991</v>
      </c>
      <c r="R176" s="69">
        <f t="shared" si="10"/>
        <v>9.7899999999999991</v>
      </c>
      <c r="S176" s="69">
        <f t="shared" si="11"/>
        <v>0.97899999999999987</v>
      </c>
      <c r="T176" s="38">
        <v>1</v>
      </c>
      <c r="U176" s="39" t="s">
        <v>477</v>
      </c>
      <c r="V176" s="38">
        <v>10</v>
      </c>
      <c r="W176" s="28"/>
      <c r="X176" s="28" t="s">
        <v>1188</v>
      </c>
      <c r="Y176" s="38">
        <v>1</v>
      </c>
      <c r="Z176" s="28" t="s">
        <v>1189</v>
      </c>
      <c r="AA176" s="38">
        <v>1</v>
      </c>
      <c r="AB176" s="28"/>
      <c r="AC176" s="38">
        <v>0</v>
      </c>
      <c r="AD176" s="28" t="s">
        <v>472</v>
      </c>
      <c r="AE176" s="189" t="s">
        <v>360</v>
      </c>
      <c r="AF176" s="28"/>
    </row>
    <row r="177" spans="2:32" hidden="1">
      <c r="B177" s="27">
        <v>170</v>
      </c>
      <c r="C177" s="27">
        <v>2</v>
      </c>
      <c r="D177" s="36">
        <v>44991</v>
      </c>
      <c r="E177" s="65" t="s">
        <v>85</v>
      </c>
      <c r="F177" s="65" t="s">
        <v>87</v>
      </c>
      <c r="G177" s="65" t="s">
        <v>89</v>
      </c>
      <c r="H177" s="66" t="s">
        <v>86</v>
      </c>
      <c r="I177" s="28" t="s">
        <v>374</v>
      </c>
      <c r="J177" s="28" t="s">
        <v>375</v>
      </c>
      <c r="K177" s="28" t="s">
        <v>353</v>
      </c>
      <c r="L177" s="28" t="s">
        <v>1190</v>
      </c>
      <c r="M177" s="28" t="s">
        <v>1191</v>
      </c>
      <c r="N177" s="74" t="s">
        <v>1192</v>
      </c>
      <c r="O177" s="195" t="s">
        <v>19</v>
      </c>
      <c r="P177" s="28" t="s">
        <v>376</v>
      </c>
      <c r="Q177" s="37">
        <v>16.96</v>
      </c>
      <c r="R177" s="69">
        <f t="shared" si="10"/>
        <v>8.48</v>
      </c>
      <c r="S177" s="69">
        <f t="shared" si="11"/>
        <v>0.84800000000000009</v>
      </c>
      <c r="T177" s="38">
        <v>2</v>
      </c>
      <c r="U177" s="39" t="s">
        <v>471</v>
      </c>
      <c r="V177" s="38">
        <v>10</v>
      </c>
      <c r="W177" s="28"/>
      <c r="X177" s="28" t="s">
        <v>571</v>
      </c>
      <c r="Y177" s="38">
        <v>1</v>
      </c>
      <c r="Z177" s="28" t="s">
        <v>356</v>
      </c>
      <c r="AA177" s="38">
        <v>1</v>
      </c>
      <c r="AB177" s="28"/>
      <c r="AC177" s="38">
        <v>0</v>
      </c>
      <c r="AD177" s="28" t="s">
        <v>1193</v>
      </c>
      <c r="AE177" s="189" t="s">
        <v>360</v>
      </c>
      <c r="AF177" s="28"/>
    </row>
    <row r="178" spans="2:32" hidden="1">
      <c r="B178" s="27">
        <v>171</v>
      </c>
      <c r="C178" s="27">
        <v>2</v>
      </c>
      <c r="D178" s="36">
        <v>44991</v>
      </c>
      <c r="E178" s="65" t="s">
        <v>85</v>
      </c>
      <c r="F178" s="65" t="s">
        <v>87</v>
      </c>
      <c r="G178" s="65" t="s">
        <v>89</v>
      </c>
      <c r="H178" s="66" t="s">
        <v>86</v>
      </c>
      <c r="I178" s="28" t="s">
        <v>374</v>
      </c>
      <c r="J178" s="28" t="s">
        <v>375</v>
      </c>
      <c r="K178" s="28" t="s">
        <v>353</v>
      </c>
      <c r="L178" s="28" t="s">
        <v>1194</v>
      </c>
      <c r="M178" s="28" t="s">
        <v>1195</v>
      </c>
      <c r="N178" s="74" t="s">
        <v>1196</v>
      </c>
      <c r="O178" s="195" t="s">
        <v>19</v>
      </c>
      <c r="P178" s="28" t="s">
        <v>376</v>
      </c>
      <c r="Q178" s="37">
        <v>28.73</v>
      </c>
      <c r="R178" s="69">
        <f t="shared" si="10"/>
        <v>7.1825000000000001</v>
      </c>
      <c r="S178" s="69">
        <f t="shared" si="11"/>
        <v>0.71825000000000006</v>
      </c>
      <c r="T178" s="38">
        <v>4</v>
      </c>
      <c r="U178" s="39" t="s">
        <v>535</v>
      </c>
      <c r="V178" s="38">
        <v>10</v>
      </c>
      <c r="W178" s="28"/>
      <c r="X178" s="28" t="s">
        <v>1197</v>
      </c>
      <c r="Y178" s="38">
        <v>1</v>
      </c>
      <c r="Z178" s="28" t="s">
        <v>1000</v>
      </c>
      <c r="AA178" s="38">
        <v>1</v>
      </c>
      <c r="AB178" s="28"/>
      <c r="AC178" s="38">
        <v>0</v>
      </c>
      <c r="AD178" s="28" t="s">
        <v>1193</v>
      </c>
      <c r="AE178" s="189" t="s">
        <v>360</v>
      </c>
      <c r="AF178" s="28"/>
    </row>
    <row r="179" spans="2:32" hidden="1">
      <c r="B179" s="27">
        <v>172</v>
      </c>
      <c r="C179" s="27">
        <v>2</v>
      </c>
      <c r="D179" s="36">
        <v>44991</v>
      </c>
      <c r="E179" s="65" t="s">
        <v>85</v>
      </c>
      <c r="F179" s="65" t="s">
        <v>87</v>
      </c>
      <c r="G179" s="65" t="s">
        <v>89</v>
      </c>
      <c r="H179" s="66" t="s">
        <v>86</v>
      </c>
      <c r="I179" s="28" t="s">
        <v>374</v>
      </c>
      <c r="J179" s="28" t="s">
        <v>375</v>
      </c>
      <c r="K179" s="28" t="s">
        <v>353</v>
      </c>
      <c r="L179" s="28" t="s">
        <v>1198</v>
      </c>
      <c r="M179" s="28" t="s">
        <v>1199</v>
      </c>
      <c r="N179" s="74" t="s">
        <v>1200</v>
      </c>
      <c r="O179" s="195" t="s">
        <v>19</v>
      </c>
      <c r="P179" s="28" t="s">
        <v>376</v>
      </c>
      <c r="Q179" s="37">
        <v>24.99</v>
      </c>
      <c r="R179" s="69">
        <f t="shared" si="10"/>
        <v>8.33</v>
      </c>
      <c r="S179" s="69">
        <f t="shared" si="11"/>
        <v>0.83299999999999996</v>
      </c>
      <c r="T179" s="38">
        <v>3</v>
      </c>
      <c r="U179" s="39" t="s">
        <v>503</v>
      </c>
      <c r="V179" s="38">
        <v>10</v>
      </c>
      <c r="W179" s="28"/>
      <c r="X179" s="28" t="s">
        <v>356</v>
      </c>
      <c r="Y179" s="38">
        <v>1</v>
      </c>
      <c r="Z179" s="28" t="s">
        <v>356</v>
      </c>
      <c r="AA179" s="38">
        <v>1</v>
      </c>
      <c r="AB179" s="28"/>
      <c r="AC179" s="38">
        <v>0</v>
      </c>
      <c r="AD179" s="28" t="s">
        <v>472</v>
      </c>
      <c r="AE179" s="189" t="s">
        <v>360</v>
      </c>
      <c r="AF179" s="28"/>
    </row>
    <row r="180" spans="2:32">
      <c r="B180" s="27">
        <v>173</v>
      </c>
      <c r="C180" s="27">
        <v>2</v>
      </c>
      <c r="D180" s="36">
        <v>44991</v>
      </c>
      <c r="E180" s="65" t="s">
        <v>85</v>
      </c>
      <c r="F180" s="65" t="s">
        <v>87</v>
      </c>
      <c r="G180" s="65" t="s">
        <v>89</v>
      </c>
      <c r="H180" s="66" t="s">
        <v>86</v>
      </c>
      <c r="I180" s="28" t="s">
        <v>374</v>
      </c>
      <c r="J180" s="28" t="s">
        <v>375</v>
      </c>
      <c r="K180" s="28" t="s">
        <v>353</v>
      </c>
      <c r="L180" s="28" t="s">
        <v>1201</v>
      </c>
      <c r="M180" s="28" t="s">
        <v>1202</v>
      </c>
      <c r="N180" s="74" t="s">
        <v>1201</v>
      </c>
      <c r="O180" s="195" t="s">
        <v>19</v>
      </c>
      <c r="P180" s="28" t="s">
        <v>376</v>
      </c>
      <c r="Q180" s="37">
        <v>35.99</v>
      </c>
      <c r="R180" s="69">
        <f t="shared" si="10"/>
        <v>5.998333333333334</v>
      </c>
      <c r="S180" s="69">
        <f t="shared" si="11"/>
        <v>0.59983333333333344</v>
      </c>
      <c r="T180" s="38">
        <v>6</v>
      </c>
      <c r="U180" s="39" t="s">
        <v>530</v>
      </c>
      <c r="V180" s="38">
        <v>10</v>
      </c>
      <c r="W180" s="28"/>
      <c r="X180" s="28"/>
      <c r="Y180" s="38">
        <v>0</v>
      </c>
      <c r="Z180" s="28"/>
      <c r="AA180" s="38">
        <v>0</v>
      </c>
      <c r="AB180" s="28" t="s">
        <v>1203</v>
      </c>
      <c r="AC180" s="38">
        <v>1</v>
      </c>
      <c r="AD180" s="28" t="s">
        <v>472</v>
      </c>
      <c r="AE180" s="189" t="s">
        <v>360</v>
      </c>
      <c r="AF180" s="28"/>
    </row>
    <row r="181" spans="2:32" hidden="1">
      <c r="B181" s="27">
        <v>174</v>
      </c>
      <c r="C181" s="27">
        <v>2</v>
      </c>
      <c r="D181" s="36">
        <v>44991</v>
      </c>
      <c r="E181" s="65" t="s">
        <v>85</v>
      </c>
      <c r="F181" s="65" t="s">
        <v>87</v>
      </c>
      <c r="G181" s="65" t="s">
        <v>89</v>
      </c>
      <c r="H181" s="66" t="s">
        <v>86</v>
      </c>
      <c r="I181" s="28" t="s">
        <v>374</v>
      </c>
      <c r="J181" s="28" t="s">
        <v>375</v>
      </c>
      <c r="K181" s="28" t="s">
        <v>353</v>
      </c>
      <c r="L181" s="28" t="s">
        <v>1204</v>
      </c>
      <c r="M181" s="28" t="s">
        <v>1205</v>
      </c>
      <c r="N181" s="74" t="s">
        <v>1206</v>
      </c>
      <c r="O181" s="195" t="s">
        <v>19</v>
      </c>
      <c r="P181" s="28" t="s">
        <v>376</v>
      </c>
      <c r="Q181" s="37">
        <v>60.74</v>
      </c>
      <c r="R181" s="69">
        <f t="shared" si="10"/>
        <v>5.0616666666666665</v>
      </c>
      <c r="S181" s="69">
        <f t="shared" si="11"/>
        <v>0.72309523809523812</v>
      </c>
      <c r="T181" s="38">
        <v>12</v>
      </c>
      <c r="U181" s="39" t="s">
        <v>579</v>
      </c>
      <c r="V181" s="38">
        <v>7</v>
      </c>
      <c r="W181" s="28"/>
      <c r="X181" s="28" t="s">
        <v>877</v>
      </c>
      <c r="Y181" s="38">
        <v>1</v>
      </c>
      <c r="Z181" s="28" t="s">
        <v>877</v>
      </c>
      <c r="AA181" s="38">
        <v>1</v>
      </c>
      <c r="AB181" s="28"/>
      <c r="AC181" s="38">
        <v>0</v>
      </c>
      <c r="AD181" s="28" t="s">
        <v>472</v>
      </c>
      <c r="AE181" s="189" t="s">
        <v>360</v>
      </c>
      <c r="AF181" s="28"/>
    </row>
    <row r="182" spans="2:32">
      <c r="B182" s="27">
        <v>175</v>
      </c>
      <c r="C182" s="27">
        <v>2</v>
      </c>
      <c r="D182" s="36">
        <v>45023</v>
      </c>
      <c r="E182" s="150" t="s">
        <v>85</v>
      </c>
      <c r="F182" s="150" t="s">
        <v>87</v>
      </c>
      <c r="G182" s="150" t="s">
        <v>89</v>
      </c>
      <c r="H182" s="151" t="s">
        <v>86</v>
      </c>
      <c r="I182" s="15" t="s">
        <v>374</v>
      </c>
      <c r="J182" s="15" t="s">
        <v>406</v>
      </c>
      <c r="K182" s="28" t="s">
        <v>353</v>
      </c>
      <c r="L182" s="15" t="s">
        <v>1207</v>
      </c>
      <c r="M182" s="15" t="s">
        <v>1208</v>
      </c>
      <c r="N182" s="60" t="s">
        <v>1209</v>
      </c>
      <c r="O182" s="195" t="s">
        <v>19</v>
      </c>
      <c r="P182" s="15" t="s">
        <v>376</v>
      </c>
      <c r="Q182" s="37">
        <v>46.99</v>
      </c>
      <c r="R182" s="69">
        <f t="shared" si="10"/>
        <v>46.99</v>
      </c>
      <c r="S182" s="69">
        <f t="shared" si="11"/>
        <v>4.6989999999999998</v>
      </c>
      <c r="T182" s="38">
        <v>1</v>
      </c>
      <c r="U182" s="39" t="s">
        <v>477</v>
      </c>
      <c r="V182" s="27">
        <v>10</v>
      </c>
      <c r="X182" s="15" t="s">
        <v>350</v>
      </c>
      <c r="Y182" s="38">
        <v>0</v>
      </c>
      <c r="AA182" s="27">
        <v>0</v>
      </c>
      <c r="AB182" s="15" t="s">
        <v>479</v>
      </c>
      <c r="AC182" s="27">
        <v>1</v>
      </c>
      <c r="AD182" s="15" t="s">
        <v>472</v>
      </c>
      <c r="AE182" s="189"/>
      <c r="AF182" s="15" t="s">
        <v>1210</v>
      </c>
    </row>
    <row r="183" spans="2:32" hidden="1">
      <c r="B183" s="27">
        <v>176</v>
      </c>
      <c r="C183" s="27">
        <v>2</v>
      </c>
      <c r="D183" s="36">
        <v>44991</v>
      </c>
      <c r="E183" s="65" t="s">
        <v>85</v>
      </c>
      <c r="F183" s="65" t="s">
        <v>87</v>
      </c>
      <c r="G183" s="65" t="s">
        <v>89</v>
      </c>
      <c r="H183" s="66" t="s">
        <v>86</v>
      </c>
      <c r="I183" s="28" t="s">
        <v>615</v>
      </c>
      <c r="J183" s="28" t="s">
        <v>616</v>
      </c>
      <c r="K183" s="28" t="s">
        <v>353</v>
      </c>
      <c r="L183" s="28" t="s">
        <v>617</v>
      </c>
      <c r="M183" s="28" t="s">
        <v>1211</v>
      </c>
      <c r="N183" s="74" t="s">
        <v>1212</v>
      </c>
      <c r="O183" s="225" t="s">
        <v>528</v>
      </c>
      <c r="P183" s="28" t="s">
        <v>529</v>
      </c>
      <c r="Q183" s="37">
        <v>16.16</v>
      </c>
      <c r="R183" s="69">
        <f t="shared" si="10"/>
        <v>8.08</v>
      </c>
      <c r="S183" s="69">
        <f t="shared" si="11"/>
        <v>0.80800000000000005</v>
      </c>
      <c r="T183" s="38">
        <v>2</v>
      </c>
      <c r="U183" s="39" t="s">
        <v>471</v>
      </c>
      <c r="V183" s="38">
        <v>10</v>
      </c>
      <c r="W183" s="28"/>
      <c r="X183" s="28" t="s">
        <v>1000</v>
      </c>
      <c r="Y183" s="38">
        <v>1</v>
      </c>
      <c r="Z183" s="28" t="s">
        <v>1000</v>
      </c>
      <c r="AA183" s="38">
        <v>1</v>
      </c>
      <c r="AB183" s="28" t="s">
        <v>621</v>
      </c>
      <c r="AC183" s="38">
        <v>1</v>
      </c>
      <c r="AD183" s="28" t="s">
        <v>472</v>
      </c>
      <c r="AE183" s="189" t="s">
        <v>360</v>
      </c>
      <c r="AF183" s="28"/>
    </row>
    <row r="184" spans="2:32" hidden="1">
      <c r="B184" s="27">
        <v>177</v>
      </c>
      <c r="C184" s="27">
        <v>2</v>
      </c>
      <c r="D184" s="36">
        <v>44991</v>
      </c>
      <c r="E184" s="65" t="s">
        <v>85</v>
      </c>
      <c r="F184" s="65" t="s">
        <v>87</v>
      </c>
      <c r="G184" s="65" t="s">
        <v>89</v>
      </c>
      <c r="H184" s="66" t="s">
        <v>86</v>
      </c>
      <c r="I184" s="15" t="s">
        <v>442</v>
      </c>
      <c r="J184" s="15" t="s">
        <v>473</v>
      </c>
      <c r="K184" s="15" t="s">
        <v>353</v>
      </c>
      <c r="L184" s="28" t="s">
        <v>1213</v>
      </c>
      <c r="M184" s="28" t="s">
        <v>1214</v>
      </c>
      <c r="N184" s="74" t="s">
        <v>1215</v>
      </c>
      <c r="O184" s="195" t="s">
        <v>19</v>
      </c>
      <c r="P184" s="15" t="s">
        <v>444</v>
      </c>
      <c r="Q184" s="37">
        <v>108</v>
      </c>
      <c r="R184" s="69">
        <f t="shared" si="10"/>
        <v>9</v>
      </c>
      <c r="S184" s="69">
        <f t="shared" si="11"/>
        <v>0.9</v>
      </c>
      <c r="T184" s="38">
        <v>12</v>
      </c>
      <c r="U184" s="39" t="s">
        <v>579</v>
      </c>
      <c r="V184" s="38">
        <v>10</v>
      </c>
      <c r="W184" s="28"/>
      <c r="X184" s="28" t="s">
        <v>967</v>
      </c>
      <c r="Y184" s="38">
        <v>1</v>
      </c>
      <c r="Z184" s="28" t="s">
        <v>967</v>
      </c>
      <c r="AA184" s="38">
        <v>1</v>
      </c>
      <c r="AB184" s="28" t="s">
        <v>508</v>
      </c>
      <c r="AC184" s="38">
        <v>1</v>
      </c>
      <c r="AD184" s="28" t="s">
        <v>1216</v>
      </c>
      <c r="AE184" s="189" t="s">
        <v>360</v>
      </c>
      <c r="AF184" s="28"/>
    </row>
    <row r="185" spans="2:32">
      <c r="B185" s="27">
        <v>178</v>
      </c>
      <c r="C185" s="27">
        <v>2</v>
      </c>
      <c r="D185" s="36">
        <v>44991</v>
      </c>
      <c r="E185" s="65" t="s">
        <v>85</v>
      </c>
      <c r="F185" s="65" t="s">
        <v>87</v>
      </c>
      <c r="G185" s="65" t="s">
        <v>89</v>
      </c>
      <c r="H185" s="66" t="s">
        <v>86</v>
      </c>
      <c r="I185" s="15" t="s">
        <v>442</v>
      </c>
      <c r="J185" s="15" t="s">
        <v>473</v>
      </c>
      <c r="K185" s="15" t="s">
        <v>353</v>
      </c>
      <c r="L185" s="28" t="s">
        <v>1217</v>
      </c>
      <c r="M185" s="28" t="s">
        <v>1218</v>
      </c>
      <c r="N185" s="74" t="s">
        <v>1219</v>
      </c>
      <c r="O185" s="195" t="s">
        <v>19</v>
      </c>
      <c r="P185" s="15" t="s">
        <v>444</v>
      </c>
      <c r="Q185" s="37">
        <v>29.99</v>
      </c>
      <c r="R185" s="69">
        <f t="shared" si="10"/>
        <v>9.9966666666666661</v>
      </c>
      <c r="S185" s="69">
        <f t="shared" si="11"/>
        <v>0.99966666666666659</v>
      </c>
      <c r="T185" s="38">
        <v>3</v>
      </c>
      <c r="U185" s="39" t="s">
        <v>503</v>
      </c>
      <c r="V185" s="38">
        <v>10</v>
      </c>
      <c r="W185" s="28"/>
      <c r="X185" s="28"/>
      <c r="Y185" s="38">
        <v>0</v>
      </c>
      <c r="Z185" s="28"/>
      <c r="AA185" s="38">
        <v>0</v>
      </c>
      <c r="AB185" s="28" t="s">
        <v>487</v>
      </c>
      <c r="AC185" s="38">
        <v>1</v>
      </c>
      <c r="AD185" s="28" t="s">
        <v>472</v>
      </c>
      <c r="AE185" s="189" t="s">
        <v>360</v>
      </c>
      <c r="AF185" s="28"/>
    </row>
    <row r="186" spans="2:32" hidden="1">
      <c r="B186" s="27">
        <v>179</v>
      </c>
      <c r="C186" s="27">
        <v>2</v>
      </c>
      <c r="D186" s="36">
        <v>44972</v>
      </c>
      <c r="E186" s="65" t="s">
        <v>85</v>
      </c>
      <c r="F186" s="65" t="s">
        <v>87</v>
      </c>
      <c r="G186" s="65" t="s">
        <v>89</v>
      </c>
      <c r="H186" s="66" t="s">
        <v>86</v>
      </c>
      <c r="I186" s="28" t="s">
        <v>665</v>
      </c>
      <c r="J186" s="28" t="s">
        <v>666</v>
      </c>
      <c r="K186" s="28" t="s">
        <v>353</v>
      </c>
      <c r="L186" s="28" t="s">
        <v>1220</v>
      </c>
      <c r="M186" s="28" t="s">
        <v>1221</v>
      </c>
      <c r="N186" s="74" t="s">
        <v>1222</v>
      </c>
      <c r="O186" s="225" t="s">
        <v>19</v>
      </c>
      <c r="P186" s="28" t="s">
        <v>670</v>
      </c>
      <c r="Q186" s="37">
        <v>11.89</v>
      </c>
      <c r="R186" s="69">
        <f t="shared" si="10"/>
        <v>11.89</v>
      </c>
      <c r="S186" s="69">
        <f t="shared" si="11"/>
        <v>1.1890000000000001</v>
      </c>
      <c r="T186" s="38">
        <v>1</v>
      </c>
      <c r="U186" s="39" t="s">
        <v>477</v>
      </c>
      <c r="V186" s="38">
        <v>10</v>
      </c>
      <c r="W186" s="38"/>
      <c r="X186" s="28" t="s">
        <v>356</v>
      </c>
      <c r="Y186" s="38">
        <v>1</v>
      </c>
      <c r="Z186" s="28" t="s">
        <v>356</v>
      </c>
      <c r="AA186" s="38">
        <v>1</v>
      </c>
      <c r="AB186" s="28" t="s">
        <v>1223</v>
      </c>
      <c r="AC186" s="38">
        <v>1</v>
      </c>
      <c r="AD186" s="28" t="s">
        <v>1193</v>
      </c>
      <c r="AE186" s="189" t="s">
        <v>360</v>
      </c>
    </row>
    <row r="187" spans="2:32" hidden="1">
      <c r="B187" s="27">
        <v>180</v>
      </c>
      <c r="C187" s="27">
        <v>2</v>
      </c>
      <c r="D187" s="36">
        <v>44991</v>
      </c>
      <c r="E187" s="65" t="s">
        <v>85</v>
      </c>
      <c r="F187" s="65" t="s">
        <v>87</v>
      </c>
      <c r="G187" s="65" t="s">
        <v>89</v>
      </c>
      <c r="H187" s="66" t="s">
        <v>86</v>
      </c>
      <c r="I187" s="28" t="s">
        <v>665</v>
      </c>
      <c r="J187" s="28" t="s">
        <v>666</v>
      </c>
      <c r="K187" s="28" t="s">
        <v>353</v>
      </c>
      <c r="L187" s="28" t="s">
        <v>1220</v>
      </c>
      <c r="M187" s="28" t="s">
        <v>1224</v>
      </c>
      <c r="N187" s="74" t="s">
        <v>1222</v>
      </c>
      <c r="O187" s="225" t="s">
        <v>19</v>
      </c>
      <c r="P187" s="28" t="s">
        <v>670</v>
      </c>
      <c r="Q187" s="37">
        <v>13.99</v>
      </c>
      <c r="R187" s="69">
        <f t="shared" si="10"/>
        <v>13.99</v>
      </c>
      <c r="S187" s="69">
        <f t="shared" si="11"/>
        <v>1.399</v>
      </c>
      <c r="T187" s="38">
        <v>1</v>
      </c>
      <c r="U187" s="39" t="s">
        <v>477</v>
      </c>
      <c r="V187" s="38">
        <v>10</v>
      </c>
      <c r="W187" s="28"/>
      <c r="X187" s="28" t="s">
        <v>356</v>
      </c>
      <c r="Y187" s="38">
        <v>1</v>
      </c>
      <c r="Z187" s="28" t="s">
        <v>356</v>
      </c>
      <c r="AA187" s="38">
        <v>1</v>
      </c>
      <c r="AB187" s="28" t="s">
        <v>487</v>
      </c>
      <c r="AC187" s="38">
        <v>1</v>
      </c>
      <c r="AD187" s="28" t="s">
        <v>1193</v>
      </c>
      <c r="AE187" s="189" t="s">
        <v>360</v>
      </c>
      <c r="AF187" s="28"/>
    </row>
    <row r="188" spans="2:32">
      <c r="B188" s="27">
        <v>181</v>
      </c>
      <c r="C188" s="27">
        <v>2</v>
      </c>
      <c r="D188" s="36">
        <v>44991</v>
      </c>
      <c r="E188" s="65" t="s">
        <v>85</v>
      </c>
      <c r="F188" s="65" t="s">
        <v>87</v>
      </c>
      <c r="G188" s="65" t="s">
        <v>89</v>
      </c>
      <c r="H188" s="66" t="s">
        <v>86</v>
      </c>
      <c r="I188" s="28" t="s">
        <v>665</v>
      </c>
      <c r="J188" s="28" t="s">
        <v>666</v>
      </c>
      <c r="K188" s="28" t="s">
        <v>353</v>
      </c>
      <c r="L188" s="28" t="s">
        <v>1225</v>
      </c>
      <c r="M188" s="28" t="s">
        <v>1226</v>
      </c>
      <c r="N188" s="74" t="s">
        <v>1227</v>
      </c>
      <c r="O188" s="225" t="s">
        <v>19</v>
      </c>
      <c r="P188" s="28" t="s">
        <v>670</v>
      </c>
      <c r="Q188" s="37">
        <v>13.99</v>
      </c>
      <c r="R188" s="69">
        <f t="shared" si="10"/>
        <v>13.99</v>
      </c>
      <c r="S188" s="69">
        <f t="shared" si="11"/>
        <v>3.9971428571428573</v>
      </c>
      <c r="T188" s="38">
        <v>1</v>
      </c>
      <c r="U188" s="39" t="s">
        <v>477</v>
      </c>
      <c r="V188" s="38">
        <v>3.5</v>
      </c>
      <c r="W188" s="28"/>
      <c r="X188" s="28"/>
      <c r="Y188" s="38">
        <v>0</v>
      </c>
      <c r="Z188" s="28"/>
      <c r="AA188" s="38">
        <v>0</v>
      </c>
      <c r="AB188" s="28" t="s">
        <v>487</v>
      </c>
      <c r="AC188" s="38">
        <v>1</v>
      </c>
      <c r="AD188" s="28" t="s">
        <v>1193</v>
      </c>
      <c r="AE188" s="189" t="s">
        <v>360</v>
      </c>
      <c r="AF188" s="28"/>
    </row>
    <row r="189" spans="2:32" hidden="1">
      <c r="B189" s="27">
        <v>182</v>
      </c>
      <c r="C189" s="27">
        <v>2</v>
      </c>
      <c r="D189" s="36">
        <v>44991</v>
      </c>
      <c r="E189" s="65" t="s">
        <v>85</v>
      </c>
      <c r="F189" s="65" t="s">
        <v>87</v>
      </c>
      <c r="G189" s="65" t="s">
        <v>89</v>
      </c>
      <c r="H189" s="66" t="s">
        <v>86</v>
      </c>
      <c r="I189" s="28" t="s">
        <v>665</v>
      </c>
      <c r="J189" s="28" t="s">
        <v>666</v>
      </c>
      <c r="K189" s="28" t="s">
        <v>353</v>
      </c>
      <c r="L189" s="28" t="s">
        <v>1228</v>
      </c>
      <c r="M189" s="28" t="s">
        <v>1229</v>
      </c>
      <c r="N189" s="74" t="s">
        <v>1230</v>
      </c>
      <c r="O189" s="225" t="s">
        <v>19</v>
      </c>
      <c r="P189" s="28" t="s">
        <v>670</v>
      </c>
      <c r="Q189" s="37">
        <v>21.95</v>
      </c>
      <c r="R189" s="69">
        <f t="shared" si="10"/>
        <v>10.975</v>
      </c>
      <c r="S189" s="69">
        <f t="shared" si="11"/>
        <v>1.0974999999999999</v>
      </c>
      <c r="T189" s="38">
        <v>2</v>
      </c>
      <c r="U189" s="39" t="s">
        <v>471</v>
      </c>
      <c r="V189" s="38">
        <v>10</v>
      </c>
      <c r="W189" s="28"/>
      <c r="X189" s="28" t="s">
        <v>1231</v>
      </c>
      <c r="Y189" s="38">
        <v>1</v>
      </c>
      <c r="Z189" s="28" t="s">
        <v>1231</v>
      </c>
      <c r="AA189" s="38">
        <v>1</v>
      </c>
      <c r="AB189" s="28"/>
      <c r="AC189" s="38">
        <v>0</v>
      </c>
      <c r="AD189" s="28" t="s">
        <v>1232</v>
      </c>
      <c r="AE189" s="189" t="s">
        <v>360</v>
      </c>
      <c r="AF189" s="28"/>
    </row>
    <row r="190" spans="2:32" hidden="1">
      <c r="B190" s="27">
        <v>183</v>
      </c>
      <c r="C190" s="27">
        <v>2</v>
      </c>
      <c r="D190" s="36">
        <v>44991</v>
      </c>
      <c r="E190" s="65" t="s">
        <v>85</v>
      </c>
      <c r="F190" s="65" t="s">
        <v>87</v>
      </c>
      <c r="G190" s="65" t="s">
        <v>89</v>
      </c>
      <c r="H190" s="66" t="s">
        <v>86</v>
      </c>
      <c r="I190" s="28" t="s">
        <v>665</v>
      </c>
      <c r="J190" s="28" t="s">
        <v>666</v>
      </c>
      <c r="K190" s="28" t="s">
        <v>353</v>
      </c>
      <c r="L190" s="28" t="s">
        <v>1233</v>
      </c>
      <c r="M190" s="28" t="s">
        <v>1234</v>
      </c>
      <c r="N190" s="74" t="s">
        <v>1235</v>
      </c>
      <c r="O190" s="225" t="s">
        <v>19</v>
      </c>
      <c r="P190" s="28" t="s">
        <v>670</v>
      </c>
      <c r="Q190" s="37">
        <v>14.25</v>
      </c>
      <c r="R190" s="69">
        <f t="shared" si="10"/>
        <v>14.25</v>
      </c>
      <c r="S190" s="69">
        <f t="shared" si="11"/>
        <v>1.425</v>
      </c>
      <c r="T190" s="38">
        <v>1</v>
      </c>
      <c r="U190" s="39" t="s">
        <v>477</v>
      </c>
      <c r="V190" s="38">
        <v>10</v>
      </c>
      <c r="W190" s="28"/>
      <c r="X190" s="28" t="s">
        <v>877</v>
      </c>
      <c r="Y190" s="38">
        <v>1</v>
      </c>
      <c r="Z190" s="28" t="s">
        <v>877</v>
      </c>
      <c r="AA190" s="38">
        <v>1</v>
      </c>
      <c r="AB190" s="28" t="s">
        <v>487</v>
      </c>
      <c r="AC190" s="38">
        <v>1</v>
      </c>
      <c r="AD190" s="28" t="s">
        <v>1232</v>
      </c>
      <c r="AE190" s="189" t="s">
        <v>360</v>
      </c>
      <c r="AF190" s="28"/>
    </row>
    <row r="191" spans="2:32" hidden="1">
      <c r="B191" s="27">
        <v>184</v>
      </c>
      <c r="C191" s="27">
        <v>2</v>
      </c>
      <c r="D191" s="36">
        <v>44972</v>
      </c>
      <c r="E191" s="65" t="s">
        <v>85</v>
      </c>
      <c r="F191" s="65" t="s">
        <v>87</v>
      </c>
      <c r="G191" s="65" t="s">
        <v>89</v>
      </c>
      <c r="H191" s="66" t="s">
        <v>86</v>
      </c>
      <c r="I191" s="28" t="s">
        <v>414</v>
      </c>
      <c r="J191" s="28" t="s">
        <v>694</v>
      </c>
      <c r="K191" s="28" t="s">
        <v>353</v>
      </c>
      <c r="L191" s="28" t="s">
        <v>1236</v>
      </c>
      <c r="M191" s="28" t="s">
        <v>1237</v>
      </c>
      <c r="N191" s="74" t="s">
        <v>1238</v>
      </c>
      <c r="O191" s="225" t="s">
        <v>19</v>
      </c>
      <c r="P191" s="28" t="s">
        <v>416</v>
      </c>
      <c r="Q191" s="37">
        <v>18.149999999999999</v>
      </c>
      <c r="R191" s="69">
        <f t="shared" si="10"/>
        <v>9.0749999999999993</v>
      </c>
      <c r="S191" s="69">
        <f t="shared" si="11"/>
        <v>0.90749999999999997</v>
      </c>
      <c r="T191" s="38">
        <v>2</v>
      </c>
      <c r="U191" s="39" t="s">
        <v>471</v>
      </c>
      <c r="V191" s="38">
        <v>10</v>
      </c>
      <c r="W191" s="38"/>
      <c r="X191" s="28" t="s">
        <v>567</v>
      </c>
      <c r="Y191" s="38">
        <v>1</v>
      </c>
      <c r="Z191" s="28" t="s">
        <v>1239</v>
      </c>
      <c r="AA191" s="38">
        <v>1</v>
      </c>
      <c r="AB191" s="28" t="s">
        <v>1240</v>
      </c>
      <c r="AC191" s="38">
        <v>1</v>
      </c>
      <c r="AD191" s="28" t="s">
        <v>1241</v>
      </c>
      <c r="AE191" s="189" t="s">
        <v>360</v>
      </c>
    </row>
    <row r="192" spans="2:32" hidden="1">
      <c r="B192" s="27">
        <v>185</v>
      </c>
      <c r="C192" s="27">
        <v>2</v>
      </c>
      <c r="D192" s="36">
        <v>44991</v>
      </c>
      <c r="E192" s="65" t="s">
        <v>85</v>
      </c>
      <c r="F192" s="65" t="s">
        <v>87</v>
      </c>
      <c r="G192" s="65" t="s">
        <v>89</v>
      </c>
      <c r="H192" s="66" t="s">
        <v>86</v>
      </c>
      <c r="I192" s="28" t="s">
        <v>414</v>
      </c>
      <c r="J192" s="28" t="s">
        <v>694</v>
      </c>
      <c r="K192" s="28" t="s">
        <v>353</v>
      </c>
      <c r="L192" s="28" t="s">
        <v>1236</v>
      </c>
      <c r="M192" s="28" t="s">
        <v>1242</v>
      </c>
      <c r="N192" s="74" t="s">
        <v>1238</v>
      </c>
      <c r="O192" s="225" t="s">
        <v>19</v>
      </c>
      <c r="P192" s="28" t="s">
        <v>416</v>
      </c>
      <c r="Q192" s="37">
        <v>18.149999999999999</v>
      </c>
      <c r="R192" s="69">
        <f t="shared" ref="R192:R211" si="12">IFERROR(Q192/T192,"-")</f>
        <v>9.0749999999999993</v>
      </c>
      <c r="S192" s="69">
        <f t="shared" ref="S192:S211" si="13">IFERROR(R192/V192,"-")</f>
        <v>0.90749999999999997</v>
      </c>
      <c r="T192" s="38">
        <v>2</v>
      </c>
      <c r="U192" s="39" t="s">
        <v>471</v>
      </c>
      <c r="V192" s="38">
        <v>10</v>
      </c>
      <c r="W192" s="28"/>
      <c r="X192" s="28" t="s">
        <v>725</v>
      </c>
      <c r="Y192" s="38">
        <v>1</v>
      </c>
      <c r="Z192" s="28" t="s">
        <v>725</v>
      </c>
      <c r="AA192" s="38">
        <v>1</v>
      </c>
      <c r="AB192" s="28" t="s">
        <v>1243</v>
      </c>
      <c r="AC192" s="38">
        <v>1</v>
      </c>
      <c r="AD192" s="28" t="s">
        <v>1241</v>
      </c>
      <c r="AE192" s="189" t="s">
        <v>360</v>
      </c>
      <c r="AF192" s="28" t="s">
        <v>1244</v>
      </c>
    </row>
    <row r="193" spans="2:32">
      <c r="B193" s="27">
        <v>186</v>
      </c>
      <c r="C193" s="27">
        <v>2</v>
      </c>
      <c r="D193" s="36">
        <v>44991</v>
      </c>
      <c r="E193" s="65" t="s">
        <v>85</v>
      </c>
      <c r="F193" s="65" t="s">
        <v>87</v>
      </c>
      <c r="G193" s="65" t="s">
        <v>89</v>
      </c>
      <c r="H193" s="66" t="s">
        <v>86</v>
      </c>
      <c r="I193" s="28" t="s">
        <v>1245</v>
      </c>
      <c r="J193" s="28" t="s">
        <v>1246</v>
      </c>
      <c r="K193" s="28" t="s">
        <v>353</v>
      </c>
      <c r="L193" s="28" t="s">
        <v>1247</v>
      </c>
      <c r="M193" s="28" t="s">
        <v>1248</v>
      </c>
      <c r="N193" s="74" t="s">
        <v>1249</v>
      </c>
      <c r="O193" s="225" t="s">
        <v>350</v>
      </c>
      <c r="P193" s="28"/>
      <c r="Q193" s="37">
        <v>11.99</v>
      </c>
      <c r="R193" s="69">
        <f t="shared" si="12"/>
        <v>11.99</v>
      </c>
      <c r="S193" s="69">
        <f t="shared" si="13"/>
        <v>3.4257142857142857</v>
      </c>
      <c r="T193" s="38">
        <v>1</v>
      </c>
      <c r="U193" s="39" t="s">
        <v>477</v>
      </c>
      <c r="V193" s="38">
        <v>3.5</v>
      </c>
      <c r="W193" s="28"/>
      <c r="X193" s="28"/>
      <c r="Y193" s="38">
        <v>0</v>
      </c>
      <c r="Z193" s="28"/>
      <c r="AA193" s="38">
        <v>0</v>
      </c>
      <c r="AB193" s="28" t="s">
        <v>508</v>
      </c>
      <c r="AC193" s="38">
        <v>1</v>
      </c>
      <c r="AD193" s="28" t="s">
        <v>472</v>
      </c>
      <c r="AE193" s="189" t="s">
        <v>360</v>
      </c>
      <c r="AF193" s="28"/>
    </row>
    <row r="194" spans="2:32">
      <c r="B194" s="27">
        <v>187</v>
      </c>
      <c r="C194" s="27">
        <v>2</v>
      </c>
      <c r="D194" s="36">
        <v>44991</v>
      </c>
      <c r="E194" s="65" t="s">
        <v>85</v>
      </c>
      <c r="F194" s="65" t="s">
        <v>87</v>
      </c>
      <c r="G194" s="65" t="s">
        <v>89</v>
      </c>
      <c r="H194" s="66" t="s">
        <v>86</v>
      </c>
      <c r="I194" s="28" t="s">
        <v>85</v>
      </c>
      <c r="J194" s="28" t="s">
        <v>1250</v>
      </c>
      <c r="K194" s="28" t="s">
        <v>353</v>
      </c>
      <c r="L194" s="15" t="s">
        <v>1251</v>
      </c>
      <c r="M194" s="28" t="s">
        <v>1252</v>
      </c>
      <c r="N194" s="74" t="s">
        <v>1253</v>
      </c>
      <c r="O194" s="225" t="s">
        <v>19</v>
      </c>
      <c r="P194" s="28" t="s">
        <v>1254</v>
      </c>
      <c r="Q194" s="37">
        <v>7.88</v>
      </c>
      <c r="R194" s="69">
        <f t="shared" si="12"/>
        <v>7.88</v>
      </c>
      <c r="S194" s="69">
        <f t="shared" si="13"/>
        <v>0.78800000000000003</v>
      </c>
      <c r="T194" s="38">
        <v>1</v>
      </c>
      <c r="U194" s="39" t="s">
        <v>477</v>
      </c>
      <c r="V194" s="38">
        <v>10</v>
      </c>
      <c r="W194" s="28"/>
      <c r="X194" s="28"/>
      <c r="Y194" s="38">
        <v>0</v>
      </c>
      <c r="Z194" s="28"/>
      <c r="AA194" s="38">
        <v>0</v>
      </c>
      <c r="AB194" s="28" t="s">
        <v>1255</v>
      </c>
      <c r="AC194" s="38">
        <v>1</v>
      </c>
      <c r="AD194" s="28" t="s">
        <v>472</v>
      </c>
      <c r="AE194" s="189" t="s">
        <v>360</v>
      </c>
    </row>
    <row r="195" spans="2:32">
      <c r="B195" s="27">
        <v>188</v>
      </c>
      <c r="C195" s="27">
        <v>2</v>
      </c>
      <c r="D195" s="36">
        <v>44991</v>
      </c>
      <c r="E195" s="65" t="s">
        <v>85</v>
      </c>
      <c r="F195" s="65" t="s">
        <v>87</v>
      </c>
      <c r="G195" s="65" t="s">
        <v>89</v>
      </c>
      <c r="H195" s="66" t="s">
        <v>86</v>
      </c>
      <c r="I195" s="28" t="s">
        <v>85</v>
      </c>
      <c r="J195" s="28" t="s">
        <v>1250</v>
      </c>
      <c r="K195" s="28" t="s">
        <v>353</v>
      </c>
      <c r="L195" s="28" t="s">
        <v>1256</v>
      </c>
      <c r="M195" s="28" t="s">
        <v>1257</v>
      </c>
      <c r="N195" s="74" t="s">
        <v>1253</v>
      </c>
      <c r="O195" s="225" t="s">
        <v>19</v>
      </c>
      <c r="P195" s="28" t="s">
        <v>1254</v>
      </c>
      <c r="Q195" s="37">
        <v>21.88</v>
      </c>
      <c r="R195" s="69">
        <f t="shared" si="12"/>
        <v>5.47</v>
      </c>
      <c r="S195" s="69">
        <f t="shared" si="13"/>
        <v>0.54699999999999993</v>
      </c>
      <c r="T195" s="38">
        <v>4</v>
      </c>
      <c r="U195" s="39" t="s">
        <v>535</v>
      </c>
      <c r="V195" s="38">
        <v>10</v>
      </c>
      <c r="W195" s="28"/>
      <c r="X195" s="28"/>
      <c r="Y195" s="38">
        <v>0</v>
      </c>
      <c r="Z195" s="28"/>
      <c r="AA195" s="38">
        <v>0</v>
      </c>
      <c r="AB195" s="28" t="s">
        <v>1255</v>
      </c>
      <c r="AC195" s="38">
        <v>1</v>
      </c>
      <c r="AD195" s="28" t="s">
        <v>472</v>
      </c>
      <c r="AE195" s="189" t="s">
        <v>360</v>
      </c>
      <c r="AF195" s="28"/>
    </row>
    <row r="196" spans="2:32">
      <c r="B196" s="27">
        <v>189</v>
      </c>
      <c r="C196" s="27">
        <v>2</v>
      </c>
      <c r="D196" s="36">
        <v>44991</v>
      </c>
      <c r="E196" s="65" t="s">
        <v>85</v>
      </c>
      <c r="F196" s="65" t="s">
        <v>87</v>
      </c>
      <c r="G196" s="65" t="s">
        <v>89</v>
      </c>
      <c r="H196" s="66" t="s">
        <v>86</v>
      </c>
      <c r="I196" s="28" t="s">
        <v>85</v>
      </c>
      <c r="J196" s="28" t="s">
        <v>1250</v>
      </c>
      <c r="K196" s="28" t="s">
        <v>353</v>
      </c>
      <c r="L196" s="28" t="s">
        <v>1258</v>
      </c>
      <c r="M196" s="28" t="s">
        <v>1259</v>
      </c>
      <c r="N196" s="74" t="s">
        <v>1253</v>
      </c>
      <c r="O196" s="225" t="s">
        <v>19</v>
      </c>
      <c r="P196" s="28" t="s">
        <v>1254</v>
      </c>
      <c r="Q196" s="37">
        <v>14.88</v>
      </c>
      <c r="R196" s="69">
        <f t="shared" si="12"/>
        <v>7.44</v>
      </c>
      <c r="S196" s="69">
        <f t="shared" si="13"/>
        <v>0.74399999999999999</v>
      </c>
      <c r="T196" s="38">
        <v>2</v>
      </c>
      <c r="U196" s="39" t="s">
        <v>471</v>
      </c>
      <c r="V196" s="38">
        <v>10</v>
      </c>
      <c r="W196" s="28"/>
      <c r="X196" s="28"/>
      <c r="Y196" s="38">
        <v>0</v>
      </c>
      <c r="Z196" s="28"/>
      <c r="AA196" s="38">
        <v>0</v>
      </c>
      <c r="AB196" s="28" t="s">
        <v>1255</v>
      </c>
      <c r="AC196" s="38">
        <v>1</v>
      </c>
      <c r="AD196" s="28" t="s">
        <v>472</v>
      </c>
      <c r="AE196" s="189" t="s">
        <v>360</v>
      </c>
      <c r="AF196" s="28"/>
    </row>
    <row r="197" spans="2:32" hidden="1">
      <c r="B197" s="27">
        <v>190</v>
      </c>
      <c r="C197" s="27">
        <v>8</v>
      </c>
      <c r="D197" s="36">
        <v>44993</v>
      </c>
      <c r="E197" s="65" t="s">
        <v>104</v>
      </c>
      <c r="F197" s="65" t="s">
        <v>82</v>
      </c>
      <c r="G197" s="65" t="s">
        <v>98</v>
      </c>
      <c r="H197" s="66" t="s">
        <v>105</v>
      </c>
      <c r="I197" s="15" t="s">
        <v>374</v>
      </c>
      <c r="J197" s="28" t="s">
        <v>375</v>
      </c>
      <c r="K197" s="28" t="s">
        <v>353</v>
      </c>
      <c r="L197" s="15" t="s">
        <v>1260</v>
      </c>
      <c r="M197" s="15" t="s">
        <v>1261</v>
      </c>
      <c r="N197" s="60" t="s">
        <v>1262</v>
      </c>
      <c r="O197" s="195" t="s">
        <v>19</v>
      </c>
      <c r="P197" s="15" t="s">
        <v>376</v>
      </c>
      <c r="Q197" s="37">
        <v>18.989999999999998</v>
      </c>
      <c r="R197" s="69">
        <f t="shared" si="12"/>
        <v>9.4949999999999992</v>
      </c>
      <c r="S197" s="69">
        <f t="shared" si="13"/>
        <v>0.9494999999999999</v>
      </c>
      <c r="T197" s="38">
        <v>2</v>
      </c>
      <c r="U197" s="39" t="s">
        <v>471</v>
      </c>
      <c r="V197" s="27">
        <v>10</v>
      </c>
      <c r="X197" s="15" t="s">
        <v>1263</v>
      </c>
      <c r="Y197" s="38">
        <v>1</v>
      </c>
      <c r="Z197" s="15" t="s">
        <v>571</v>
      </c>
      <c r="AA197" s="38">
        <v>1</v>
      </c>
      <c r="AC197" s="38">
        <v>0</v>
      </c>
      <c r="AD197" s="15" t="s">
        <v>472</v>
      </c>
      <c r="AE197" s="189" t="s">
        <v>360</v>
      </c>
      <c r="AF197" s="67" t="s">
        <v>1264</v>
      </c>
    </row>
    <row r="198" spans="2:32" hidden="1">
      <c r="B198" s="27">
        <v>191</v>
      </c>
      <c r="C198" s="27">
        <v>8</v>
      </c>
      <c r="D198" s="36">
        <v>44993</v>
      </c>
      <c r="E198" s="65" t="s">
        <v>104</v>
      </c>
      <c r="F198" s="65" t="s">
        <v>82</v>
      </c>
      <c r="G198" s="65" t="s">
        <v>98</v>
      </c>
      <c r="H198" s="66" t="s">
        <v>105</v>
      </c>
      <c r="I198" s="15" t="s">
        <v>374</v>
      </c>
      <c r="J198" s="28" t="s">
        <v>375</v>
      </c>
      <c r="K198" s="28" t="s">
        <v>353</v>
      </c>
      <c r="L198" s="15" t="s">
        <v>1265</v>
      </c>
      <c r="M198" s="15" t="s">
        <v>1266</v>
      </c>
      <c r="N198" s="60" t="s">
        <v>1262</v>
      </c>
      <c r="O198" s="195" t="s">
        <v>19</v>
      </c>
      <c r="P198" s="15" t="s">
        <v>376</v>
      </c>
      <c r="Q198" s="37">
        <v>11.38</v>
      </c>
      <c r="R198" s="69">
        <f t="shared" si="12"/>
        <v>11.38</v>
      </c>
      <c r="S198" s="69">
        <f t="shared" si="13"/>
        <v>1.1380000000000001</v>
      </c>
      <c r="T198" s="38">
        <v>1</v>
      </c>
      <c r="U198" s="39" t="s">
        <v>477</v>
      </c>
      <c r="V198" s="27">
        <v>10</v>
      </c>
      <c r="X198" s="15" t="s">
        <v>1263</v>
      </c>
      <c r="Y198" s="38">
        <v>1</v>
      </c>
      <c r="Z198" s="15" t="s">
        <v>571</v>
      </c>
      <c r="AA198" s="38">
        <v>1</v>
      </c>
      <c r="AC198" s="38">
        <v>0</v>
      </c>
      <c r="AD198" s="15" t="s">
        <v>472</v>
      </c>
      <c r="AE198" s="189" t="s">
        <v>360</v>
      </c>
      <c r="AF198" s="67" t="s">
        <v>1264</v>
      </c>
    </row>
    <row r="199" spans="2:32" hidden="1">
      <c r="B199" s="27">
        <v>192</v>
      </c>
      <c r="C199" s="27">
        <v>8</v>
      </c>
      <c r="D199" s="36">
        <v>44993</v>
      </c>
      <c r="E199" s="65" t="s">
        <v>104</v>
      </c>
      <c r="F199" s="65" t="s">
        <v>82</v>
      </c>
      <c r="G199" s="65" t="s">
        <v>98</v>
      </c>
      <c r="H199" s="66" t="s">
        <v>105</v>
      </c>
      <c r="I199" s="15" t="s">
        <v>374</v>
      </c>
      <c r="J199" s="28" t="s">
        <v>375</v>
      </c>
      <c r="K199" s="28" t="s">
        <v>353</v>
      </c>
      <c r="L199" s="15" t="s">
        <v>1267</v>
      </c>
      <c r="M199" s="15" t="s">
        <v>1268</v>
      </c>
      <c r="N199" s="60" t="s">
        <v>1262</v>
      </c>
      <c r="O199" s="195" t="s">
        <v>19</v>
      </c>
      <c r="P199" s="15" t="s">
        <v>376</v>
      </c>
      <c r="Q199" s="37">
        <v>37.979999999999997</v>
      </c>
      <c r="R199" s="69">
        <f t="shared" si="12"/>
        <v>18.989999999999998</v>
      </c>
      <c r="S199" s="69">
        <f t="shared" si="13"/>
        <v>1.1170588235294117</v>
      </c>
      <c r="T199" s="38">
        <v>2</v>
      </c>
      <c r="U199" s="39" t="s">
        <v>471</v>
      </c>
      <c r="V199" s="27">
        <v>17</v>
      </c>
      <c r="X199" s="15" t="s">
        <v>1263</v>
      </c>
      <c r="Y199" s="38">
        <v>1</v>
      </c>
      <c r="Z199" s="15" t="s">
        <v>571</v>
      </c>
      <c r="AA199" s="38">
        <v>1</v>
      </c>
      <c r="AC199" s="38">
        <v>0</v>
      </c>
      <c r="AD199" s="15" t="s">
        <v>472</v>
      </c>
      <c r="AE199" s="189" t="s">
        <v>360</v>
      </c>
      <c r="AF199" s="67" t="s">
        <v>1264</v>
      </c>
    </row>
    <row r="200" spans="2:32" hidden="1">
      <c r="B200" s="27">
        <v>193</v>
      </c>
      <c r="C200" s="27">
        <v>8</v>
      </c>
      <c r="D200" s="36">
        <v>44993</v>
      </c>
      <c r="E200" s="65" t="s">
        <v>104</v>
      </c>
      <c r="F200" s="65" t="s">
        <v>82</v>
      </c>
      <c r="G200" s="65" t="s">
        <v>98</v>
      </c>
      <c r="H200" s="66" t="s">
        <v>105</v>
      </c>
      <c r="I200" s="15" t="s">
        <v>374</v>
      </c>
      <c r="J200" s="28" t="s">
        <v>375</v>
      </c>
      <c r="K200" s="28" t="s">
        <v>353</v>
      </c>
      <c r="L200" s="15" t="s">
        <v>1269</v>
      </c>
      <c r="M200" s="15" t="s">
        <v>1270</v>
      </c>
      <c r="N200" s="60" t="s">
        <v>1262</v>
      </c>
      <c r="O200" s="195" t="s">
        <v>19</v>
      </c>
      <c r="P200" s="15" t="s">
        <v>376</v>
      </c>
      <c r="Q200" s="37">
        <v>29.84</v>
      </c>
      <c r="R200" s="69">
        <f t="shared" si="12"/>
        <v>29.84</v>
      </c>
      <c r="S200" s="69">
        <f t="shared" si="13"/>
        <v>1.7552941176470589</v>
      </c>
      <c r="T200" s="38">
        <v>1</v>
      </c>
      <c r="U200" s="39" t="s">
        <v>477</v>
      </c>
      <c r="V200" s="27">
        <v>17</v>
      </c>
      <c r="X200" s="15" t="s">
        <v>1263</v>
      </c>
      <c r="Y200" s="38">
        <v>1</v>
      </c>
      <c r="Z200" s="15" t="s">
        <v>571</v>
      </c>
      <c r="AA200" s="38">
        <v>1</v>
      </c>
      <c r="AC200" s="38">
        <v>0</v>
      </c>
      <c r="AD200" s="15" t="s">
        <v>472</v>
      </c>
      <c r="AE200" s="189" t="s">
        <v>360</v>
      </c>
      <c r="AF200" s="67" t="s">
        <v>1264</v>
      </c>
    </row>
    <row r="201" spans="2:32" hidden="1">
      <c r="B201" s="27">
        <v>194</v>
      </c>
      <c r="C201" s="27">
        <v>8</v>
      </c>
      <c r="D201" s="36">
        <v>44993</v>
      </c>
      <c r="E201" s="65" t="s">
        <v>104</v>
      </c>
      <c r="F201" s="65" t="s">
        <v>82</v>
      </c>
      <c r="G201" s="65" t="s">
        <v>98</v>
      </c>
      <c r="H201" s="66" t="s">
        <v>105</v>
      </c>
      <c r="I201" s="15" t="s">
        <v>374</v>
      </c>
      <c r="J201" s="28" t="s">
        <v>375</v>
      </c>
      <c r="K201" s="28" t="s">
        <v>353</v>
      </c>
      <c r="L201" s="15" t="s">
        <v>1271</v>
      </c>
      <c r="M201" s="15" t="s">
        <v>1272</v>
      </c>
      <c r="N201" s="60" t="s">
        <v>1262</v>
      </c>
      <c r="O201" s="195" t="s">
        <v>19</v>
      </c>
      <c r="P201" s="15" t="s">
        <v>376</v>
      </c>
      <c r="Q201" s="37">
        <v>10.58</v>
      </c>
      <c r="R201" s="69">
        <f t="shared" si="12"/>
        <v>10.58</v>
      </c>
      <c r="S201" s="69">
        <f t="shared" si="13"/>
        <v>3.0228571428571427</v>
      </c>
      <c r="T201" s="38">
        <v>1</v>
      </c>
      <c r="U201" s="39" t="s">
        <v>477</v>
      </c>
      <c r="V201" s="27">
        <v>3.5</v>
      </c>
      <c r="X201" s="15" t="s">
        <v>1263</v>
      </c>
      <c r="Y201" s="38">
        <v>1</v>
      </c>
      <c r="Z201" s="15" t="s">
        <v>571</v>
      </c>
      <c r="AA201" s="38">
        <v>1</v>
      </c>
      <c r="AC201" s="38">
        <v>0</v>
      </c>
      <c r="AD201" s="15" t="s">
        <v>472</v>
      </c>
      <c r="AE201" s="189" t="s">
        <v>360</v>
      </c>
      <c r="AF201" s="67" t="s">
        <v>1264</v>
      </c>
    </row>
    <row r="202" spans="2:32">
      <c r="B202" s="27">
        <v>195</v>
      </c>
      <c r="C202" s="27">
        <v>8</v>
      </c>
      <c r="D202" s="36">
        <v>44993</v>
      </c>
      <c r="E202" s="65" t="s">
        <v>104</v>
      </c>
      <c r="F202" s="65" t="s">
        <v>82</v>
      </c>
      <c r="G202" s="65" t="s">
        <v>98</v>
      </c>
      <c r="H202" s="66" t="s">
        <v>105</v>
      </c>
      <c r="I202" s="15" t="s">
        <v>374</v>
      </c>
      <c r="J202" s="28" t="s">
        <v>375</v>
      </c>
      <c r="K202" s="28" t="s">
        <v>353</v>
      </c>
      <c r="L202" s="15" t="s">
        <v>1273</v>
      </c>
      <c r="M202" s="15" t="s">
        <v>1274</v>
      </c>
      <c r="N202" s="60" t="s">
        <v>1275</v>
      </c>
      <c r="O202" s="195" t="s">
        <v>19</v>
      </c>
      <c r="P202" s="15" t="s">
        <v>376</v>
      </c>
      <c r="Q202" s="37">
        <v>66.89</v>
      </c>
      <c r="R202" s="69">
        <f t="shared" si="12"/>
        <v>11.148333333333333</v>
      </c>
      <c r="S202" s="69">
        <f t="shared" si="13"/>
        <v>1.1148333333333333</v>
      </c>
      <c r="T202" s="38">
        <v>6</v>
      </c>
      <c r="U202" s="39" t="s">
        <v>530</v>
      </c>
      <c r="V202" s="27">
        <v>10</v>
      </c>
      <c r="X202" s="15"/>
      <c r="Y202" s="38">
        <v>0</v>
      </c>
      <c r="AA202" s="38">
        <v>0</v>
      </c>
      <c r="AC202" s="38">
        <v>0</v>
      </c>
      <c r="AD202" s="15" t="s">
        <v>472</v>
      </c>
      <c r="AE202" s="189" t="s">
        <v>360</v>
      </c>
      <c r="AF202" s="67" t="s">
        <v>1264</v>
      </c>
    </row>
    <row r="203" spans="2:32" hidden="1">
      <c r="B203" s="27">
        <v>196</v>
      </c>
      <c r="C203" s="27">
        <v>8</v>
      </c>
      <c r="D203" s="36">
        <v>44993</v>
      </c>
      <c r="E203" s="65" t="s">
        <v>104</v>
      </c>
      <c r="F203" s="65" t="s">
        <v>82</v>
      </c>
      <c r="G203" s="65" t="s">
        <v>98</v>
      </c>
      <c r="H203" s="66" t="s">
        <v>105</v>
      </c>
      <c r="I203" s="15" t="s">
        <v>374</v>
      </c>
      <c r="J203" s="28" t="s">
        <v>375</v>
      </c>
      <c r="K203" s="28" t="s">
        <v>353</v>
      </c>
      <c r="L203" s="15" t="s">
        <v>1276</v>
      </c>
      <c r="M203" s="15" t="s">
        <v>1277</v>
      </c>
      <c r="N203" s="60" t="s">
        <v>1262</v>
      </c>
      <c r="O203" s="195" t="s">
        <v>19</v>
      </c>
      <c r="P203" s="15" t="s">
        <v>376</v>
      </c>
      <c r="Q203" s="37">
        <v>15.79</v>
      </c>
      <c r="R203" s="69">
        <f t="shared" si="12"/>
        <v>15.79</v>
      </c>
      <c r="S203" s="69">
        <f t="shared" si="13"/>
        <v>1.3158333333333332</v>
      </c>
      <c r="T203" s="38">
        <v>1</v>
      </c>
      <c r="U203" s="39" t="s">
        <v>477</v>
      </c>
      <c r="V203" s="27">
        <v>12</v>
      </c>
      <c r="X203" s="15" t="s">
        <v>1263</v>
      </c>
      <c r="Y203" s="38">
        <v>1</v>
      </c>
      <c r="Z203" s="15" t="s">
        <v>571</v>
      </c>
      <c r="AA203" s="38">
        <v>1</v>
      </c>
      <c r="AC203" s="38">
        <v>0</v>
      </c>
      <c r="AD203" s="15" t="s">
        <v>472</v>
      </c>
      <c r="AE203" s="189" t="s">
        <v>360</v>
      </c>
      <c r="AF203" s="67" t="s">
        <v>1264</v>
      </c>
    </row>
    <row r="204" spans="2:32" hidden="1">
      <c r="B204" s="27">
        <v>197</v>
      </c>
      <c r="C204" s="27">
        <v>8</v>
      </c>
      <c r="D204" s="36">
        <v>44993</v>
      </c>
      <c r="E204" s="65" t="s">
        <v>104</v>
      </c>
      <c r="F204" s="65" t="s">
        <v>82</v>
      </c>
      <c r="G204" s="65" t="s">
        <v>98</v>
      </c>
      <c r="H204" s="66" t="s">
        <v>105</v>
      </c>
      <c r="I204" s="15" t="s">
        <v>374</v>
      </c>
      <c r="J204" s="28" t="s">
        <v>375</v>
      </c>
      <c r="K204" s="28" t="s">
        <v>353</v>
      </c>
      <c r="L204" s="15" t="s">
        <v>1278</v>
      </c>
      <c r="M204" s="15" t="s">
        <v>1279</v>
      </c>
      <c r="N204" s="60" t="s">
        <v>1262</v>
      </c>
      <c r="O204" s="195" t="s">
        <v>19</v>
      </c>
      <c r="P204" s="15" t="s">
        <v>376</v>
      </c>
      <c r="Q204" s="37">
        <v>36.99</v>
      </c>
      <c r="R204" s="69">
        <f t="shared" si="12"/>
        <v>9.2475000000000005</v>
      </c>
      <c r="S204" s="69">
        <f t="shared" si="13"/>
        <v>0.92475000000000007</v>
      </c>
      <c r="T204" s="38">
        <v>4</v>
      </c>
      <c r="U204" s="39" t="s">
        <v>535</v>
      </c>
      <c r="V204" s="27">
        <v>10</v>
      </c>
      <c r="X204" s="15" t="s">
        <v>1263</v>
      </c>
      <c r="Y204" s="38">
        <v>1</v>
      </c>
      <c r="AA204" s="38">
        <v>0</v>
      </c>
      <c r="AC204" s="38">
        <v>0</v>
      </c>
      <c r="AD204" s="15" t="s">
        <v>472</v>
      </c>
      <c r="AE204" s="189" t="s">
        <v>360</v>
      </c>
      <c r="AF204" s="67"/>
    </row>
    <row r="205" spans="2:32" hidden="1">
      <c r="B205" s="27">
        <v>198</v>
      </c>
      <c r="C205" s="27">
        <v>8</v>
      </c>
      <c r="D205" s="36">
        <v>44993</v>
      </c>
      <c r="E205" s="65" t="s">
        <v>104</v>
      </c>
      <c r="F205" s="65" t="s">
        <v>82</v>
      </c>
      <c r="G205" s="65" t="s">
        <v>98</v>
      </c>
      <c r="H205" s="66" t="s">
        <v>105</v>
      </c>
      <c r="I205" s="15" t="s">
        <v>374</v>
      </c>
      <c r="J205" s="28" t="s">
        <v>375</v>
      </c>
      <c r="K205" s="28" t="s">
        <v>353</v>
      </c>
      <c r="L205" s="15" t="s">
        <v>1280</v>
      </c>
      <c r="M205" s="15" t="s">
        <v>1281</v>
      </c>
      <c r="N205" s="60" t="s">
        <v>1282</v>
      </c>
      <c r="O205" s="195" t="s">
        <v>19</v>
      </c>
      <c r="P205" s="15" t="s">
        <v>376</v>
      </c>
      <c r="Q205" s="37">
        <v>35.479999999999997</v>
      </c>
      <c r="R205" s="69">
        <f t="shared" si="12"/>
        <v>17.739999999999998</v>
      </c>
      <c r="S205" s="69">
        <f t="shared" si="13"/>
        <v>1.7739999999999998</v>
      </c>
      <c r="T205" s="38">
        <v>2</v>
      </c>
      <c r="U205" s="39" t="s">
        <v>471</v>
      </c>
      <c r="V205" s="27">
        <v>10</v>
      </c>
      <c r="X205" s="15" t="s">
        <v>620</v>
      </c>
      <c r="Y205" s="38">
        <v>1</v>
      </c>
      <c r="Z205" s="15" t="s">
        <v>620</v>
      </c>
      <c r="AA205" s="38">
        <v>1</v>
      </c>
      <c r="AC205" s="38">
        <v>0</v>
      </c>
      <c r="AD205" s="15" t="s">
        <v>472</v>
      </c>
      <c r="AE205" s="189" t="s">
        <v>360</v>
      </c>
      <c r="AF205" s="67" t="s">
        <v>1283</v>
      </c>
    </row>
    <row r="206" spans="2:32" hidden="1">
      <c r="B206" s="27">
        <v>199</v>
      </c>
      <c r="C206" s="27">
        <v>8</v>
      </c>
      <c r="D206" s="36">
        <v>44993</v>
      </c>
      <c r="E206" s="65" t="s">
        <v>104</v>
      </c>
      <c r="F206" s="65" t="s">
        <v>82</v>
      </c>
      <c r="G206" s="65" t="s">
        <v>98</v>
      </c>
      <c r="H206" s="66" t="s">
        <v>105</v>
      </c>
      <c r="I206" s="15" t="s">
        <v>374</v>
      </c>
      <c r="J206" s="28" t="s">
        <v>375</v>
      </c>
      <c r="K206" s="28" t="s">
        <v>353</v>
      </c>
      <c r="L206" s="15" t="s">
        <v>1284</v>
      </c>
      <c r="M206" s="15" t="s">
        <v>1285</v>
      </c>
      <c r="N206" s="60" t="s">
        <v>1282</v>
      </c>
      <c r="O206" s="195" t="s">
        <v>19</v>
      </c>
      <c r="P206" s="15" t="s">
        <v>376</v>
      </c>
      <c r="Q206" s="37">
        <v>17.98</v>
      </c>
      <c r="R206" s="69">
        <f t="shared" si="12"/>
        <v>17.98</v>
      </c>
      <c r="S206" s="69">
        <f t="shared" si="13"/>
        <v>1.798</v>
      </c>
      <c r="T206" s="38">
        <v>1</v>
      </c>
      <c r="U206" s="39" t="s">
        <v>477</v>
      </c>
      <c r="V206" s="27">
        <v>10</v>
      </c>
      <c r="X206" s="15" t="s">
        <v>620</v>
      </c>
      <c r="Y206" s="38">
        <v>1</v>
      </c>
      <c r="Z206" s="15" t="s">
        <v>620</v>
      </c>
      <c r="AA206" s="38">
        <v>1</v>
      </c>
      <c r="AC206" s="38">
        <v>0</v>
      </c>
      <c r="AD206" s="15" t="s">
        <v>472</v>
      </c>
      <c r="AE206" s="189" t="s">
        <v>360</v>
      </c>
      <c r="AF206" s="67" t="s">
        <v>1283</v>
      </c>
    </row>
    <row r="207" spans="2:32" hidden="1">
      <c r="B207" s="27">
        <v>200</v>
      </c>
      <c r="C207" s="27">
        <v>8</v>
      </c>
      <c r="D207" s="36">
        <v>44993</v>
      </c>
      <c r="E207" s="65" t="s">
        <v>104</v>
      </c>
      <c r="F207" s="65" t="s">
        <v>82</v>
      </c>
      <c r="G207" s="65" t="s">
        <v>98</v>
      </c>
      <c r="H207" s="66" t="s">
        <v>105</v>
      </c>
      <c r="I207" s="15" t="s">
        <v>615</v>
      </c>
      <c r="J207" s="15" t="s">
        <v>616</v>
      </c>
      <c r="K207" s="28" t="s">
        <v>353</v>
      </c>
      <c r="L207" s="15" t="s">
        <v>1286</v>
      </c>
      <c r="M207" s="15" t="s">
        <v>1287</v>
      </c>
      <c r="N207" s="60" t="s">
        <v>629</v>
      </c>
      <c r="O207" s="225" t="s">
        <v>528</v>
      </c>
      <c r="P207" s="28" t="s">
        <v>529</v>
      </c>
      <c r="Q207" s="37">
        <v>14.98</v>
      </c>
      <c r="R207" s="69">
        <f t="shared" si="12"/>
        <v>7.49</v>
      </c>
      <c r="S207" s="69">
        <f t="shared" si="13"/>
        <v>0.749</v>
      </c>
      <c r="T207" s="38">
        <v>2</v>
      </c>
      <c r="U207" s="39" t="s">
        <v>471</v>
      </c>
      <c r="V207" s="27">
        <v>10</v>
      </c>
      <c r="X207" s="15" t="s">
        <v>620</v>
      </c>
      <c r="Y207" s="38">
        <v>1</v>
      </c>
      <c r="Z207" s="15" t="s">
        <v>1288</v>
      </c>
      <c r="AA207" s="38">
        <v>1</v>
      </c>
      <c r="AB207" s="15" t="s">
        <v>621</v>
      </c>
      <c r="AC207" s="38">
        <v>1</v>
      </c>
      <c r="AD207" s="15" t="s">
        <v>472</v>
      </c>
      <c r="AE207" s="189" t="s">
        <v>360</v>
      </c>
      <c r="AF207" s="67"/>
    </row>
    <row r="208" spans="2:32" hidden="1">
      <c r="B208" s="27">
        <v>201</v>
      </c>
      <c r="C208" s="27">
        <v>8</v>
      </c>
      <c r="D208" s="36">
        <v>44993</v>
      </c>
      <c r="E208" s="65" t="s">
        <v>104</v>
      </c>
      <c r="F208" s="65" t="s">
        <v>82</v>
      </c>
      <c r="G208" s="65" t="s">
        <v>98</v>
      </c>
      <c r="H208" s="66" t="s">
        <v>105</v>
      </c>
      <c r="I208" s="15" t="s">
        <v>615</v>
      </c>
      <c r="J208" s="15" t="s">
        <v>616</v>
      </c>
      <c r="K208" s="28" t="s">
        <v>353</v>
      </c>
      <c r="L208" s="15" t="s">
        <v>1289</v>
      </c>
      <c r="M208" s="15" t="s">
        <v>1290</v>
      </c>
      <c r="N208" s="60" t="s">
        <v>629</v>
      </c>
      <c r="O208" s="225" t="s">
        <v>528</v>
      </c>
      <c r="P208" s="28" t="s">
        <v>529</v>
      </c>
      <c r="Q208" s="37">
        <v>9.49</v>
      </c>
      <c r="R208" s="69">
        <f t="shared" si="12"/>
        <v>9.49</v>
      </c>
      <c r="S208" s="69">
        <f t="shared" si="13"/>
        <v>0.94900000000000007</v>
      </c>
      <c r="T208" s="38">
        <v>1</v>
      </c>
      <c r="U208" s="39" t="s">
        <v>477</v>
      </c>
      <c r="V208" s="27">
        <v>10</v>
      </c>
      <c r="X208" s="15" t="s">
        <v>620</v>
      </c>
      <c r="Y208" s="38">
        <v>1</v>
      </c>
      <c r="Z208" s="15" t="s">
        <v>1288</v>
      </c>
      <c r="AA208" s="38">
        <v>1</v>
      </c>
      <c r="AB208" s="15" t="s">
        <v>621</v>
      </c>
      <c r="AC208" s="38">
        <v>1</v>
      </c>
      <c r="AD208" s="15" t="s">
        <v>472</v>
      </c>
      <c r="AE208" s="189" t="s">
        <v>360</v>
      </c>
      <c r="AF208" s="67"/>
    </row>
    <row r="209" spans="2:32" hidden="1">
      <c r="B209" s="27">
        <v>202</v>
      </c>
      <c r="C209" s="27">
        <v>8</v>
      </c>
      <c r="D209" s="36">
        <v>44993</v>
      </c>
      <c r="E209" s="65" t="s">
        <v>104</v>
      </c>
      <c r="F209" s="65" t="s">
        <v>82</v>
      </c>
      <c r="G209" s="65" t="s">
        <v>98</v>
      </c>
      <c r="H209" s="66" t="s">
        <v>105</v>
      </c>
      <c r="I209" s="15" t="s">
        <v>615</v>
      </c>
      <c r="J209" s="15" t="s">
        <v>616</v>
      </c>
      <c r="K209" s="28" t="s">
        <v>353</v>
      </c>
      <c r="L209" s="15" t="s">
        <v>1291</v>
      </c>
      <c r="M209" s="15" t="s">
        <v>1292</v>
      </c>
      <c r="N209" s="60" t="s">
        <v>629</v>
      </c>
      <c r="O209" s="225" t="s">
        <v>528</v>
      </c>
      <c r="P209" s="28" t="s">
        <v>529</v>
      </c>
      <c r="Q209" s="37">
        <v>27.98</v>
      </c>
      <c r="R209" s="69">
        <f t="shared" si="12"/>
        <v>6.9950000000000001</v>
      </c>
      <c r="S209" s="69">
        <f t="shared" si="13"/>
        <v>0.69950000000000001</v>
      </c>
      <c r="T209" s="38">
        <v>4</v>
      </c>
      <c r="U209" s="39" t="s">
        <v>535</v>
      </c>
      <c r="V209" s="27">
        <v>10</v>
      </c>
      <c r="X209" s="15" t="s">
        <v>620</v>
      </c>
      <c r="Y209" s="38">
        <v>1</v>
      </c>
      <c r="Z209" s="15" t="s">
        <v>1288</v>
      </c>
      <c r="AA209" s="38">
        <v>1</v>
      </c>
      <c r="AB209" s="15" t="s">
        <v>621</v>
      </c>
      <c r="AC209" s="38">
        <v>1</v>
      </c>
      <c r="AD209" s="15" t="s">
        <v>472</v>
      </c>
      <c r="AE209" s="189" t="s">
        <v>360</v>
      </c>
      <c r="AF209" s="67"/>
    </row>
    <row r="210" spans="2:32" hidden="1">
      <c r="B210" s="27">
        <v>203</v>
      </c>
      <c r="C210" s="27">
        <v>8</v>
      </c>
      <c r="D210" s="36">
        <v>44993</v>
      </c>
      <c r="E210" s="65" t="s">
        <v>104</v>
      </c>
      <c r="F210" s="65" t="s">
        <v>82</v>
      </c>
      <c r="G210" s="65" t="s">
        <v>98</v>
      </c>
      <c r="H210" s="66" t="s">
        <v>105</v>
      </c>
      <c r="I210" s="15" t="s">
        <v>615</v>
      </c>
      <c r="J210" s="15" t="s">
        <v>616</v>
      </c>
      <c r="K210" s="28" t="s">
        <v>353</v>
      </c>
      <c r="L210" s="15" t="s">
        <v>1293</v>
      </c>
      <c r="M210" s="15" t="s">
        <v>1294</v>
      </c>
      <c r="N210" s="60" t="s">
        <v>629</v>
      </c>
      <c r="O210" s="225" t="s">
        <v>528</v>
      </c>
      <c r="P210" s="28" t="s">
        <v>529</v>
      </c>
      <c r="Q210" s="37">
        <v>36.979999999999997</v>
      </c>
      <c r="R210" s="69">
        <f t="shared" si="12"/>
        <v>6.1633333333333331</v>
      </c>
      <c r="S210" s="69">
        <f t="shared" si="13"/>
        <v>0.61633333333333329</v>
      </c>
      <c r="T210" s="38">
        <v>6</v>
      </c>
      <c r="U210" s="39" t="s">
        <v>530</v>
      </c>
      <c r="V210" s="27">
        <v>10</v>
      </c>
      <c r="X210" s="15" t="s">
        <v>620</v>
      </c>
      <c r="Y210" s="38">
        <v>1</v>
      </c>
      <c r="Z210" s="15" t="s">
        <v>1288</v>
      </c>
      <c r="AA210" s="38">
        <v>1</v>
      </c>
      <c r="AB210" s="15" t="s">
        <v>621</v>
      </c>
      <c r="AC210" s="38">
        <v>1</v>
      </c>
      <c r="AD210" s="15" t="s">
        <v>472</v>
      </c>
      <c r="AE210" s="189" t="s">
        <v>360</v>
      </c>
      <c r="AF210" s="67"/>
    </row>
    <row r="211" spans="2:32" hidden="1">
      <c r="B211" s="27">
        <v>204</v>
      </c>
      <c r="C211" s="27">
        <v>37</v>
      </c>
      <c r="D211" s="36">
        <v>44992</v>
      </c>
      <c r="E211" s="65" t="s">
        <v>169</v>
      </c>
      <c r="F211" s="65" t="s">
        <v>87</v>
      </c>
      <c r="G211" s="65" t="s">
        <v>89</v>
      </c>
      <c r="H211" s="66" t="s">
        <v>170</v>
      </c>
      <c r="I211" s="15" t="s">
        <v>374</v>
      </c>
      <c r="J211" s="28" t="s">
        <v>375</v>
      </c>
      <c r="K211" s="28" t="s">
        <v>353</v>
      </c>
      <c r="L211" s="15" t="s">
        <v>1295</v>
      </c>
      <c r="M211" s="15" t="s">
        <v>1296</v>
      </c>
      <c r="N211" s="60" t="s">
        <v>1297</v>
      </c>
      <c r="O211" s="195" t="s">
        <v>19</v>
      </c>
      <c r="P211" s="15" t="s">
        <v>376</v>
      </c>
      <c r="Q211" s="37">
        <v>7.99</v>
      </c>
      <c r="R211" s="69">
        <f t="shared" si="12"/>
        <v>7.99</v>
      </c>
      <c r="S211" s="69">
        <f t="shared" si="13"/>
        <v>1.1414285714285715</v>
      </c>
      <c r="T211" s="38">
        <v>1</v>
      </c>
      <c r="U211" s="39" t="s">
        <v>477</v>
      </c>
      <c r="V211" s="27">
        <v>7</v>
      </c>
      <c r="X211" s="15"/>
      <c r="Y211" s="38">
        <v>0</v>
      </c>
      <c r="Z211" s="15" t="s">
        <v>1298</v>
      </c>
      <c r="AA211" s="38">
        <v>1</v>
      </c>
      <c r="AC211" s="38">
        <v>0</v>
      </c>
      <c r="AD211" s="15" t="s">
        <v>773</v>
      </c>
      <c r="AE211" s="189" t="s">
        <v>360</v>
      </c>
      <c r="AF211" s="15" t="s">
        <v>1299</v>
      </c>
    </row>
    <row r="212" spans="2:32" hidden="1">
      <c r="B212" s="27"/>
      <c r="C212" s="27"/>
      <c r="D212" s="36"/>
      <c r="E212" s="150"/>
      <c r="F212" s="150"/>
      <c r="G212" s="150"/>
      <c r="H212" s="151"/>
      <c r="N212" s="29"/>
      <c r="O212" s="29"/>
      <c r="Q212" s="37"/>
      <c r="R212" s="69"/>
      <c r="S212" s="69"/>
      <c r="T212" s="38"/>
      <c r="X212" s="15" t="s">
        <v>350</v>
      </c>
      <c r="Y212" s="38"/>
    </row>
    <row r="213" spans="2:32" hidden="1">
      <c r="B213" s="27"/>
      <c r="C213" s="27"/>
      <c r="D213" s="36"/>
      <c r="E213" s="150"/>
      <c r="F213" s="150"/>
      <c r="G213" s="150"/>
      <c r="H213" s="151"/>
      <c r="N213" s="29"/>
      <c r="O213" s="29"/>
      <c r="Q213" s="37"/>
      <c r="R213" s="69"/>
      <c r="S213" s="69"/>
      <c r="T213" s="38"/>
      <c r="X213" s="15" t="s">
        <v>350</v>
      </c>
    </row>
    <row r="214" spans="2:32" hidden="1">
      <c r="B214" s="27"/>
      <c r="C214" s="27"/>
      <c r="D214" s="36"/>
      <c r="E214" s="150"/>
      <c r="F214" s="150"/>
      <c r="G214" s="150"/>
      <c r="H214" s="151"/>
      <c r="Q214" s="37"/>
      <c r="R214" s="69"/>
      <c r="S214" s="69"/>
      <c r="T214" s="38"/>
      <c r="X214" s="15" t="s">
        <v>350</v>
      </c>
    </row>
    <row r="215" spans="2:32" hidden="1">
      <c r="B215" s="27"/>
      <c r="C215" s="27"/>
      <c r="D215" s="36"/>
      <c r="E215" s="150"/>
      <c r="F215" s="150"/>
      <c r="G215" s="150"/>
      <c r="H215" s="151"/>
      <c r="Q215" s="37"/>
      <c r="R215" s="69"/>
      <c r="S215" s="69"/>
      <c r="T215" s="38"/>
      <c r="X215" s="15" t="s">
        <v>350</v>
      </c>
    </row>
    <row r="216" spans="2:32" hidden="1">
      <c r="B216" s="27"/>
      <c r="C216" s="27"/>
      <c r="D216" s="36"/>
      <c r="E216" s="150"/>
      <c r="F216" s="150"/>
      <c r="G216" s="150"/>
      <c r="H216" s="151"/>
      <c r="Q216" s="37"/>
      <c r="R216" s="69"/>
      <c r="S216" s="69"/>
      <c r="T216" s="38"/>
      <c r="X216" s="15" t="s">
        <v>350</v>
      </c>
    </row>
    <row r="217" spans="2:32" hidden="1">
      <c r="B217" s="27"/>
      <c r="C217" s="27"/>
      <c r="D217" s="36"/>
      <c r="E217" s="150"/>
      <c r="F217" s="150"/>
      <c r="G217" s="150"/>
      <c r="H217" s="151"/>
      <c r="Q217" s="37"/>
      <c r="R217" s="69"/>
      <c r="S217" s="69"/>
      <c r="T217" s="38"/>
      <c r="X217" s="15" t="s">
        <v>350</v>
      </c>
    </row>
    <row r="218" spans="2:32" hidden="1">
      <c r="B218" s="27"/>
      <c r="C218" s="27"/>
      <c r="D218" s="36"/>
      <c r="E218" s="150"/>
      <c r="F218" s="150"/>
      <c r="G218" s="150"/>
      <c r="H218" s="151"/>
      <c r="Q218" s="37"/>
      <c r="R218" s="69"/>
      <c r="S218" s="69"/>
      <c r="T218" s="38"/>
      <c r="X218" s="15" t="s">
        <v>350</v>
      </c>
    </row>
    <row r="219" spans="2:32" hidden="1">
      <c r="B219" s="27"/>
      <c r="C219" s="27"/>
      <c r="D219" s="36"/>
      <c r="E219" s="150"/>
      <c r="F219" s="150"/>
      <c r="G219" s="150"/>
      <c r="H219" s="151"/>
      <c r="Q219" s="37"/>
      <c r="R219" s="69"/>
      <c r="S219" s="69"/>
      <c r="T219" s="38"/>
      <c r="X219" s="15" t="s">
        <v>350</v>
      </c>
    </row>
    <row r="220" spans="2:32" hidden="1">
      <c r="B220" s="27"/>
      <c r="C220" s="27"/>
      <c r="D220" s="36"/>
      <c r="E220" s="150"/>
      <c r="F220" s="150"/>
      <c r="G220" s="150"/>
      <c r="H220" s="151"/>
      <c r="Q220" s="37"/>
      <c r="R220" s="69"/>
      <c r="S220" s="69"/>
      <c r="T220" s="38"/>
      <c r="X220" s="15" t="s">
        <v>350</v>
      </c>
    </row>
    <row r="221" spans="2:32" hidden="1">
      <c r="B221" s="27"/>
      <c r="C221" s="27"/>
      <c r="D221" s="36"/>
      <c r="E221" s="150"/>
      <c r="F221" s="150"/>
      <c r="G221" s="150"/>
      <c r="H221" s="151"/>
      <c r="Q221" s="37"/>
      <c r="R221" s="69"/>
      <c r="S221" s="69"/>
      <c r="T221" s="38"/>
      <c r="X221" s="15" t="s">
        <v>350</v>
      </c>
    </row>
    <row r="222" spans="2:32" hidden="1">
      <c r="B222" s="27"/>
      <c r="C222" s="27"/>
      <c r="D222" s="36"/>
      <c r="E222" s="150"/>
      <c r="F222" s="150"/>
      <c r="G222" s="150"/>
      <c r="H222" s="151"/>
      <c r="Q222" s="37"/>
      <c r="R222" s="69"/>
      <c r="S222" s="69"/>
      <c r="T222" s="38"/>
      <c r="X222" s="15" t="s">
        <v>350</v>
      </c>
    </row>
    <row r="223" spans="2:32" hidden="1">
      <c r="B223" s="27"/>
      <c r="C223" s="27"/>
      <c r="D223" s="36"/>
      <c r="E223" s="150"/>
      <c r="F223" s="150"/>
      <c r="G223" s="150"/>
      <c r="H223" s="151"/>
      <c r="Q223" s="37"/>
      <c r="R223" s="69"/>
      <c r="S223" s="69"/>
      <c r="T223" s="38"/>
      <c r="X223" s="15" t="s">
        <v>350</v>
      </c>
    </row>
    <row r="224" spans="2:32">
      <c r="C224" s="27"/>
      <c r="D224" s="27"/>
    </row>
    <row r="225" spans="3:4">
      <c r="C225" s="27"/>
      <c r="D225" s="27"/>
    </row>
    <row r="226" spans="3:4">
      <c r="C226" s="27"/>
      <c r="D226" s="27"/>
    </row>
    <row r="227" spans="3:4">
      <c r="C227" s="27"/>
      <c r="D227" s="27"/>
    </row>
    <row r="228" spans="3:4">
      <c r="C228" s="27"/>
      <c r="D228" s="27"/>
    </row>
    <row r="229" spans="3:4">
      <c r="C229" s="27"/>
      <c r="D229" s="27"/>
    </row>
    <row r="230" spans="3:4">
      <c r="C230" s="27"/>
      <c r="D230" s="27"/>
    </row>
    <row r="231" spans="3:4">
      <c r="C231" s="27"/>
      <c r="D231" s="27"/>
    </row>
    <row r="232" spans="3:4">
      <c r="C232" s="27"/>
      <c r="D232" s="27"/>
    </row>
    <row r="233" spans="3:4">
      <c r="C233" s="27"/>
      <c r="D233" s="27"/>
    </row>
    <row r="234" spans="3:4">
      <c r="C234" s="27"/>
      <c r="D234" s="27"/>
    </row>
    <row r="235" spans="3:4">
      <c r="C235" s="27"/>
      <c r="D235" s="27"/>
    </row>
    <row r="236" spans="3:4">
      <c r="C236" s="27"/>
      <c r="D236" s="27"/>
    </row>
    <row r="237" spans="3:4">
      <c r="C237" s="27"/>
      <c r="D237" s="27"/>
    </row>
    <row r="238" spans="3:4">
      <c r="C238" s="27"/>
      <c r="D238" s="27"/>
    </row>
    <row r="239" spans="3:4">
      <c r="C239" s="27"/>
      <c r="D239" s="27"/>
    </row>
    <row r="240" spans="3:4">
      <c r="C240" s="27"/>
      <c r="D240" s="27"/>
    </row>
    <row r="241" spans="3:4">
      <c r="C241" s="27"/>
      <c r="D241" s="27"/>
    </row>
    <row r="242" spans="3:4">
      <c r="C242" s="27"/>
      <c r="D242" s="27"/>
    </row>
    <row r="243" spans="3:4">
      <c r="C243" s="27"/>
      <c r="D243" s="27"/>
    </row>
    <row r="244" spans="3:4">
      <c r="C244" s="27"/>
      <c r="D244" s="27"/>
    </row>
    <row r="245" spans="3:4">
      <c r="C245" s="27"/>
      <c r="D245" s="27"/>
    </row>
    <row r="246" spans="3:4">
      <c r="C246" s="27"/>
      <c r="D246" s="27"/>
    </row>
    <row r="247" spans="3:4">
      <c r="C247" s="27"/>
      <c r="D247" s="27"/>
    </row>
    <row r="248" spans="3:4">
      <c r="C248" s="27"/>
      <c r="D248" s="27"/>
    </row>
    <row r="249" spans="3:4">
      <c r="C249" s="27"/>
      <c r="D249" s="27"/>
    </row>
    <row r="250" spans="3:4">
      <c r="C250" s="27"/>
      <c r="D250" s="27"/>
    </row>
    <row r="251" spans="3:4">
      <c r="C251" s="27"/>
      <c r="D251" s="27"/>
    </row>
    <row r="252" spans="3:4">
      <c r="C252" s="27"/>
      <c r="D252" s="27"/>
    </row>
    <row r="253" spans="3:4">
      <c r="C253" s="27"/>
      <c r="D253" s="27"/>
    </row>
    <row r="254" spans="3:4">
      <c r="C254" s="27"/>
      <c r="D254" s="27"/>
    </row>
    <row r="255" spans="3:4">
      <c r="C255" s="27"/>
      <c r="D255" s="27"/>
    </row>
    <row r="256" spans="3:4">
      <c r="C256" s="27"/>
      <c r="D256" s="27"/>
    </row>
    <row r="257" spans="3:4">
      <c r="C257" s="27"/>
      <c r="D257" s="27"/>
    </row>
    <row r="258" spans="3:4">
      <c r="C258" s="27"/>
      <c r="D258" s="27"/>
    </row>
    <row r="259" spans="3:4">
      <c r="C259" s="27"/>
      <c r="D259" s="27"/>
    </row>
    <row r="260" spans="3:4">
      <c r="C260" s="27"/>
      <c r="D260" s="27"/>
    </row>
    <row r="261" spans="3:4">
      <c r="C261" s="27"/>
      <c r="D261" s="27"/>
    </row>
    <row r="262" spans="3:4">
      <c r="C262" s="27"/>
      <c r="D262" s="27"/>
    </row>
    <row r="263" spans="3:4">
      <c r="C263" s="27"/>
      <c r="D263" s="27"/>
    </row>
    <row r="264" spans="3:4">
      <c r="C264" s="27"/>
      <c r="D264" s="27"/>
    </row>
    <row r="265" spans="3:4">
      <c r="C265" s="27"/>
      <c r="D265" s="27"/>
    </row>
    <row r="266" spans="3:4">
      <c r="C266" s="27"/>
      <c r="D266" s="27"/>
    </row>
    <row r="267" spans="3:4">
      <c r="C267" s="27"/>
      <c r="D267" s="27"/>
    </row>
    <row r="268" spans="3:4">
      <c r="C268" s="27"/>
      <c r="D268" s="27"/>
    </row>
    <row r="269" spans="3:4">
      <c r="C269" s="27"/>
      <c r="D269" s="27"/>
    </row>
    <row r="270" spans="3:4">
      <c r="C270" s="27"/>
      <c r="D270" s="27"/>
    </row>
    <row r="271" spans="3:4">
      <c r="C271" s="27"/>
      <c r="D271" s="27"/>
    </row>
    <row r="272" spans="3:4">
      <c r="C272" s="27"/>
      <c r="D272" s="27"/>
    </row>
    <row r="273" spans="3:4">
      <c r="C273" s="27"/>
      <c r="D273" s="27"/>
    </row>
    <row r="274" spans="3:4">
      <c r="C274" s="27"/>
      <c r="D274" s="27"/>
    </row>
    <row r="275" spans="3:4">
      <c r="C275" s="27"/>
      <c r="D275" s="27"/>
    </row>
    <row r="276" spans="3:4">
      <c r="C276" s="27"/>
      <c r="D276" s="27"/>
    </row>
    <row r="277" spans="3:4">
      <c r="C277" s="27"/>
      <c r="D277" s="27"/>
    </row>
    <row r="278" spans="3:4">
      <c r="C278" s="27"/>
      <c r="D278" s="27"/>
    </row>
    <row r="279" spans="3:4">
      <c r="C279" s="27"/>
      <c r="D279" s="27"/>
    </row>
    <row r="280" spans="3:4">
      <c r="C280" s="27"/>
      <c r="D280" s="27"/>
    </row>
    <row r="281" spans="3:4">
      <c r="C281" s="27"/>
      <c r="D281" s="27"/>
    </row>
    <row r="282" spans="3:4">
      <c r="C282" s="27"/>
      <c r="D282" s="27"/>
    </row>
    <row r="283" spans="3:4">
      <c r="C283" s="27"/>
      <c r="D283" s="27"/>
    </row>
    <row r="284" spans="3:4">
      <c r="C284" s="27"/>
      <c r="D284" s="27"/>
    </row>
    <row r="285" spans="3:4">
      <c r="C285" s="27"/>
      <c r="D285" s="27"/>
    </row>
    <row r="286" spans="3:4">
      <c r="C286" s="27"/>
      <c r="D286" s="27"/>
    </row>
    <row r="287" spans="3:4">
      <c r="C287" s="27"/>
      <c r="D287" s="27"/>
    </row>
    <row r="288" spans="3:4">
      <c r="C288" s="27"/>
      <c r="D288" s="27"/>
    </row>
    <row r="289" spans="3:4">
      <c r="C289" s="27"/>
      <c r="D289" s="27"/>
    </row>
  </sheetData>
  <autoFilter ref="B7:AF223" xr:uid="{00000000-0001-0000-0400-000000000000}">
    <filterColumn colId="23">
      <filters>
        <filter val="0"/>
      </filters>
    </filterColumn>
    <filterColumn colId="25">
      <filters>
        <filter val="0"/>
      </filters>
    </filterColumn>
  </autoFilter>
  <phoneticPr fontId="0" type="noConversion"/>
  <dataValidations count="3">
    <dataValidation type="list" allowBlank="1" showDropDown="1" showInputMessage="1" showErrorMessage="1" sqref="AC14:AC151" xr:uid="{90A8E6D5-EF0A-4C2F-84FE-EC782241648D}">
      <formula1>"0,1"</formula1>
    </dataValidation>
    <dataValidation type="list" allowBlank="1" showDropDown="1" showInputMessage="1" showErrorMessage="1" sqref="AA13:AA161" xr:uid="{2A9E9238-23E1-4669-B6B4-106492BD5D16}">
      <formula1>"0,1,NA"</formula1>
    </dataValidation>
    <dataValidation type="list" allowBlank="1" showInputMessage="1" showErrorMessage="1" sqref="X224:X1850 E922:K1048576" xr:uid="{4CA69BBD-9DBC-4A5C-B7B4-8B60C8AEEAAF}">
      <formula1>#REF!</formula1>
    </dataValidation>
  </dataValidations>
  <hyperlinks>
    <hyperlink ref="M167" r:id="rId1" location="lnk=sametab" display="https://www.target.com/p/endust-10oz-two-pack-duster/-/A-13660027 - lnk=sametab" xr:uid="{52E6007D-780C-463E-BDC6-FB7230246DA4}"/>
    <hyperlink ref="M168" r:id="rId2" location="lnk=sametab" display="https://www.target.com/p/endust-duster-10-oz/-/A-13660013 - lnk=sametab" xr:uid="{19133606-D3AE-4500-8B3C-A9ABFCBC2C41}"/>
    <hyperlink ref="M173" r:id="rId3" display="https://www.walmart.com/ip/Dust-Off-RET10522-Compressed-Gas-Duster-2-Pack/176165691?athbdg=L1102" xr:uid="{92F0DA4C-9E3E-4538-BEF2-F6E943C6E5F4}"/>
    <hyperlink ref="M174" r:id="rId4" display="https://www.walmart.com/ip/Dust-Off-12-pk-Compressed-Air-Computer-TV-Gas-Cans-Duster-10-oz-Keyboard-Laptop/446582152" xr:uid="{56E511AE-1AB5-49EA-803F-CF973DFB49B9}"/>
    <hyperlink ref="M186" r:id="rId5" display="https://www.walmart.com/ip/Maxell-190025-Ca3-Blast-Away-Canned-Air-single/21556700" xr:uid="{6CD53FBD-83D8-4C84-9D16-CD8C611B2F07}"/>
    <hyperlink ref="M191" r:id="rId6" display="https://www.walmart.com/ip/Endust-END11407-Multipurpose-Duster-2-Pack/15406471" xr:uid="{C02E0196-8133-4602-8FCC-C865528FD7EB}"/>
  </hyperlinks>
  <pageMargins left="0.75" right="0.75" top="1" bottom="1" header="0.5" footer="0.5"/>
  <pageSetup scale="39" fitToHeight="0" orientation="landscape" r:id="rId7"/>
  <headerFooter alignWithMargins="0">
    <oddFooter>&amp;L © Euromonitor International 2011. All rights reserved.</oddFooter>
  </headerFooter>
  <drawing r:id="rId8"/>
  <legacyDrawing r:id="rId9"/>
  <extLst>
    <ext xmlns:x14="http://schemas.microsoft.com/office/spreadsheetml/2009/9/main" uri="{CCE6A557-97BC-4b89-ADB6-D9C93CAAB3DF}">
      <x14:dataValidations xmlns:xm="http://schemas.microsoft.com/office/excel/2006/main" count="1">
        <x14:dataValidation type="list" allowBlank="1" showInputMessage="1" showErrorMessage="1" xr:uid="{8356A178-31E9-4545-9FBD-E09824A8E0ED}">
          <x14:formula1>
            <xm:f>'Read Me'!$F$15:$F$18</xm:f>
          </x14:formula1>
          <xm:sqref>G210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3D94B-2C81-440F-BCDC-E71D22047E4C}">
  <sheetPr>
    <tabColor theme="5" tint="-0.499984740745262"/>
    <pageSetUpPr autoPageBreaks="0" fitToPage="1"/>
  </sheetPr>
  <dimension ref="A1:AG203"/>
  <sheetViews>
    <sheetView showGridLines="0" zoomScaleNormal="100" workbookViewId="0">
      <pane ySplit="7" topLeftCell="A8" activePane="bottomLeft" state="frozen"/>
      <selection pane="bottomLeft" activeCell="B4" sqref="B4"/>
    </sheetView>
  </sheetViews>
  <sheetFormatPr defaultColWidth="9.140625" defaultRowHeight="18"/>
  <cols>
    <col min="1" max="1" width="1.42578125" style="175" customWidth="1"/>
    <col min="2" max="2" width="8.42578125" style="138" customWidth="1"/>
    <col min="3" max="3" width="8.42578125" style="176" customWidth="1"/>
    <col min="4" max="4" width="10.85546875" style="183" customWidth="1"/>
    <col min="5" max="5" width="18.5703125" style="176" customWidth="1"/>
    <col min="6" max="6" width="20" style="138" customWidth="1"/>
    <col min="7" max="7" width="37.42578125" style="138" customWidth="1"/>
    <col min="8" max="8" width="34.28515625" style="138" bestFit="1" customWidth="1"/>
    <col min="9" max="9" width="17" style="138" customWidth="1"/>
    <col min="10" max="10" width="28.85546875" style="138" bestFit="1" customWidth="1"/>
    <col min="11" max="11" width="22.28515625" style="138" customWidth="1"/>
    <col min="12" max="12" width="42.28515625" style="138" customWidth="1"/>
    <col min="13" max="13" width="35.7109375" style="138" customWidth="1"/>
    <col min="14" max="14" width="40.5703125" style="177" hidden="1" customWidth="1"/>
    <col min="15" max="15" width="12.7109375" style="177" hidden="1" customWidth="1"/>
    <col min="16" max="16" width="27.42578125" style="138" hidden="1" customWidth="1"/>
    <col min="17" max="17" width="13.28515625" style="178" bestFit="1" customWidth="1"/>
    <col min="18" max="19" width="12" style="178" customWidth="1"/>
    <col min="20" max="20" width="12.28515625" style="178" customWidth="1"/>
    <col min="21" max="21" width="16.28515625" style="178" customWidth="1"/>
    <col min="22" max="22" width="11.42578125" style="176" bestFit="1" customWidth="1"/>
    <col min="23" max="23" width="19.7109375" style="179" customWidth="1"/>
    <col min="24" max="24" width="56" style="182" hidden="1" customWidth="1"/>
    <col min="25" max="25" width="18.5703125" style="180" hidden="1" customWidth="1"/>
    <col min="26" max="26" width="40.5703125" style="138" hidden="1" customWidth="1"/>
    <col min="27" max="27" width="18" style="176" hidden="1" customWidth="1"/>
    <col min="28" max="28" width="25.85546875" style="138" customWidth="1"/>
    <col min="29" max="29" width="26.140625" style="176" customWidth="1"/>
    <col min="30" max="30" width="22.140625" style="138" customWidth="1"/>
    <col min="31" max="31" width="28.28515625" style="181" customWidth="1"/>
    <col min="32" max="32" width="64.85546875" style="138" bestFit="1" customWidth="1"/>
    <col min="33" max="16384" width="9.140625" style="138"/>
  </cols>
  <sheetData>
    <row r="1" spans="1:32" s="24" customFormat="1">
      <c r="A1" s="106"/>
      <c r="C1" s="22"/>
      <c r="D1" s="31"/>
      <c r="E1" s="22"/>
      <c r="I1" s="33"/>
      <c r="J1" s="33"/>
      <c r="K1" s="33"/>
      <c r="N1" s="58"/>
      <c r="O1" s="57"/>
      <c r="Q1" s="34"/>
      <c r="R1" s="34"/>
      <c r="S1" s="34"/>
      <c r="T1" s="34"/>
      <c r="U1" s="34"/>
      <c r="V1" s="22"/>
      <c r="W1" s="61"/>
      <c r="Y1" s="35"/>
      <c r="AA1" s="22"/>
      <c r="AC1" s="22"/>
      <c r="AE1" s="62"/>
    </row>
    <row r="2" spans="1:32" s="24" customFormat="1">
      <c r="A2" s="106"/>
      <c r="C2" s="22"/>
      <c r="D2" s="31"/>
      <c r="E2" s="22"/>
      <c r="N2" s="58"/>
      <c r="O2" s="58"/>
      <c r="Q2" s="34"/>
      <c r="R2" s="34"/>
      <c r="S2" s="34"/>
      <c r="T2" s="34"/>
      <c r="U2" s="34"/>
      <c r="V2" s="22"/>
      <c r="W2" s="61"/>
      <c r="Y2" s="34"/>
      <c r="AA2" s="22"/>
      <c r="AC2" s="22"/>
      <c r="AE2" s="61"/>
    </row>
    <row r="3" spans="1:32" s="24" customFormat="1">
      <c r="A3" s="106"/>
      <c r="C3" s="22"/>
      <c r="D3" s="31"/>
      <c r="E3" s="22"/>
      <c r="N3" s="58"/>
      <c r="O3" s="58"/>
      <c r="Q3" s="34"/>
      <c r="R3" s="34"/>
      <c r="S3" s="34"/>
      <c r="T3" s="34"/>
      <c r="U3" s="34"/>
      <c r="V3" s="22"/>
      <c r="W3" s="61"/>
      <c r="Y3" s="34"/>
      <c r="AA3" s="22"/>
      <c r="AC3" s="22"/>
      <c r="AE3" s="61"/>
    </row>
    <row r="4" spans="1:32" s="24" customFormat="1">
      <c r="A4" s="106"/>
      <c r="B4" s="24" t="s">
        <v>2639</v>
      </c>
      <c r="C4" s="22"/>
      <c r="D4" s="31"/>
      <c r="E4" s="22"/>
      <c r="N4" s="58"/>
      <c r="O4" s="58"/>
      <c r="Q4" s="34"/>
      <c r="R4" s="34"/>
      <c r="S4" s="34"/>
      <c r="T4" s="34"/>
      <c r="U4" s="34"/>
      <c r="V4" s="22"/>
      <c r="W4" s="61"/>
      <c r="Y4" s="34"/>
      <c r="AA4" s="22"/>
      <c r="AC4" s="22"/>
      <c r="AE4" s="61"/>
    </row>
    <row r="5" spans="1:32" s="24" customFormat="1" ht="35.25" customHeight="1">
      <c r="A5" s="106"/>
      <c r="B5" s="7" t="s">
        <v>451</v>
      </c>
      <c r="C5" s="149"/>
      <c r="D5" s="31"/>
      <c r="E5" s="22"/>
      <c r="G5" s="116"/>
      <c r="N5" s="58"/>
      <c r="O5" s="58"/>
      <c r="Q5" s="34"/>
      <c r="R5" s="34"/>
      <c r="S5" s="34"/>
      <c r="T5" s="34"/>
      <c r="U5" s="34"/>
      <c r="V5" s="22"/>
      <c r="W5" s="61"/>
      <c r="Y5" s="34"/>
      <c r="AA5" s="22"/>
      <c r="AC5" s="22"/>
      <c r="AE5" s="61"/>
    </row>
    <row r="6" spans="1:32" s="26" customFormat="1" ht="75">
      <c r="A6" s="107"/>
      <c r="B6" s="331" t="s">
        <v>309</v>
      </c>
      <c r="C6" s="331" t="s">
        <v>310</v>
      </c>
      <c r="D6" s="331" t="s">
        <v>452</v>
      </c>
      <c r="E6" s="331" t="s">
        <v>312</v>
      </c>
      <c r="F6" s="331" t="s">
        <v>1300</v>
      </c>
      <c r="G6" s="331" t="s">
        <v>313</v>
      </c>
      <c r="H6" s="331" t="s">
        <v>454</v>
      </c>
      <c r="I6" s="331" t="s">
        <v>314</v>
      </c>
      <c r="J6" s="331" t="s">
        <v>455</v>
      </c>
      <c r="K6" s="331" t="s">
        <v>316</v>
      </c>
      <c r="L6" s="331" t="s">
        <v>456</v>
      </c>
      <c r="M6" s="331" t="s">
        <v>457</v>
      </c>
      <c r="N6" s="334" t="s">
        <v>458</v>
      </c>
      <c r="O6" s="331" t="s">
        <v>317</v>
      </c>
      <c r="P6" s="331" t="s">
        <v>319</v>
      </c>
      <c r="Q6" s="332" t="s">
        <v>459</v>
      </c>
      <c r="R6" s="332" t="s">
        <v>321</v>
      </c>
      <c r="S6" s="332" t="s">
        <v>322</v>
      </c>
      <c r="T6" s="332" t="s">
        <v>323</v>
      </c>
      <c r="U6" s="332" t="s">
        <v>324</v>
      </c>
      <c r="V6" s="331" t="s">
        <v>325</v>
      </c>
      <c r="W6" s="332" t="s">
        <v>326</v>
      </c>
      <c r="X6" s="331" t="s">
        <v>460</v>
      </c>
      <c r="Y6" s="331" t="s">
        <v>461</v>
      </c>
      <c r="Z6" s="331" t="s">
        <v>462</v>
      </c>
      <c r="AA6" s="331" t="s">
        <v>463</v>
      </c>
      <c r="AB6" s="331" t="s">
        <v>464</v>
      </c>
      <c r="AC6" s="331" t="s">
        <v>465</v>
      </c>
      <c r="AD6" s="331" t="s">
        <v>466</v>
      </c>
      <c r="AE6" s="331" t="s">
        <v>467</v>
      </c>
      <c r="AF6" s="331" t="s">
        <v>347</v>
      </c>
    </row>
    <row r="7" spans="1:32" s="24" customFormat="1" ht="10.5" customHeight="1">
      <c r="A7" s="106"/>
      <c r="B7" s="63"/>
      <c r="C7" s="21"/>
      <c r="D7" s="21"/>
      <c r="E7" s="64" t="s">
        <v>348</v>
      </c>
      <c r="F7" s="17" t="s">
        <v>348</v>
      </c>
      <c r="G7" s="17"/>
      <c r="H7" s="17"/>
      <c r="I7" s="17"/>
      <c r="J7" s="17"/>
      <c r="K7" s="17"/>
      <c r="L7" s="17"/>
      <c r="M7" s="17"/>
      <c r="N7" s="59"/>
      <c r="O7" s="59"/>
      <c r="P7" s="17"/>
      <c r="Q7" s="18"/>
      <c r="R7" s="18"/>
      <c r="S7" s="18"/>
      <c r="T7" s="18"/>
      <c r="U7" s="18"/>
      <c r="V7" s="19"/>
      <c r="W7" s="20"/>
      <c r="X7" s="17"/>
      <c r="Y7" s="19"/>
      <c r="Z7" s="17"/>
      <c r="AA7" s="19"/>
      <c r="AB7" s="17"/>
      <c r="AC7" s="19"/>
      <c r="AD7" s="17"/>
      <c r="AE7" s="20"/>
      <c r="AF7" s="17"/>
    </row>
    <row r="8" spans="1:32" s="24" customFormat="1">
      <c r="A8" s="106"/>
      <c r="B8" s="27">
        <v>1</v>
      </c>
      <c r="C8" s="27">
        <v>47</v>
      </c>
      <c r="D8" s="36">
        <v>45012</v>
      </c>
      <c r="E8" s="150" t="s">
        <v>85</v>
      </c>
      <c r="F8" s="150" t="s">
        <v>1301</v>
      </c>
      <c r="G8" s="151" t="s">
        <v>194</v>
      </c>
      <c r="H8" s="151" t="s">
        <v>193</v>
      </c>
      <c r="I8" s="15" t="s">
        <v>374</v>
      </c>
      <c r="J8" s="15" t="s">
        <v>375</v>
      </c>
      <c r="K8" s="15" t="s">
        <v>353</v>
      </c>
      <c r="L8" s="15" t="s">
        <v>1302</v>
      </c>
      <c r="M8" s="15" t="s">
        <v>1303</v>
      </c>
      <c r="N8" s="60" t="s">
        <v>350</v>
      </c>
      <c r="O8" s="60"/>
      <c r="P8" s="15"/>
      <c r="Q8" s="37">
        <v>12.64</v>
      </c>
      <c r="R8" s="69">
        <f t="shared" ref="R8:R39" si="0">IFERROR(Q8/T8,"-")</f>
        <v>6.32</v>
      </c>
      <c r="S8" s="69">
        <f t="shared" ref="S8:S39" si="1">IFERROR(R8/V8,"-")</f>
        <v>0.63200000000000001</v>
      </c>
      <c r="T8" s="38">
        <v>2</v>
      </c>
      <c r="U8" s="39" t="s">
        <v>471</v>
      </c>
      <c r="V8" s="27">
        <v>10</v>
      </c>
      <c r="W8" s="28" t="s">
        <v>1183</v>
      </c>
      <c r="X8" s="15" t="s">
        <v>350</v>
      </c>
      <c r="Y8" s="38"/>
      <c r="Z8" s="15"/>
      <c r="AA8" s="27"/>
      <c r="AB8" s="15" t="s">
        <v>1184</v>
      </c>
      <c r="AC8" s="27">
        <v>1</v>
      </c>
      <c r="AD8" s="15" t="s">
        <v>1304</v>
      </c>
      <c r="AE8" s="67" t="s">
        <v>350</v>
      </c>
      <c r="AF8" s="15" t="s">
        <v>350</v>
      </c>
    </row>
    <row r="9" spans="1:32" s="24" customFormat="1">
      <c r="A9" s="106"/>
      <c r="B9" s="27">
        <v>2</v>
      </c>
      <c r="C9" s="27">
        <v>47</v>
      </c>
      <c r="D9" s="36">
        <v>45012</v>
      </c>
      <c r="E9" s="150" t="s">
        <v>85</v>
      </c>
      <c r="F9" s="150" t="s">
        <v>1301</v>
      </c>
      <c r="G9" s="151" t="s">
        <v>194</v>
      </c>
      <c r="H9" s="151" t="s">
        <v>193</v>
      </c>
      <c r="I9" s="15" t="s">
        <v>85</v>
      </c>
      <c r="J9" s="15" t="s">
        <v>1250</v>
      </c>
      <c r="K9" s="15" t="s">
        <v>353</v>
      </c>
      <c r="L9" s="15" t="s">
        <v>1251</v>
      </c>
      <c r="M9" s="15" t="s">
        <v>1305</v>
      </c>
      <c r="N9" s="60" t="s">
        <v>350</v>
      </c>
      <c r="O9" s="60"/>
      <c r="P9" s="15"/>
      <c r="Q9" s="37">
        <v>7.88</v>
      </c>
      <c r="R9" s="69">
        <f t="shared" si="0"/>
        <v>7.88</v>
      </c>
      <c r="S9" s="69">
        <f t="shared" si="1"/>
        <v>0.78800000000000003</v>
      </c>
      <c r="T9" s="38">
        <v>1</v>
      </c>
      <c r="U9" s="39" t="s">
        <v>477</v>
      </c>
      <c r="V9" s="27">
        <v>10</v>
      </c>
      <c r="W9" s="40"/>
      <c r="X9" s="15" t="s">
        <v>350</v>
      </c>
      <c r="Y9" s="38"/>
      <c r="Z9" s="15"/>
      <c r="AA9" s="27"/>
      <c r="AB9" s="15" t="s">
        <v>1306</v>
      </c>
      <c r="AC9" s="27">
        <v>1</v>
      </c>
      <c r="AD9" s="15" t="s">
        <v>472</v>
      </c>
      <c r="AE9" s="67"/>
      <c r="AF9" s="15"/>
    </row>
    <row r="10" spans="1:32" s="24" customFormat="1">
      <c r="A10" s="106"/>
      <c r="B10" s="27">
        <v>3</v>
      </c>
      <c r="C10" s="27">
        <v>47</v>
      </c>
      <c r="D10" s="36">
        <v>45012</v>
      </c>
      <c r="E10" s="150" t="s">
        <v>85</v>
      </c>
      <c r="F10" s="150" t="s">
        <v>1301</v>
      </c>
      <c r="G10" s="151" t="s">
        <v>194</v>
      </c>
      <c r="H10" s="151" t="s">
        <v>193</v>
      </c>
      <c r="I10" s="15" t="s">
        <v>85</v>
      </c>
      <c r="J10" s="15" t="s">
        <v>1250</v>
      </c>
      <c r="K10" s="15" t="s">
        <v>353</v>
      </c>
      <c r="L10" s="15" t="s">
        <v>1258</v>
      </c>
      <c r="M10" s="15" t="s">
        <v>1307</v>
      </c>
      <c r="N10" s="29" t="s">
        <v>350</v>
      </c>
      <c r="O10" s="29"/>
      <c r="P10" s="15"/>
      <c r="Q10" s="37">
        <v>14.88</v>
      </c>
      <c r="R10" s="69">
        <f t="shared" si="0"/>
        <v>7.44</v>
      </c>
      <c r="S10" s="69">
        <f t="shared" si="1"/>
        <v>0.74399999999999999</v>
      </c>
      <c r="T10" s="38">
        <v>2</v>
      </c>
      <c r="U10" s="39" t="s">
        <v>471</v>
      </c>
      <c r="V10" s="27">
        <v>10</v>
      </c>
      <c r="W10" s="40"/>
      <c r="X10" s="15" t="s">
        <v>350</v>
      </c>
      <c r="Y10" s="38"/>
      <c r="Z10" s="15"/>
      <c r="AA10" s="27"/>
      <c r="AB10" s="15" t="s">
        <v>1306</v>
      </c>
      <c r="AC10" s="27">
        <v>1</v>
      </c>
      <c r="AD10" s="15" t="s">
        <v>472</v>
      </c>
      <c r="AE10" s="67"/>
      <c r="AF10" s="15"/>
    </row>
    <row r="11" spans="1:32" s="24" customFormat="1">
      <c r="A11" s="106"/>
      <c r="B11" s="27">
        <v>4</v>
      </c>
      <c r="C11" s="27">
        <v>47</v>
      </c>
      <c r="D11" s="36">
        <v>45012</v>
      </c>
      <c r="E11" s="150" t="s">
        <v>85</v>
      </c>
      <c r="F11" s="150" t="s">
        <v>1301</v>
      </c>
      <c r="G11" s="151" t="s">
        <v>194</v>
      </c>
      <c r="H11" s="151" t="s">
        <v>193</v>
      </c>
      <c r="I11" s="15" t="s">
        <v>85</v>
      </c>
      <c r="J11" s="15" t="s">
        <v>1250</v>
      </c>
      <c r="K11" s="15" t="s">
        <v>353</v>
      </c>
      <c r="L11" s="15" t="s">
        <v>1256</v>
      </c>
      <c r="M11" s="15" t="s">
        <v>1308</v>
      </c>
      <c r="N11" s="29" t="s">
        <v>350</v>
      </c>
      <c r="O11" s="29"/>
      <c r="P11" s="15"/>
      <c r="Q11" s="37">
        <v>21.88</v>
      </c>
      <c r="R11" s="69">
        <f t="shared" si="0"/>
        <v>5.47</v>
      </c>
      <c r="S11" s="69">
        <f t="shared" si="1"/>
        <v>0.54699999999999993</v>
      </c>
      <c r="T11" s="38">
        <v>4</v>
      </c>
      <c r="U11" s="39" t="s">
        <v>535</v>
      </c>
      <c r="V11" s="27">
        <v>10</v>
      </c>
      <c r="W11" s="40"/>
      <c r="X11" s="15" t="s">
        <v>350</v>
      </c>
      <c r="Y11" s="38"/>
      <c r="Z11" s="15"/>
      <c r="AA11" s="27"/>
      <c r="AB11" s="15" t="s">
        <v>1306</v>
      </c>
      <c r="AC11" s="27">
        <v>1</v>
      </c>
      <c r="AD11" s="15" t="s">
        <v>472</v>
      </c>
      <c r="AE11" s="67"/>
      <c r="AF11" s="15"/>
    </row>
    <row r="12" spans="1:32" s="24" customFormat="1">
      <c r="A12" s="106"/>
      <c r="B12" s="27">
        <v>5</v>
      </c>
      <c r="C12" s="27">
        <v>48</v>
      </c>
      <c r="D12" s="36">
        <v>45013</v>
      </c>
      <c r="E12" s="150" t="s">
        <v>116</v>
      </c>
      <c r="F12" s="150" t="s">
        <v>1301</v>
      </c>
      <c r="G12" s="151" t="s">
        <v>196</v>
      </c>
      <c r="H12" s="151" t="s">
        <v>195</v>
      </c>
      <c r="I12" s="15" t="s">
        <v>414</v>
      </c>
      <c r="J12" s="15" t="s">
        <v>694</v>
      </c>
      <c r="K12" s="15" t="s">
        <v>353</v>
      </c>
      <c r="L12" s="15" t="s">
        <v>1151</v>
      </c>
      <c r="M12" s="15" t="s">
        <v>1309</v>
      </c>
      <c r="N12" s="60" t="s">
        <v>350</v>
      </c>
      <c r="O12" s="60"/>
      <c r="P12" s="15"/>
      <c r="Q12" s="37">
        <v>12.99</v>
      </c>
      <c r="R12" s="69">
        <f t="shared" si="0"/>
        <v>6.4950000000000001</v>
      </c>
      <c r="S12" s="69">
        <f t="shared" si="1"/>
        <v>0.64949999999999997</v>
      </c>
      <c r="T12" s="38">
        <v>2</v>
      </c>
      <c r="U12" s="39" t="s">
        <v>471</v>
      </c>
      <c r="V12" s="27">
        <v>10</v>
      </c>
      <c r="W12" s="40"/>
      <c r="X12" s="15" t="s">
        <v>350</v>
      </c>
      <c r="Y12" s="38"/>
      <c r="Z12" s="15"/>
      <c r="AA12" s="27"/>
      <c r="AB12" s="15"/>
      <c r="AC12" s="27">
        <v>0</v>
      </c>
      <c r="AD12" s="15" t="s">
        <v>472</v>
      </c>
      <c r="AE12" s="67"/>
      <c r="AF12" s="15"/>
    </row>
    <row r="13" spans="1:32" s="24" customFormat="1">
      <c r="A13" s="106"/>
      <c r="B13" s="27">
        <v>6</v>
      </c>
      <c r="C13" s="27">
        <v>48</v>
      </c>
      <c r="D13" s="36">
        <v>45013</v>
      </c>
      <c r="E13" s="150" t="s">
        <v>116</v>
      </c>
      <c r="F13" s="150" t="s">
        <v>1301</v>
      </c>
      <c r="G13" s="151" t="s">
        <v>196</v>
      </c>
      <c r="H13" s="151" t="s">
        <v>195</v>
      </c>
      <c r="I13" s="15" t="s">
        <v>414</v>
      </c>
      <c r="J13" s="15" t="s">
        <v>694</v>
      </c>
      <c r="K13" s="15" t="s">
        <v>353</v>
      </c>
      <c r="L13" s="15" t="s">
        <v>1156</v>
      </c>
      <c r="M13" s="15" t="s">
        <v>1310</v>
      </c>
      <c r="N13" s="60" t="s">
        <v>350</v>
      </c>
      <c r="O13" s="60"/>
      <c r="P13" s="15"/>
      <c r="Q13" s="37">
        <v>6.99</v>
      </c>
      <c r="R13" s="69">
        <f t="shared" si="0"/>
        <v>6.99</v>
      </c>
      <c r="S13" s="69">
        <f t="shared" si="1"/>
        <v>0.69900000000000007</v>
      </c>
      <c r="T13" s="38">
        <v>1</v>
      </c>
      <c r="U13" s="39" t="s">
        <v>477</v>
      </c>
      <c r="V13" s="27">
        <v>10</v>
      </c>
      <c r="W13" s="40"/>
      <c r="X13" s="15" t="s">
        <v>350</v>
      </c>
      <c r="Y13" s="38"/>
      <c r="Z13" s="15"/>
      <c r="AA13" s="27"/>
      <c r="AB13" s="15"/>
      <c r="AC13" s="27">
        <v>0</v>
      </c>
      <c r="AD13" s="15" t="s">
        <v>472</v>
      </c>
      <c r="AE13" s="67"/>
      <c r="AF13" s="15"/>
    </row>
    <row r="14" spans="1:32" s="24" customFormat="1">
      <c r="A14" s="106"/>
      <c r="B14" s="27">
        <v>7</v>
      </c>
      <c r="C14" s="27">
        <v>49</v>
      </c>
      <c r="D14" s="36">
        <v>45013</v>
      </c>
      <c r="E14" s="150" t="s">
        <v>93</v>
      </c>
      <c r="F14" s="150" t="s">
        <v>1301</v>
      </c>
      <c r="G14" s="151" t="s">
        <v>198</v>
      </c>
      <c r="H14" s="151" t="s">
        <v>197</v>
      </c>
      <c r="I14" s="15" t="s">
        <v>706</v>
      </c>
      <c r="J14" s="148" t="s">
        <v>707</v>
      </c>
      <c r="K14" s="15" t="s">
        <v>353</v>
      </c>
      <c r="L14" s="15" t="s">
        <v>1311</v>
      </c>
      <c r="M14" s="15" t="s">
        <v>1068</v>
      </c>
      <c r="N14" s="60" t="s">
        <v>350</v>
      </c>
      <c r="O14" s="60"/>
      <c r="P14" s="15"/>
      <c r="Q14" s="37">
        <v>20.89</v>
      </c>
      <c r="R14" s="69">
        <f t="shared" si="0"/>
        <v>6.9633333333333338</v>
      </c>
      <c r="S14" s="69">
        <f t="shared" si="1"/>
        <v>0.69633333333333336</v>
      </c>
      <c r="T14" s="38">
        <v>3</v>
      </c>
      <c r="U14" s="39" t="s">
        <v>503</v>
      </c>
      <c r="V14" s="27">
        <v>10</v>
      </c>
      <c r="W14" s="40"/>
      <c r="X14" s="15" t="s">
        <v>350</v>
      </c>
      <c r="Y14" s="38"/>
      <c r="Z14" s="15"/>
      <c r="AA14" s="27"/>
      <c r="AB14" s="15" t="s">
        <v>1312</v>
      </c>
      <c r="AC14" s="27">
        <v>1</v>
      </c>
      <c r="AD14" s="15" t="s">
        <v>472</v>
      </c>
      <c r="AE14" s="67"/>
      <c r="AF14" s="15" t="s">
        <v>1313</v>
      </c>
    </row>
    <row r="15" spans="1:32" s="24" customFormat="1">
      <c r="A15" s="106"/>
      <c r="B15" s="27">
        <v>8</v>
      </c>
      <c r="C15" s="27">
        <v>49</v>
      </c>
      <c r="D15" s="36">
        <v>45013</v>
      </c>
      <c r="E15" s="150" t="s">
        <v>93</v>
      </c>
      <c r="F15" s="150" t="s">
        <v>1301</v>
      </c>
      <c r="G15" s="151" t="s">
        <v>198</v>
      </c>
      <c r="H15" s="151" t="s">
        <v>197</v>
      </c>
      <c r="I15" s="15" t="s">
        <v>706</v>
      </c>
      <c r="J15" s="148" t="s">
        <v>707</v>
      </c>
      <c r="K15" s="15" t="s">
        <v>353</v>
      </c>
      <c r="L15" s="15" t="s">
        <v>1314</v>
      </c>
      <c r="M15" s="15" t="s">
        <v>1076</v>
      </c>
      <c r="N15" s="60" t="s">
        <v>350</v>
      </c>
      <c r="O15" s="60"/>
      <c r="P15" s="15"/>
      <c r="Q15" s="37">
        <v>10.99</v>
      </c>
      <c r="R15" s="69">
        <f t="shared" si="0"/>
        <v>10.99</v>
      </c>
      <c r="S15" s="69">
        <f t="shared" si="1"/>
        <v>1.099</v>
      </c>
      <c r="T15" s="38">
        <v>1</v>
      </c>
      <c r="U15" s="39" t="s">
        <v>477</v>
      </c>
      <c r="V15" s="27">
        <v>10</v>
      </c>
      <c r="W15" s="40"/>
      <c r="X15" s="15" t="s">
        <v>350</v>
      </c>
      <c r="Y15" s="38"/>
      <c r="Z15" s="15"/>
      <c r="AA15" s="27"/>
      <c r="AB15" s="15" t="s">
        <v>1312</v>
      </c>
      <c r="AC15" s="27">
        <v>1</v>
      </c>
      <c r="AD15" s="15" t="s">
        <v>472</v>
      </c>
      <c r="AE15" s="67"/>
      <c r="AF15" s="15" t="s">
        <v>1313</v>
      </c>
    </row>
    <row r="16" spans="1:32" s="24" customFormat="1">
      <c r="A16" s="106"/>
      <c r="B16" s="27">
        <v>9</v>
      </c>
      <c r="C16" s="27">
        <v>49</v>
      </c>
      <c r="D16" s="36">
        <v>45013</v>
      </c>
      <c r="E16" s="150" t="s">
        <v>93</v>
      </c>
      <c r="F16" s="150" t="s">
        <v>1301</v>
      </c>
      <c r="G16" s="151" t="s">
        <v>198</v>
      </c>
      <c r="H16" s="151" t="s">
        <v>197</v>
      </c>
      <c r="I16" s="15" t="s">
        <v>706</v>
      </c>
      <c r="J16" s="148" t="s">
        <v>707</v>
      </c>
      <c r="K16" s="15" t="s">
        <v>353</v>
      </c>
      <c r="L16" s="15" t="s">
        <v>1315</v>
      </c>
      <c r="M16" s="15" t="s">
        <v>1078</v>
      </c>
      <c r="N16" s="60" t="s">
        <v>350</v>
      </c>
      <c r="O16" s="60"/>
      <c r="P16" s="15"/>
      <c r="Q16" s="37">
        <v>7.49</v>
      </c>
      <c r="R16" s="69">
        <f t="shared" si="0"/>
        <v>7.49</v>
      </c>
      <c r="S16" s="69">
        <f t="shared" si="1"/>
        <v>2.14</v>
      </c>
      <c r="T16" s="38">
        <v>1</v>
      </c>
      <c r="U16" s="39" t="s">
        <v>477</v>
      </c>
      <c r="V16" s="27">
        <v>3.5</v>
      </c>
      <c r="W16" s="40"/>
      <c r="X16" s="15" t="s">
        <v>350</v>
      </c>
      <c r="Y16" s="38"/>
      <c r="Z16" s="15"/>
      <c r="AA16" s="27"/>
      <c r="AB16" s="15" t="s">
        <v>1312</v>
      </c>
      <c r="AC16" s="27">
        <v>1</v>
      </c>
      <c r="AD16" s="15" t="s">
        <v>472</v>
      </c>
      <c r="AE16" s="67"/>
      <c r="AF16" s="15" t="s">
        <v>1313</v>
      </c>
    </row>
    <row r="17" spans="1:32" s="24" customFormat="1">
      <c r="A17" s="106"/>
      <c r="B17" s="27">
        <v>10</v>
      </c>
      <c r="C17" s="27">
        <v>50</v>
      </c>
      <c r="D17" s="36">
        <v>45013</v>
      </c>
      <c r="E17" s="150" t="s">
        <v>85</v>
      </c>
      <c r="F17" s="150" t="s">
        <v>1316</v>
      </c>
      <c r="G17" s="151" t="s">
        <v>200</v>
      </c>
      <c r="H17" s="151" t="s">
        <v>199</v>
      </c>
      <c r="I17" s="15" t="s">
        <v>374</v>
      </c>
      <c r="J17" s="148" t="s">
        <v>375</v>
      </c>
      <c r="K17" s="15" t="s">
        <v>353</v>
      </c>
      <c r="L17" s="15" t="s">
        <v>1302</v>
      </c>
      <c r="M17" s="15" t="s">
        <v>1303</v>
      </c>
      <c r="N17" s="60" t="s">
        <v>350</v>
      </c>
      <c r="O17" s="60"/>
      <c r="P17" s="15"/>
      <c r="Q17" s="37">
        <v>12.64</v>
      </c>
      <c r="R17" s="69">
        <f t="shared" si="0"/>
        <v>6.32</v>
      </c>
      <c r="S17" s="69">
        <f t="shared" si="1"/>
        <v>0.63200000000000001</v>
      </c>
      <c r="T17" s="38">
        <v>2</v>
      </c>
      <c r="U17" s="39" t="s">
        <v>471</v>
      </c>
      <c r="V17" s="27">
        <v>10</v>
      </c>
      <c r="W17" s="28" t="s">
        <v>1183</v>
      </c>
      <c r="X17" s="15" t="s">
        <v>350</v>
      </c>
      <c r="Y17" s="38"/>
      <c r="Z17" s="15"/>
      <c r="AA17" s="27"/>
      <c r="AB17" s="15" t="s">
        <v>1184</v>
      </c>
      <c r="AC17" s="27">
        <v>1</v>
      </c>
      <c r="AD17" s="15" t="s">
        <v>1304</v>
      </c>
      <c r="AE17" s="67" t="s">
        <v>350</v>
      </c>
      <c r="AF17" s="15" t="s">
        <v>350</v>
      </c>
    </row>
    <row r="18" spans="1:32" s="24" customFormat="1">
      <c r="A18" s="106"/>
      <c r="B18" s="27">
        <v>11</v>
      </c>
      <c r="C18" s="27">
        <v>50</v>
      </c>
      <c r="D18" s="36">
        <v>45013</v>
      </c>
      <c r="E18" s="150" t="s">
        <v>85</v>
      </c>
      <c r="F18" s="150" t="s">
        <v>1316</v>
      </c>
      <c r="G18" s="151" t="s">
        <v>200</v>
      </c>
      <c r="H18" s="151" t="s">
        <v>199</v>
      </c>
      <c r="I18" s="15" t="s">
        <v>85</v>
      </c>
      <c r="J18" s="148" t="s">
        <v>1250</v>
      </c>
      <c r="K18" s="15" t="s">
        <v>353</v>
      </c>
      <c r="L18" s="15" t="s">
        <v>1251</v>
      </c>
      <c r="M18" s="15" t="s">
        <v>1305</v>
      </c>
      <c r="N18" s="60" t="s">
        <v>350</v>
      </c>
      <c r="O18" s="60"/>
      <c r="P18" s="15"/>
      <c r="Q18" s="37">
        <v>7.88</v>
      </c>
      <c r="R18" s="69">
        <f t="shared" si="0"/>
        <v>7.88</v>
      </c>
      <c r="S18" s="69">
        <f t="shared" si="1"/>
        <v>0.78800000000000003</v>
      </c>
      <c r="T18" s="38">
        <v>1</v>
      </c>
      <c r="U18" s="39" t="s">
        <v>477</v>
      </c>
      <c r="V18" s="27">
        <v>10</v>
      </c>
      <c r="W18" s="40"/>
      <c r="X18" s="15" t="s">
        <v>350</v>
      </c>
      <c r="Y18" s="38"/>
      <c r="Z18" s="15"/>
      <c r="AA18" s="27"/>
      <c r="AB18" s="15" t="s">
        <v>1306</v>
      </c>
      <c r="AC18" s="27">
        <v>1</v>
      </c>
      <c r="AD18" s="15" t="s">
        <v>472</v>
      </c>
      <c r="AE18" s="67"/>
      <c r="AF18" s="15"/>
    </row>
    <row r="19" spans="1:32" s="24" customFormat="1">
      <c r="A19" s="106"/>
      <c r="B19" s="27">
        <v>12</v>
      </c>
      <c r="C19" s="27">
        <v>50</v>
      </c>
      <c r="D19" s="36">
        <v>45013</v>
      </c>
      <c r="E19" s="150" t="s">
        <v>85</v>
      </c>
      <c r="F19" s="150" t="s">
        <v>1316</v>
      </c>
      <c r="G19" s="151" t="s">
        <v>200</v>
      </c>
      <c r="H19" s="151" t="s">
        <v>199</v>
      </c>
      <c r="I19" s="15" t="s">
        <v>85</v>
      </c>
      <c r="J19" s="15" t="s">
        <v>1250</v>
      </c>
      <c r="K19" s="15" t="s">
        <v>353</v>
      </c>
      <c r="L19" s="15" t="s">
        <v>1258</v>
      </c>
      <c r="M19" s="15" t="s">
        <v>1307</v>
      </c>
      <c r="N19" s="60" t="s">
        <v>350</v>
      </c>
      <c r="O19" s="60"/>
      <c r="P19" s="15"/>
      <c r="Q19" s="37">
        <v>14.88</v>
      </c>
      <c r="R19" s="69">
        <f t="shared" si="0"/>
        <v>7.44</v>
      </c>
      <c r="S19" s="69">
        <f t="shared" si="1"/>
        <v>0.74399999999999999</v>
      </c>
      <c r="T19" s="38">
        <v>2</v>
      </c>
      <c r="U19" s="39" t="s">
        <v>471</v>
      </c>
      <c r="V19" s="27">
        <v>10</v>
      </c>
      <c r="W19" s="40"/>
      <c r="X19" s="15" t="s">
        <v>350</v>
      </c>
      <c r="Y19" s="38"/>
      <c r="Z19" s="15"/>
      <c r="AA19" s="27"/>
      <c r="AB19" s="15" t="s">
        <v>1306</v>
      </c>
      <c r="AC19" s="27">
        <v>1</v>
      </c>
      <c r="AD19" s="15" t="s">
        <v>472</v>
      </c>
      <c r="AE19" s="67"/>
      <c r="AF19" s="15"/>
    </row>
    <row r="20" spans="1:32" s="24" customFormat="1">
      <c r="A20" s="106"/>
      <c r="B20" s="27">
        <v>13</v>
      </c>
      <c r="C20" s="27">
        <v>50</v>
      </c>
      <c r="D20" s="36">
        <v>45013</v>
      </c>
      <c r="E20" s="150" t="s">
        <v>85</v>
      </c>
      <c r="F20" s="150" t="s">
        <v>1316</v>
      </c>
      <c r="G20" s="151" t="s">
        <v>200</v>
      </c>
      <c r="H20" s="151" t="s">
        <v>199</v>
      </c>
      <c r="I20" s="15" t="s">
        <v>85</v>
      </c>
      <c r="J20" s="15" t="s">
        <v>1250</v>
      </c>
      <c r="K20" s="15" t="s">
        <v>353</v>
      </c>
      <c r="L20" s="15" t="s">
        <v>1256</v>
      </c>
      <c r="M20" s="15" t="s">
        <v>1308</v>
      </c>
      <c r="N20" s="60" t="s">
        <v>350</v>
      </c>
      <c r="O20" s="60"/>
      <c r="P20" s="15"/>
      <c r="Q20" s="37">
        <v>21.88</v>
      </c>
      <c r="R20" s="69">
        <f t="shared" si="0"/>
        <v>5.47</v>
      </c>
      <c r="S20" s="69">
        <f t="shared" si="1"/>
        <v>0.54699999999999993</v>
      </c>
      <c r="T20" s="38">
        <v>4</v>
      </c>
      <c r="U20" s="39" t="s">
        <v>535</v>
      </c>
      <c r="V20" s="27">
        <v>10</v>
      </c>
      <c r="W20" s="40"/>
      <c r="X20" s="15" t="s">
        <v>350</v>
      </c>
      <c r="Y20" s="38"/>
      <c r="Z20" s="15"/>
      <c r="AA20" s="27"/>
      <c r="AB20" s="15" t="s">
        <v>1306</v>
      </c>
      <c r="AC20" s="27">
        <v>1</v>
      </c>
      <c r="AD20" s="15" t="s">
        <v>472</v>
      </c>
      <c r="AE20" s="67"/>
      <c r="AF20" s="15"/>
    </row>
    <row r="21" spans="1:32" s="24" customFormat="1">
      <c r="A21" s="106"/>
      <c r="B21" s="27">
        <v>14</v>
      </c>
      <c r="C21" s="27">
        <v>51</v>
      </c>
      <c r="D21" s="36">
        <v>45013</v>
      </c>
      <c r="E21" s="150" t="s">
        <v>116</v>
      </c>
      <c r="F21" s="150" t="s">
        <v>1316</v>
      </c>
      <c r="G21" s="151" t="s">
        <v>202</v>
      </c>
      <c r="H21" s="151" t="s">
        <v>201</v>
      </c>
      <c r="I21" s="15" t="s">
        <v>414</v>
      </c>
      <c r="J21" s="15" t="s">
        <v>694</v>
      </c>
      <c r="K21" s="15" t="s">
        <v>353</v>
      </c>
      <c r="L21" s="15" t="s">
        <v>1151</v>
      </c>
      <c r="M21" s="15" t="s">
        <v>1309</v>
      </c>
      <c r="N21" s="60" t="s">
        <v>350</v>
      </c>
      <c r="O21" s="60"/>
      <c r="P21" s="15"/>
      <c r="Q21" s="37">
        <v>12.99</v>
      </c>
      <c r="R21" s="69">
        <f t="shared" si="0"/>
        <v>6.4950000000000001</v>
      </c>
      <c r="S21" s="69">
        <f t="shared" si="1"/>
        <v>0.64949999999999997</v>
      </c>
      <c r="T21" s="38">
        <v>2</v>
      </c>
      <c r="U21" s="39" t="s">
        <v>471</v>
      </c>
      <c r="V21" s="27">
        <v>10</v>
      </c>
      <c r="W21" s="40"/>
      <c r="X21" s="15" t="s">
        <v>350</v>
      </c>
      <c r="Y21" s="38"/>
      <c r="Z21" s="15"/>
      <c r="AA21" s="27"/>
      <c r="AB21" s="15"/>
      <c r="AC21" s="27">
        <v>0</v>
      </c>
      <c r="AD21" s="15" t="s">
        <v>472</v>
      </c>
      <c r="AE21" s="67"/>
      <c r="AF21" s="15"/>
    </row>
    <row r="22" spans="1:32" s="24" customFormat="1">
      <c r="A22" s="106"/>
      <c r="B22" s="27">
        <v>15</v>
      </c>
      <c r="C22" s="27">
        <v>51</v>
      </c>
      <c r="D22" s="36">
        <v>45013</v>
      </c>
      <c r="E22" s="150" t="s">
        <v>116</v>
      </c>
      <c r="F22" s="150" t="s">
        <v>1316</v>
      </c>
      <c r="G22" s="151" t="s">
        <v>202</v>
      </c>
      <c r="H22" s="151" t="s">
        <v>201</v>
      </c>
      <c r="I22" s="15" t="s">
        <v>414</v>
      </c>
      <c r="J22" s="15" t="s">
        <v>694</v>
      </c>
      <c r="K22" s="15" t="s">
        <v>353</v>
      </c>
      <c r="L22" s="15" t="s">
        <v>1156</v>
      </c>
      <c r="M22" s="15" t="s">
        <v>1310</v>
      </c>
      <c r="N22" s="60" t="s">
        <v>350</v>
      </c>
      <c r="O22" s="60"/>
      <c r="P22" s="15"/>
      <c r="Q22" s="37">
        <v>6.99</v>
      </c>
      <c r="R22" s="69">
        <f t="shared" si="0"/>
        <v>6.99</v>
      </c>
      <c r="S22" s="69">
        <f t="shared" si="1"/>
        <v>0.69900000000000007</v>
      </c>
      <c r="T22" s="38">
        <v>1</v>
      </c>
      <c r="U22" s="39" t="s">
        <v>477</v>
      </c>
      <c r="V22" s="27">
        <v>10</v>
      </c>
      <c r="W22" s="40"/>
      <c r="X22" s="15" t="s">
        <v>350</v>
      </c>
      <c r="Y22" s="38"/>
      <c r="Z22" s="15"/>
      <c r="AA22" s="27"/>
      <c r="AB22" s="15"/>
      <c r="AC22" s="27">
        <v>0</v>
      </c>
      <c r="AD22" s="15" t="s">
        <v>472</v>
      </c>
      <c r="AE22" s="67"/>
      <c r="AF22" s="15"/>
    </row>
    <row r="23" spans="1:32" s="24" customFormat="1">
      <c r="A23" s="106"/>
      <c r="B23" s="27">
        <v>16</v>
      </c>
      <c r="C23" s="27">
        <v>52</v>
      </c>
      <c r="D23" s="36">
        <v>45013</v>
      </c>
      <c r="E23" s="150" t="s">
        <v>93</v>
      </c>
      <c r="F23" s="150" t="s">
        <v>1316</v>
      </c>
      <c r="G23" s="151" t="s">
        <v>204</v>
      </c>
      <c r="H23" s="151" t="s">
        <v>203</v>
      </c>
      <c r="I23" s="15" t="s">
        <v>706</v>
      </c>
      <c r="J23" s="15" t="s">
        <v>707</v>
      </c>
      <c r="K23" s="15" t="s">
        <v>353</v>
      </c>
      <c r="L23" s="15" t="s">
        <v>1311</v>
      </c>
      <c r="M23" s="15" t="s">
        <v>1068</v>
      </c>
      <c r="N23" s="60" t="s">
        <v>350</v>
      </c>
      <c r="O23" s="60"/>
      <c r="P23" s="15"/>
      <c r="Q23" s="37">
        <v>20.89</v>
      </c>
      <c r="R23" s="69">
        <f t="shared" si="0"/>
        <v>6.9633333333333338</v>
      </c>
      <c r="S23" s="69">
        <f t="shared" si="1"/>
        <v>0.69633333333333336</v>
      </c>
      <c r="T23" s="38">
        <v>3</v>
      </c>
      <c r="U23" s="39" t="str">
        <f t="shared" ref="U23:U54" si="2">IF(T23=1,"Single canister",CONCATENATE(T23,"-Pack"))</f>
        <v>3-Pack</v>
      </c>
      <c r="V23" s="27">
        <v>10</v>
      </c>
      <c r="W23" s="40"/>
      <c r="X23" s="15" t="s">
        <v>350</v>
      </c>
      <c r="Y23" s="38"/>
      <c r="Z23" s="15"/>
      <c r="AA23" s="27"/>
      <c r="AB23" s="15" t="s">
        <v>1312</v>
      </c>
      <c r="AC23" s="27">
        <v>1</v>
      </c>
      <c r="AD23" s="15" t="s">
        <v>472</v>
      </c>
      <c r="AE23" s="67"/>
      <c r="AF23" s="15" t="s">
        <v>1313</v>
      </c>
    </row>
    <row r="24" spans="1:32" s="24" customFormat="1">
      <c r="A24" s="106"/>
      <c r="B24" s="27">
        <v>17</v>
      </c>
      <c r="C24" s="27">
        <v>52</v>
      </c>
      <c r="D24" s="36">
        <v>45013</v>
      </c>
      <c r="E24" s="150" t="s">
        <v>93</v>
      </c>
      <c r="F24" s="150" t="s">
        <v>1316</v>
      </c>
      <c r="G24" s="151" t="s">
        <v>204</v>
      </c>
      <c r="H24" s="151" t="s">
        <v>203</v>
      </c>
      <c r="I24" s="15" t="s">
        <v>706</v>
      </c>
      <c r="J24" s="15" t="s">
        <v>707</v>
      </c>
      <c r="K24" s="15" t="s">
        <v>353</v>
      </c>
      <c r="L24" s="15" t="s">
        <v>1314</v>
      </c>
      <c r="M24" s="15" t="s">
        <v>1076</v>
      </c>
      <c r="N24" s="60" t="s">
        <v>350</v>
      </c>
      <c r="O24" s="60"/>
      <c r="P24" s="15"/>
      <c r="Q24" s="37">
        <v>10.99</v>
      </c>
      <c r="R24" s="69">
        <f t="shared" si="0"/>
        <v>10.99</v>
      </c>
      <c r="S24" s="69">
        <f t="shared" si="1"/>
        <v>1.099</v>
      </c>
      <c r="T24" s="38">
        <v>1</v>
      </c>
      <c r="U24" s="39" t="str">
        <f t="shared" si="2"/>
        <v>Single canister</v>
      </c>
      <c r="V24" s="27">
        <v>10</v>
      </c>
      <c r="W24" s="40"/>
      <c r="X24" s="15" t="s">
        <v>350</v>
      </c>
      <c r="Y24" s="38"/>
      <c r="Z24" s="15"/>
      <c r="AA24" s="27"/>
      <c r="AB24" s="15" t="s">
        <v>1312</v>
      </c>
      <c r="AC24" s="27">
        <v>1</v>
      </c>
      <c r="AD24" s="15" t="s">
        <v>472</v>
      </c>
      <c r="AE24" s="67"/>
      <c r="AF24" s="15" t="s">
        <v>1313</v>
      </c>
    </row>
    <row r="25" spans="1:32" s="24" customFormat="1">
      <c r="A25" s="106"/>
      <c r="B25" s="27">
        <v>18</v>
      </c>
      <c r="C25" s="27">
        <v>52</v>
      </c>
      <c r="D25" s="36">
        <v>45013</v>
      </c>
      <c r="E25" s="150" t="s">
        <v>93</v>
      </c>
      <c r="F25" s="150" t="s">
        <v>1316</v>
      </c>
      <c r="G25" s="151" t="s">
        <v>204</v>
      </c>
      <c r="H25" s="151" t="s">
        <v>203</v>
      </c>
      <c r="I25" s="15" t="s">
        <v>706</v>
      </c>
      <c r="J25" s="15" t="s">
        <v>707</v>
      </c>
      <c r="K25" s="15" t="s">
        <v>353</v>
      </c>
      <c r="L25" s="15" t="s">
        <v>1315</v>
      </c>
      <c r="M25" s="15" t="s">
        <v>1078</v>
      </c>
      <c r="N25" s="60" t="s">
        <v>350</v>
      </c>
      <c r="O25" s="60"/>
      <c r="P25" s="15"/>
      <c r="Q25" s="37">
        <v>7.49</v>
      </c>
      <c r="R25" s="69">
        <f t="shared" si="0"/>
        <v>7.49</v>
      </c>
      <c r="S25" s="69">
        <f t="shared" si="1"/>
        <v>2.14</v>
      </c>
      <c r="T25" s="38">
        <v>1</v>
      </c>
      <c r="U25" s="39" t="str">
        <f t="shared" si="2"/>
        <v>Single canister</v>
      </c>
      <c r="V25" s="27">
        <v>3.5</v>
      </c>
      <c r="W25" s="40"/>
      <c r="X25" s="15" t="s">
        <v>350</v>
      </c>
      <c r="Y25" s="38"/>
      <c r="Z25" s="15"/>
      <c r="AA25" s="27"/>
      <c r="AB25" s="15" t="s">
        <v>1312</v>
      </c>
      <c r="AC25" s="27">
        <v>1</v>
      </c>
      <c r="AD25" s="15" t="s">
        <v>472</v>
      </c>
      <c r="AE25" s="67"/>
      <c r="AF25" s="15" t="s">
        <v>1313</v>
      </c>
    </row>
    <row r="26" spans="1:32" s="24" customFormat="1">
      <c r="A26" s="106"/>
      <c r="B26" s="27">
        <v>19</v>
      </c>
      <c r="C26" s="27">
        <v>53</v>
      </c>
      <c r="D26" s="36">
        <v>45014</v>
      </c>
      <c r="E26" s="150" t="s">
        <v>85</v>
      </c>
      <c r="F26" s="150" t="s">
        <v>1317</v>
      </c>
      <c r="G26" s="151" t="s">
        <v>206</v>
      </c>
      <c r="H26" s="151" t="s">
        <v>205</v>
      </c>
      <c r="I26" s="15" t="s">
        <v>85</v>
      </c>
      <c r="J26" s="15" t="s">
        <v>1250</v>
      </c>
      <c r="K26" s="15" t="s">
        <v>353</v>
      </c>
      <c r="L26" s="15" t="s">
        <v>1251</v>
      </c>
      <c r="M26" s="15" t="s">
        <v>1318</v>
      </c>
      <c r="N26" s="60" t="s">
        <v>350</v>
      </c>
      <c r="O26" s="60"/>
      <c r="P26" s="15"/>
      <c r="Q26" s="37">
        <v>4.97</v>
      </c>
      <c r="R26" s="69">
        <f t="shared" si="0"/>
        <v>4.97</v>
      </c>
      <c r="S26" s="69">
        <f t="shared" si="1"/>
        <v>0.497</v>
      </c>
      <c r="T26" s="38">
        <v>1</v>
      </c>
      <c r="U26" s="39" t="str">
        <f t="shared" si="2"/>
        <v>Single canister</v>
      </c>
      <c r="V26" s="27">
        <v>10</v>
      </c>
      <c r="W26" s="40"/>
      <c r="X26" s="15" t="s">
        <v>350</v>
      </c>
      <c r="Y26" s="38"/>
      <c r="Z26" s="15"/>
      <c r="AA26" s="27"/>
      <c r="AB26" s="15" t="s">
        <v>1319</v>
      </c>
      <c r="AC26" s="27">
        <v>1</v>
      </c>
      <c r="AD26" s="15" t="s">
        <v>472</v>
      </c>
      <c r="AE26" s="67"/>
      <c r="AF26" s="15"/>
    </row>
    <row r="27" spans="1:32" s="24" customFormat="1">
      <c r="A27" s="106"/>
      <c r="B27" s="27">
        <v>20</v>
      </c>
      <c r="C27" s="27">
        <v>53</v>
      </c>
      <c r="D27" s="36">
        <v>45014</v>
      </c>
      <c r="E27" s="150" t="s">
        <v>85</v>
      </c>
      <c r="F27" s="150" t="s">
        <v>1317</v>
      </c>
      <c r="G27" s="151" t="s">
        <v>206</v>
      </c>
      <c r="H27" s="151" t="s">
        <v>205</v>
      </c>
      <c r="I27" s="15" t="s">
        <v>85</v>
      </c>
      <c r="J27" s="15" t="s">
        <v>1250</v>
      </c>
      <c r="K27" s="15" t="s">
        <v>353</v>
      </c>
      <c r="L27" s="15" t="s">
        <v>1258</v>
      </c>
      <c r="M27" s="15" t="s">
        <v>1320</v>
      </c>
      <c r="N27" s="60" t="s">
        <v>350</v>
      </c>
      <c r="O27" s="60"/>
      <c r="P27" s="15"/>
      <c r="Q27" s="37">
        <v>9.6300000000000008</v>
      </c>
      <c r="R27" s="69">
        <f t="shared" si="0"/>
        <v>4.8150000000000004</v>
      </c>
      <c r="S27" s="69">
        <f t="shared" si="1"/>
        <v>0.48150000000000004</v>
      </c>
      <c r="T27" s="38">
        <v>2</v>
      </c>
      <c r="U27" s="39" t="str">
        <f t="shared" si="2"/>
        <v>2-Pack</v>
      </c>
      <c r="V27" s="27">
        <v>10</v>
      </c>
      <c r="W27" s="40"/>
      <c r="X27" s="15" t="s">
        <v>350</v>
      </c>
      <c r="Y27" s="38"/>
      <c r="Z27" s="15"/>
      <c r="AA27" s="27"/>
      <c r="AB27" s="15" t="s">
        <v>1319</v>
      </c>
      <c r="AC27" s="27">
        <v>1</v>
      </c>
      <c r="AD27" s="15" t="s">
        <v>472</v>
      </c>
      <c r="AE27" s="67"/>
      <c r="AF27" s="15"/>
    </row>
    <row r="28" spans="1:32" s="24" customFormat="1">
      <c r="A28" s="106"/>
      <c r="B28" s="27">
        <v>21</v>
      </c>
      <c r="C28" s="27">
        <v>53</v>
      </c>
      <c r="D28" s="36">
        <v>45014</v>
      </c>
      <c r="E28" s="150" t="s">
        <v>85</v>
      </c>
      <c r="F28" s="150" t="s">
        <v>1317</v>
      </c>
      <c r="G28" s="151" t="s">
        <v>206</v>
      </c>
      <c r="H28" s="151" t="s">
        <v>205</v>
      </c>
      <c r="I28" s="15" t="s">
        <v>85</v>
      </c>
      <c r="J28" s="15" t="s">
        <v>1250</v>
      </c>
      <c r="K28" s="15" t="s">
        <v>353</v>
      </c>
      <c r="L28" s="15" t="s">
        <v>1256</v>
      </c>
      <c r="M28" s="15" t="s">
        <v>1321</v>
      </c>
      <c r="N28" s="60" t="s">
        <v>350</v>
      </c>
      <c r="O28" s="60"/>
      <c r="P28" s="15"/>
      <c r="Q28" s="37">
        <v>13.97</v>
      </c>
      <c r="R28" s="69">
        <f t="shared" si="0"/>
        <v>3.4925000000000002</v>
      </c>
      <c r="S28" s="69">
        <f t="shared" si="1"/>
        <v>0.34925</v>
      </c>
      <c r="T28" s="38">
        <v>4</v>
      </c>
      <c r="U28" s="39" t="str">
        <f t="shared" si="2"/>
        <v>4-Pack</v>
      </c>
      <c r="V28" s="27">
        <v>10</v>
      </c>
      <c r="W28" s="40"/>
      <c r="X28" s="15" t="s">
        <v>350</v>
      </c>
      <c r="Y28" s="38"/>
      <c r="Z28" s="15"/>
      <c r="AA28" s="27"/>
      <c r="AB28" s="15" t="s">
        <v>1319</v>
      </c>
      <c r="AC28" s="27">
        <v>1</v>
      </c>
      <c r="AD28" s="15" t="s">
        <v>472</v>
      </c>
      <c r="AE28" s="67"/>
      <c r="AF28" s="15"/>
    </row>
    <row r="29" spans="1:32" s="24" customFormat="1">
      <c r="A29" s="106"/>
      <c r="B29" s="27">
        <v>22</v>
      </c>
      <c r="C29" s="27">
        <v>54</v>
      </c>
      <c r="D29" s="36">
        <v>45014</v>
      </c>
      <c r="E29" s="150" t="s">
        <v>116</v>
      </c>
      <c r="F29" s="150" t="s">
        <v>1317</v>
      </c>
      <c r="G29" s="151" t="s">
        <v>208</v>
      </c>
      <c r="H29" s="151" t="s">
        <v>207</v>
      </c>
      <c r="I29" s="15" t="s">
        <v>414</v>
      </c>
      <c r="J29" s="15" t="s">
        <v>694</v>
      </c>
      <c r="K29" s="15" t="s">
        <v>353</v>
      </c>
      <c r="L29" s="15" t="s">
        <v>1151</v>
      </c>
      <c r="M29" s="15" t="s">
        <v>1309</v>
      </c>
      <c r="N29" s="60" t="s">
        <v>350</v>
      </c>
      <c r="O29" s="60"/>
      <c r="P29" s="15"/>
      <c r="Q29" s="37">
        <v>12.99</v>
      </c>
      <c r="R29" s="69">
        <f t="shared" si="0"/>
        <v>6.4950000000000001</v>
      </c>
      <c r="S29" s="69">
        <f t="shared" si="1"/>
        <v>0.64949999999999997</v>
      </c>
      <c r="T29" s="38">
        <v>2</v>
      </c>
      <c r="U29" s="39" t="str">
        <f t="shared" si="2"/>
        <v>2-Pack</v>
      </c>
      <c r="V29" s="27">
        <v>10</v>
      </c>
      <c r="W29" s="40"/>
      <c r="X29" s="15" t="s">
        <v>350</v>
      </c>
      <c r="Y29" s="38"/>
      <c r="Z29" s="15"/>
      <c r="AA29" s="27"/>
      <c r="AB29" s="15"/>
      <c r="AC29" s="27">
        <v>0</v>
      </c>
      <c r="AD29" s="15" t="s">
        <v>472</v>
      </c>
      <c r="AE29" s="67"/>
      <c r="AF29" s="15"/>
    </row>
    <row r="30" spans="1:32" s="24" customFormat="1">
      <c r="A30" s="106"/>
      <c r="B30" s="27">
        <v>23</v>
      </c>
      <c r="C30" s="27">
        <v>54</v>
      </c>
      <c r="D30" s="36">
        <v>45014</v>
      </c>
      <c r="E30" s="150" t="s">
        <v>116</v>
      </c>
      <c r="F30" s="150" t="s">
        <v>1317</v>
      </c>
      <c r="G30" s="151" t="s">
        <v>208</v>
      </c>
      <c r="H30" s="151" t="s">
        <v>207</v>
      </c>
      <c r="I30" s="15" t="s">
        <v>414</v>
      </c>
      <c r="J30" s="15" t="s">
        <v>694</v>
      </c>
      <c r="K30" s="15" t="s">
        <v>353</v>
      </c>
      <c r="L30" s="15" t="s">
        <v>1156</v>
      </c>
      <c r="M30" s="15" t="s">
        <v>1310</v>
      </c>
      <c r="N30" s="60" t="s">
        <v>350</v>
      </c>
      <c r="O30" s="60"/>
      <c r="P30" s="15"/>
      <c r="Q30" s="37">
        <v>6.99</v>
      </c>
      <c r="R30" s="69">
        <f t="shared" si="0"/>
        <v>6.99</v>
      </c>
      <c r="S30" s="69">
        <f t="shared" si="1"/>
        <v>0.69900000000000007</v>
      </c>
      <c r="T30" s="38">
        <v>1</v>
      </c>
      <c r="U30" s="39" t="str">
        <f t="shared" si="2"/>
        <v>Single canister</v>
      </c>
      <c r="V30" s="27">
        <v>10</v>
      </c>
      <c r="W30" s="40"/>
      <c r="X30" s="15" t="s">
        <v>350</v>
      </c>
      <c r="Y30" s="38"/>
      <c r="Z30" s="15"/>
      <c r="AA30" s="27"/>
      <c r="AB30" s="15"/>
      <c r="AC30" s="27">
        <v>0</v>
      </c>
      <c r="AD30" s="15" t="s">
        <v>472</v>
      </c>
      <c r="AE30" s="67"/>
      <c r="AF30" s="15"/>
    </row>
    <row r="31" spans="1:32" s="24" customFormat="1">
      <c r="A31" s="106"/>
      <c r="B31" s="27">
        <v>24</v>
      </c>
      <c r="C31" s="27">
        <v>55</v>
      </c>
      <c r="D31" s="36">
        <v>45014</v>
      </c>
      <c r="E31" s="150" t="s">
        <v>93</v>
      </c>
      <c r="F31" s="150" t="s">
        <v>1317</v>
      </c>
      <c r="G31" s="151" t="s">
        <v>210</v>
      </c>
      <c r="H31" s="151" t="s">
        <v>209</v>
      </c>
      <c r="I31" s="15" t="s">
        <v>706</v>
      </c>
      <c r="J31" s="15" t="s">
        <v>707</v>
      </c>
      <c r="K31" s="15" t="s">
        <v>353</v>
      </c>
      <c r="L31" s="15" t="s">
        <v>1311</v>
      </c>
      <c r="M31" s="15" t="s">
        <v>1068</v>
      </c>
      <c r="N31" s="60" t="s">
        <v>350</v>
      </c>
      <c r="O31" s="60"/>
      <c r="P31" s="15"/>
      <c r="Q31" s="37">
        <v>20.89</v>
      </c>
      <c r="R31" s="69">
        <f t="shared" si="0"/>
        <v>6.9633333333333338</v>
      </c>
      <c r="S31" s="69">
        <f t="shared" si="1"/>
        <v>0.69633333333333336</v>
      </c>
      <c r="T31" s="38">
        <v>3</v>
      </c>
      <c r="U31" s="39" t="str">
        <f t="shared" si="2"/>
        <v>3-Pack</v>
      </c>
      <c r="V31" s="27">
        <v>10</v>
      </c>
      <c r="W31" s="40"/>
      <c r="X31" s="15" t="s">
        <v>350</v>
      </c>
      <c r="Y31" s="38"/>
      <c r="Z31" s="15"/>
      <c r="AA31" s="27"/>
      <c r="AB31" s="15" t="s">
        <v>1312</v>
      </c>
      <c r="AC31" s="27">
        <v>1</v>
      </c>
      <c r="AD31" s="15" t="s">
        <v>472</v>
      </c>
      <c r="AE31" s="67"/>
      <c r="AF31" s="15" t="s">
        <v>1313</v>
      </c>
    </row>
    <row r="32" spans="1:32" s="24" customFormat="1">
      <c r="A32" s="106"/>
      <c r="B32" s="27">
        <v>25</v>
      </c>
      <c r="C32" s="27">
        <v>55</v>
      </c>
      <c r="D32" s="36">
        <v>45014</v>
      </c>
      <c r="E32" s="150" t="s">
        <v>93</v>
      </c>
      <c r="F32" s="150" t="s">
        <v>1317</v>
      </c>
      <c r="G32" s="151" t="s">
        <v>210</v>
      </c>
      <c r="H32" s="151" t="s">
        <v>209</v>
      </c>
      <c r="I32" s="15" t="s">
        <v>706</v>
      </c>
      <c r="J32" s="15" t="s">
        <v>707</v>
      </c>
      <c r="K32" s="15" t="s">
        <v>353</v>
      </c>
      <c r="L32" s="15" t="s">
        <v>1314</v>
      </c>
      <c r="M32" s="15" t="s">
        <v>1076</v>
      </c>
      <c r="N32" s="60" t="s">
        <v>350</v>
      </c>
      <c r="O32" s="60"/>
      <c r="P32" s="15"/>
      <c r="Q32" s="37">
        <v>10.99</v>
      </c>
      <c r="R32" s="69">
        <f t="shared" si="0"/>
        <v>10.99</v>
      </c>
      <c r="S32" s="69">
        <f t="shared" si="1"/>
        <v>1.099</v>
      </c>
      <c r="T32" s="38">
        <v>1</v>
      </c>
      <c r="U32" s="39" t="str">
        <f t="shared" si="2"/>
        <v>Single canister</v>
      </c>
      <c r="V32" s="27">
        <v>10</v>
      </c>
      <c r="W32" s="40"/>
      <c r="X32" s="15" t="s">
        <v>350</v>
      </c>
      <c r="Y32" s="38"/>
      <c r="Z32" s="15"/>
      <c r="AA32" s="27"/>
      <c r="AB32" s="15" t="s">
        <v>1312</v>
      </c>
      <c r="AC32" s="27">
        <v>1</v>
      </c>
      <c r="AD32" s="15" t="s">
        <v>472</v>
      </c>
      <c r="AE32" s="67"/>
      <c r="AF32" s="15" t="s">
        <v>1313</v>
      </c>
    </row>
    <row r="33" spans="1:32" s="24" customFormat="1">
      <c r="A33" s="106"/>
      <c r="B33" s="27">
        <v>26</v>
      </c>
      <c r="C33" s="27">
        <v>55</v>
      </c>
      <c r="D33" s="36">
        <v>45014</v>
      </c>
      <c r="E33" s="150" t="s">
        <v>93</v>
      </c>
      <c r="F33" s="150" t="s">
        <v>1317</v>
      </c>
      <c r="G33" s="151" t="s">
        <v>210</v>
      </c>
      <c r="H33" s="151" t="s">
        <v>209</v>
      </c>
      <c r="I33" s="15" t="s">
        <v>706</v>
      </c>
      <c r="J33" s="15" t="s">
        <v>707</v>
      </c>
      <c r="K33" s="15" t="s">
        <v>353</v>
      </c>
      <c r="L33" s="15" t="s">
        <v>1315</v>
      </c>
      <c r="M33" s="15" t="s">
        <v>1078</v>
      </c>
      <c r="N33" s="60" t="s">
        <v>350</v>
      </c>
      <c r="O33" s="60"/>
      <c r="P33" s="15"/>
      <c r="Q33" s="37">
        <v>7.49</v>
      </c>
      <c r="R33" s="69">
        <f t="shared" si="0"/>
        <v>7.49</v>
      </c>
      <c r="S33" s="69">
        <f t="shared" si="1"/>
        <v>2.14</v>
      </c>
      <c r="T33" s="38">
        <v>1</v>
      </c>
      <c r="U33" s="39" t="str">
        <f t="shared" si="2"/>
        <v>Single canister</v>
      </c>
      <c r="V33" s="27">
        <v>3.5</v>
      </c>
      <c r="W33" s="40"/>
      <c r="X33" s="15" t="s">
        <v>350</v>
      </c>
      <c r="Y33" s="38"/>
      <c r="Z33" s="15"/>
      <c r="AA33" s="27"/>
      <c r="AB33" s="15" t="s">
        <v>1312</v>
      </c>
      <c r="AC33" s="27">
        <v>1</v>
      </c>
      <c r="AD33" s="15" t="s">
        <v>472</v>
      </c>
      <c r="AE33" s="67"/>
      <c r="AF33" s="15" t="s">
        <v>1313</v>
      </c>
    </row>
    <row r="34" spans="1:32" s="24" customFormat="1">
      <c r="A34" s="106"/>
      <c r="B34" s="27">
        <v>27</v>
      </c>
      <c r="C34" s="27">
        <v>56</v>
      </c>
      <c r="D34" s="36">
        <v>45014</v>
      </c>
      <c r="E34" s="150" t="s">
        <v>85</v>
      </c>
      <c r="F34" s="150" t="s">
        <v>1322</v>
      </c>
      <c r="G34" s="151" t="s">
        <v>212</v>
      </c>
      <c r="H34" s="151" t="s">
        <v>211</v>
      </c>
      <c r="I34" s="15" t="s">
        <v>374</v>
      </c>
      <c r="J34" s="15" t="s">
        <v>375</v>
      </c>
      <c r="K34" s="15" t="s">
        <v>353</v>
      </c>
      <c r="L34" s="15" t="s">
        <v>1302</v>
      </c>
      <c r="M34" s="15" t="s">
        <v>1323</v>
      </c>
      <c r="N34" s="60" t="s">
        <v>350</v>
      </c>
      <c r="O34" s="60"/>
      <c r="P34" s="15"/>
      <c r="Q34" s="37">
        <v>12.64</v>
      </c>
      <c r="R34" s="69">
        <f t="shared" si="0"/>
        <v>6.32</v>
      </c>
      <c r="S34" s="69">
        <f t="shared" si="1"/>
        <v>0.63200000000000001</v>
      </c>
      <c r="T34" s="38">
        <v>2</v>
      </c>
      <c r="U34" s="39" t="str">
        <f t="shared" si="2"/>
        <v>2-Pack</v>
      </c>
      <c r="V34" s="27">
        <v>10</v>
      </c>
      <c r="W34" s="28" t="s">
        <v>1183</v>
      </c>
      <c r="X34" s="15" t="s">
        <v>350</v>
      </c>
      <c r="Y34" s="38"/>
      <c r="Z34" s="15"/>
      <c r="AA34" s="27"/>
      <c r="AB34" s="15" t="s">
        <v>1184</v>
      </c>
      <c r="AC34" s="27">
        <v>1</v>
      </c>
      <c r="AD34" s="15" t="s">
        <v>1304</v>
      </c>
      <c r="AE34" s="67" t="s">
        <v>350</v>
      </c>
      <c r="AF34" s="15" t="s">
        <v>350</v>
      </c>
    </row>
    <row r="35" spans="1:32" s="24" customFormat="1">
      <c r="A35" s="106"/>
      <c r="B35" s="27">
        <v>28</v>
      </c>
      <c r="C35" s="27">
        <v>56</v>
      </c>
      <c r="D35" s="36">
        <v>45014</v>
      </c>
      <c r="E35" s="150" t="s">
        <v>85</v>
      </c>
      <c r="F35" s="150" t="s">
        <v>1322</v>
      </c>
      <c r="G35" s="151" t="s">
        <v>212</v>
      </c>
      <c r="H35" s="151" t="s">
        <v>211</v>
      </c>
      <c r="I35" s="15" t="s">
        <v>85</v>
      </c>
      <c r="J35" s="15" t="s">
        <v>1250</v>
      </c>
      <c r="K35" s="15" t="s">
        <v>353</v>
      </c>
      <c r="L35" s="15" t="s">
        <v>1251</v>
      </c>
      <c r="M35" s="15" t="s">
        <v>1324</v>
      </c>
      <c r="N35" s="60" t="s">
        <v>350</v>
      </c>
      <c r="O35" s="60"/>
      <c r="P35" s="15"/>
      <c r="Q35" s="37">
        <v>7.88</v>
      </c>
      <c r="R35" s="69">
        <f t="shared" si="0"/>
        <v>7.88</v>
      </c>
      <c r="S35" s="69">
        <f t="shared" si="1"/>
        <v>0.78800000000000003</v>
      </c>
      <c r="T35" s="38">
        <v>1</v>
      </c>
      <c r="U35" s="39" t="str">
        <f t="shared" si="2"/>
        <v>Single canister</v>
      </c>
      <c r="V35" s="27">
        <v>10</v>
      </c>
      <c r="W35" s="40"/>
      <c r="X35" s="15" t="s">
        <v>350</v>
      </c>
      <c r="Y35" s="38"/>
      <c r="Z35" s="15"/>
      <c r="AA35" s="27"/>
      <c r="AB35" s="15" t="s">
        <v>1306</v>
      </c>
      <c r="AC35" s="27">
        <v>1</v>
      </c>
      <c r="AD35" s="15" t="s">
        <v>472</v>
      </c>
      <c r="AE35" s="67"/>
      <c r="AF35" s="15"/>
    </row>
    <row r="36" spans="1:32" s="24" customFormat="1">
      <c r="A36" s="106"/>
      <c r="B36" s="27">
        <v>29</v>
      </c>
      <c r="C36" s="27">
        <v>56</v>
      </c>
      <c r="D36" s="36">
        <v>45014</v>
      </c>
      <c r="E36" s="150" t="s">
        <v>85</v>
      </c>
      <c r="F36" s="150" t="s">
        <v>1322</v>
      </c>
      <c r="G36" s="151" t="s">
        <v>212</v>
      </c>
      <c r="H36" s="151" t="s">
        <v>211</v>
      </c>
      <c r="I36" s="15" t="s">
        <v>85</v>
      </c>
      <c r="J36" s="15" t="s">
        <v>1250</v>
      </c>
      <c r="K36" s="15" t="s">
        <v>353</v>
      </c>
      <c r="L36" s="15" t="s">
        <v>1258</v>
      </c>
      <c r="M36" s="15" t="s">
        <v>1307</v>
      </c>
      <c r="N36" s="60" t="s">
        <v>350</v>
      </c>
      <c r="O36" s="60"/>
      <c r="P36" s="15"/>
      <c r="Q36" s="37">
        <v>14.88</v>
      </c>
      <c r="R36" s="69">
        <f t="shared" si="0"/>
        <v>7.44</v>
      </c>
      <c r="S36" s="69">
        <f t="shared" si="1"/>
        <v>0.74399999999999999</v>
      </c>
      <c r="T36" s="38">
        <v>2</v>
      </c>
      <c r="U36" s="39" t="str">
        <f t="shared" si="2"/>
        <v>2-Pack</v>
      </c>
      <c r="V36" s="27">
        <v>10</v>
      </c>
      <c r="W36" s="40"/>
      <c r="X36" s="15" t="s">
        <v>350</v>
      </c>
      <c r="Y36" s="38"/>
      <c r="Z36" s="15"/>
      <c r="AA36" s="27"/>
      <c r="AB36" s="15" t="s">
        <v>1306</v>
      </c>
      <c r="AC36" s="27">
        <v>1</v>
      </c>
      <c r="AD36" s="15" t="s">
        <v>472</v>
      </c>
      <c r="AE36" s="67"/>
      <c r="AF36" s="15"/>
    </row>
    <row r="37" spans="1:32" s="24" customFormat="1">
      <c r="A37" s="106"/>
      <c r="B37" s="27">
        <v>30</v>
      </c>
      <c r="C37" s="27">
        <v>56</v>
      </c>
      <c r="D37" s="36">
        <v>45014</v>
      </c>
      <c r="E37" s="150" t="s">
        <v>85</v>
      </c>
      <c r="F37" s="150" t="s">
        <v>1322</v>
      </c>
      <c r="G37" s="151" t="s">
        <v>212</v>
      </c>
      <c r="H37" s="151" t="s">
        <v>211</v>
      </c>
      <c r="I37" s="15" t="s">
        <v>85</v>
      </c>
      <c r="J37" s="15" t="s">
        <v>1250</v>
      </c>
      <c r="K37" s="15" t="s">
        <v>353</v>
      </c>
      <c r="L37" s="15" t="s">
        <v>1256</v>
      </c>
      <c r="M37" s="15" t="s">
        <v>1308</v>
      </c>
      <c r="N37" s="60" t="s">
        <v>350</v>
      </c>
      <c r="O37" s="60"/>
      <c r="P37" s="15"/>
      <c r="Q37" s="37">
        <v>21.88</v>
      </c>
      <c r="R37" s="69">
        <f t="shared" si="0"/>
        <v>5.47</v>
      </c>
      <c r="S37" s="69">
        <f t="shared" si="1"/>
        <v>0.54699999999999993</v>
      </c>
      <c r="T37" s="38">
        <v>4</v>
      </c>
      <c r="U37" s="39" t="str">
        <f t="shared" si="2"/>
        <v>4-Pack</v>
      </c>
      <c r="V37" s="27">
        <v>10</v>
      </c>
      <c r="W37" s="40"/>
      <c r="X37" s="15" t="s">
        <v>350</v>
      </c>
      <c r="Y37" s="38"/>
      <c r="Z37" s="15"/>
      <c r="AA37" s="27"/>
      <c r="AB37" s="15" t="s">
        <v>1306</v>
      </c>
      <c r="AC37" s="27">
        <v>1</v>
      </c>
      <c r="AD37" s="15" t="s">
        <v>472</v>
      </c>
      <c r="AE37" s="67"/>
      <c r="AF37" s="15"/>
    </row>
    <row r="38" spans="1:32" s="24" customFormat="1">
      <c r="A38" s="106"/>
      <c r="B38" s="27">
        <v>31</v>
      </c>
      <c r="C38" s="27">
        <v>57</v>
      </c>
      <c r="D38" s="36">
        <v>45014</v>
      </c>
      <c r="E38" s="150" t="s">
        <v>116</v>
      </c>
      <c r="F38" s="150" t="s">
        <v>1322</v>
      </c>
      <c r="G38" s="151" t="s">
        <v>214</v>
      </c>
      <c r="H38" s="151" t="s">
        <v>213</v>
      </c>
      <c r="I38" s="15" t="s">
        <v>414</v>
      </c>
      <c r="J38" s="15" t="s">
        <v>694</v>
      </c>
      <c r="K38" s="15" t="s">
        <v>353</v>
      </c>
      <c r="L38" s="15" t="s">
        <v>1151</v>
      </c>
      <c r="M38" s="15" t="s">
        <v>1309</v>
      </c>
      <c r="N38" s="60" t="s">
        <v>350</v>
      </c>
      <c r="O38" s="60"/>
      <c r="P38" s="15"/>
      <c r="Q38" s="37">
        <v>12.99</v>
      </c>
      <c r="R38" s="69">
        <f t="shared" si="0"/>
        <v>6.4950000000000001</v>
      </c>
      <c r="S38" s="69">
        <f t="shared" si="1"/>
        <v>0.64949999999999997</v>
      </c>
      <c r="T38" s="38">
        <v>2</v>
      </c>
      <c r="U38" s="39" t="str">
        <f t="shared" si="2"/>
        <v>2-Pack</v>
      </c>
      <c r="V38" s="27">
        <v>10</v>
      </c>
      <c r="W38" s="40"/>
      <c r="X38" s="15" t="s">
        <v>350</v>
      </c>
      <c r="Y38" s="38"/>
      <c r="Z38" s="15"/>
      <c r="AA38" s="27"/>
      <c r="AB38" s="15"/>
      <c r="AC38" s="27">
        <v>0</v>
      </c>
      <c r="AD38" s="15" t="s">
        <v>472</v>
      </c>
      <c r="AE38" s="67"/>
      <c r="AF38" s="15"/>
    </row>
    <row r="39" spans="1:32" s="24" customFormat="1">
      <c r="A39" s="106"/>
      <c r="B39" s="27">
        <v>32</v>
      </c>
      <c r="C39" s="27">
        <v>58</v>
      </c>
      <c r="D39" s="36">
        <v>45014</v>
      </c>
      <c r="E39" s="150" t="s">
        <v>93</v>
      </c>
      <c r="F39" s="150" t="s">
        <v>1322</v>
      </c>
      <c r="G39" s="151" t="s">
        <v>216</v>
      </c>
      <c r="H39" s="151" t="s">
        <v>215</v>
      </c>
      <c r="I39" s="15" t="s">
        <v>706</v>
      </c>
      <c r="J39" s="15" t="s">
        <v>707</v>
      </c>
      <c r="K39" s="15" t="s">
        <v>353</v>
      </c>
      <c r="L39" s="15" t="s">
        <v>1311</v>
      </c>
      <c r="M39" s="15" t="s">
        <v>1068</v>
      </c>
      <c r="N39" s="60" t="s">
        <v>350</v>
      </c>
      <c r="O39" s="60"/>
      <c r="P39" s="15"/>
      <c r="Q39" s="37">
        <v>20.89</v>
      </c>
      <c r="R39" s="69">
        <f t="shared" si="0"/>
        <v>6.9633333333333338</v>
      </c>
      <c r="S39" s="69">
        <f t="shared" si="1"/>
        <v>0.69633333333333336</v>
      </c>
      <c r="T39" s="38">
        <v>3</v>
      </c>
      <c r="U39" s="39" t="str">
        <f t="shared" si="2"/>
        <v>3-Pack</v>
      </c>
      <c r="V39" s="27">
        <v>10</v>
      </c>
      <c r="W39" s="40"/>
      <c r="X39" s="15" t="s">
        <v>350</v>
      </c>
      <c r="Y39" s="38"/>
      <c r="Z39" s="15"/>
      <c r="AA39" s="27"/>
      <c r="AB39" s="15" t="s">
        <v>1312</v>
      </c>
      <c r="AC39" s="27">
        <v>1</v>
      </c>
      <c r="AD39" s="15" t="s">
        <v>472</v>
      </c>
      <c r="AE39" s="67"/>
      <c r="AF39" s="15" t="s">
        <v>1313</v>
      </c>
    </row>
    <row r="40" spans="1:32" s="24" customFormat="1">
      <c r="A40" s="106"/>
      <c r="B40" s="27">
        <v>33</v>
      </c>
      <c r="C40" s="27">
        <v>58</v>
      </c>
      <c r="D40" s="36">
        <v>45014</v>
      </c>
      <c r="E40" s="150" t="s">
        <v>93</v>
      </c>
      <c r="F40" s="150" t="s">
        <v>1322</v>
      </c>
      <c r="G40" s="151" t="s">
        <v>216</v>
      </c>
      <c r="H40" s="151" t="s">
        <v>215</v>
      </c>
      <c r="I40" s="15" t="s">
        <v>706</v>
      </c>
      <c r="J40" s="15" t="s">
        <v>707</v>
      </c>
      <c r="K40" s="15" t="s">
        <v>353</v>
      </c>
      <c r="L40" s="15" t="s">
        <v>1314</v>
      </c>
      <c r="M40" s="15" t="s">
        <v>1076</v>
      </c>
      <c r="N40" s="60" t="s">
        <v>350</v>
      </c>
      <c r="O40" s="60"/>
      <c r="P40" s="15"/>
      <c r="Q40" s="37">
        <v>10.99</v>
      </c>
      <c r="R40" s="69">
        <f t="shared" ref="R40:R71" si="3">IFERROR(Q40/T40,"-")</f>
        <v>10.99</v>
      </c>
      <c r="S40" s="69">
        <f t="shared" ref="S40:S71" si="4">IFERROR(R40/V40,"-")</f>
        <v>1.099</v>
      </c>
      <c r="T40" s="38">
        <v>1</v>
      </c>
      <c r="U40" s="39" t="str">
        <f t="shared" si="2"/>
        <v>Single canister</v>
      </c>
      <c r="V40" s="27">
        <v>10</v>
      </c>
      <c r="W40" s="40"/>
      <c r="X40" s="15" t="s">
        <v>350</v>
      </c>
      <c r="Y40" s="38"/>
      <c r="Z40" s="15"/>
      <c r="AA40" s="27"/>
      <c r="AB40" s="15" t="s">
        <v>1312</v>
      </c>
      <c r="AC40" s="27">
        <v>1</v>
      </c>
      <c r="AD40" s="15" t="s">
        <v>472</v>
      </c>
      <c r="AE40" s="67"/>
      <c r="AF40" s="15" t="s">
        <v>1313</v>
      </c>
    </row>
    <row r="41" spans="1:32" s="24" customFormat="1">
      <c r="A41" s="106"/>
      <c r="B41" s="27">
        <v>34</v>
      </c>
      <c r="C41" s="27">
        <v>58</v>
      </c>
      <c r="D41" s="36">
        <v>45014</v>
      </c>
      <c r="E41" s="150" t="s">
        <v>93</v>
      </c>
      <c r="F41" s="150" t="s">
        <v>1322</v>
      </c>
      <c r="G41" s="151" t="s">
        <v>216</v>
      </c>
      <c r="H41" s="151" t="s">
        <v>215</v>
      </c>
      <c r="I41" s="15" t="s">
        <v>706</v>
      </c>
      <c r="J41" s="15" t="s">
        <v>707</v>
      </c>
      <c r="K41" s="15" t="s">
        <v>353</v>
      </c>
      <c r="L41" s="15" t="s">
        <v>1315</v>
      </c>
      <c r="M41" s="15" t="s">
        <v>1078</v>
      </c>
      <c r="N41" s="60" t="s">
        <v>350</v>
      </c>
      <c r="O41" s="60"/>
      <c r="P41" s="15"/>
      <c r="Q41" s="37">
        <v>7.49</v>
      </c>
      <c r="R41" s="69">
        <f t="shared" si="3"/>
        <v>7.49</v>
      </c>
      <c r="S41" s="69">
        <f t="shared" si="4"/>
        <v>2.14</v>
      </c>
      <c r="T41" s="38">
        <v>1</v>
      </c>
      <c r="U41" s="39" t="str">
        <f t="shared" si="2"/>
        <v>Single canister</v>
      </c>
      <c r="V41" s="27">
        <v>3.5</v>
      </c>
      <c r="W41" s="40"/>
      <c r="X41" s="15" t="s">
        <v>350</v>
      </c>
      <c r="Y41" s="38"/>
      <c r="Z41" s="15"/>
      <c r="AA41" s="27"/>
      <c r="AB41" s="15" t="s">
        <v>1312</v>
      </c>
      <c r="AC41" s="27">
        <v>1</v>
      </c>
      <c r="AD41" s="15" t="s">
        <v>472</v>
      </c>
      <c r="AE41" s="67"/>
      <c r="AF41" s="15" t="s">
        <v>1313</v>
      </c>
    </row>
    <row r="42" spans="1:32" s="24" customFormat="1">
      <c r="A42" s="106"/>
      <c r="B42" s="27">
        <v>35</v>
      </c>
      <c r="C42" s="27">
        <v>59</v>
      </c>
      <c r="D42" s="36">
        <v>45014</v>
      </c>
      <c r="E42" s="150" t="s">
        <v>85</v>
      </c>
      <c r="F42" s="150" t="s">
        <v>1325</v>
      </c>
      <c r="G42" s="151" t="s">
        <v>218</v>
      </c>
      <c r="H42" s="151" t="s">
        <v>217</v>
      </c>
      <c r="I42" s="15" t="s">
        <v>374</v>
      </c>
      <c r="J42" s="15" t="s">
        <v>375</v>
      </c>
      <c r="K42" s="15" t="s">
        <v>353</v>
      </c>
      <c r="L42" s="15" t="s">
        <v>1302</v>
      </c>
      <c r="M42" s="15" t="s">
        <v>1326</v>
      </c>
      <c r="N42" s="60" t="s">
        <v>350</v>
      </c>
      <c r="O42" s="60"/>
      <c r="P42" s="15"/>
      <c r="Q42" s="37">
        <v>12.64</v>
      </c>
      <c r="R42" s="69">
        <f t="shared" si="3"/>
        <v>6.32</v>
      </c>
      <c r="S42" s="69">
        <f t="shared" si="4"/>
        <v>0.63200000000000001</v>
      </c>
      <c r="T42" s="38">
        <v>2</v>
      </c>
      <c r="U42" s="39" t="str">
        <f t="shared" si="2"/>
        <v>2-Pack</v>
      </c>
      <c r="V42" s="27">
        <v>10</v>
      </c>
      <c r="W42" s="28" t="s">
        <v>1183</v>
      </c>
      <c r="X42" s="15" t="s">
        <v>350</v>
      </c>
      <c r="Y42" s="38"/>
      <c r="Z42" s="15"/>
      <c r="AA42" s="27"/>
      <c r="AB42" s="15" t="s">
        <v>1184</v>
      </c>
      <c r="AC42" s="27">
        <v>1</v>
      </c>
      <c r="AD42" s="15" t="s">
        <v>1304</v>
      </c>
      <c r="AE42" s="67"/>
      <c r="AF42" s="15" t="s">
        <v>350</v>
      </c>
    </row>
    <row r="43" spans="1:32" s="24" customFormat="1">
      <c r="A43" s="106"/>
      <c r="B43" s="27">
        <v>36</v>
      </c>
      <c r="C43" s="27">
        <v>59</v>
      </c>
      <c r="D43" s="36">
        <v>45014</v>
      </c>
      <c r="E43" s="150" t="s">
        <v>85</v>
      </c>
      <c r="F43" s="150" t="s">
        <v>1325</v>
      </c>
      <c r="G43" s="151" t="s">
        <v>218</v>
      </c>
      <c r="H43" s="151" t="s">
        <v>217</v>
      </c>
      <c r="I43" s="15" t="s">
        <v>85</v>
      </c>
      <c r="J43" s="15" t="s">
        <v>1250</v>
      </c>
      <c r="K43" s="15" t="s">
        <v>353</v>
      </c>
      <c r="L43" s="15" t="s">
        <v>1251</v>
      </c>
      <c r="M43" s="15" t="s">
        <v>1327</v>
      </c>
      <c r="N43" s="60" t="s">
        <v>350</v>
      </c>
      <c r="O43" s="60"/>
      <c r="P43" s="15"/>
      <c r="Q43" s="37">
        <v>7.88</v>
      </c>
      <c r="R43" s="69">
        <f t="shared" si="3"/>
        <v>7.88</v>
      </c>
      <c r="S43" s="69">
        <f t="shared" si="4"/>
        <v>0.78800000000000003</v>
      </c>
      <c r="T43" s="38">
        <v>1</v>
      </c>
      <c r="U43" s="39" t="str">
        <f t="shared" si="2"/>
        <v>Single canister</v>
      </c>
      <c r="V43" s="27">
        <v>10</v>
      </c>
      <c r="W43" s="40"/>
      <c r="X43" s="15" t="s">
        <v>350</v>
      </c>
      <c r="Y43" s="38"/>
      <c r="Z43" s="15"/>
      <c r="AA43" s="27"/>
      <c r="AB43" s="15" t="s">
        <v>1306</v>
      </c>
      <c r="AC43" s="27">
        <v>1</v>
      </c>
      <c r="AD43" s="15" t="s">
        <v>472</v>
      </c>
      <c r="AE43" s="67"/>
      <c r="AF43" s="15"/>
    </row>
    <row r="44" spans="1:32" s="24" customFormat="1">
      <c r="A44" s="106"/>
      <c r="B44" s="27">
        <v>37</v>
      </c>
      <c r="C44" s="27">
        <v>59</v>
      </c>
      <c r="D44" s="36">
        <v>45014</v>
      </c>
      <c r="E44" s="150" t="s">
        <v>85</v>
      </c>
      <c r="F44" s="150" t="s">
        <v>1325</v>
      </c>
      <c r="G44" s="151" t="s">
        <v>218</v>
      </c>
      <c r="H44" s="151" t="s">
        <v>217</v>
      </c>
      <c r="I44" s="15" t="s">
        <v>85</v>
      </c>
      <c r="J44" s="15" t="s">
        <v>1250</v>
      </c>
      <c r="K44" s="15" t="s">
        <v>353</v>
      </c>
      <c r="L44" s="15" t="s">
        <v>1258</v>
      </c>
      <c r="M44" s="15" t="s">
        <v>1307</v>
      </c>
      <c r="N44" s="60" t="s">
        <v>350</v>
      </c>
      <c r="O44" s="60"/>
      <c r="P44" s="15"/>
      <c r="Q44" s="37">
        <v>14.88</v>
      </c>
      <c r="R44" s="69">
        <f t="shared" si="3"/>
        <v>7.44</v>
      </c>
      <c r="S44" s="69">
        <f t="shared" si="4"/>
        <v>0.74399999999999999</v>
      </c>
      <c r="T44" s="38">
        <v>2</v>
      </c>
      <c r="U44" s="39" t="str">
        <f t="shared" si="2"/>
        <v>2-Pack</v>
      </c>
      <c r="V44" s="27">
        <v>10</v>
      </c>
      <c r="W44" s="40"/>
      <c r="X44" s="15" t="s">
        <v>350</v>
      </c>
      <c r="Y44" s="38"/>
      <c r="Z44" s="15"/>
      <c r="AA44" s="27"/>
      <c r="AB44" s="15" t="s">
        <v>1306</v>
      </c>
      <c r="AC44" s="27">
        <v>1</v>
      </c>
      <c r="AD44" s="15" t="s">
        <v>472</v>
      </c>
      <c r="AE44" s="67"/>
      <c r="AF44" s="15"/>
    </row>
    <row r="45" spans="1:32" s="24" customFormat="1">
      <c r="A45" s="106"/>
      <c r="B45" s="27">
        <v>38</v>
      </c>
      <c r="C45" s="27">
        <v>59</v>
      </c>
      <c r="D45" s="36">
        <v>45014</v>
      </c>
      <c r="E45" s="150" t="s">
        <v>85</v>
      </c>
      <c r="F45" s="150" t="s">
        <v>1325</v>
      </c>
      <c r="G45" s="151" t="s">
        <v>218</v>
      </c>
      <c r="H45" s="151" t="s">
        <v>217</v>
      </c>
      <c r="I45" s="15" t="s">
        <v>85</v>
      </c>
      <c r="J45" s="15" t="s">
        <v>1250</v>
      </c>
      <c r="K45" s="15" t="s">
        <v>353</v>
      </c>
      <c r="L45" s="15" t="s">
        <v>1256</v>
      </c>
      <c r="M45" s="15" t="s">
        <v>1308</v>
      </c>
      <c r="N45" s="60" t="s">
        <v>350</v>
      </c>
      <c r="O45" s="60"/>
      <c r="P45" s="15"/>
      <c r="Q45" s="37">
        <v>21.88</v>
      </c>
      <c r="R45" s="69">
        <f t="shared" si="3"/>
        <v>5.47</v>
      </c>
      <c r="S45" s="69">
        <f t="shared" si="4"/>
        <v>0.54699999999999993</v>
      </c>
      <c r="T45" s="38">
        <v>4</v>
      </c>
      <c r="U45" s="39" t="str">
        <f t="shared" si="2"/>
        <v>4-Pack</v>
      </c>
      <c r="V45" s="27">
        <v>10</v>
      </c>
      <c r="W45" s="40"/>
      <c r="X45" s="15" t="s">
        <v>350</v>
      </c>
      <c r="Y45" s="38"/>
      <c r="Z45" s="15"/>
      <c r="AA45" s="27"/>
      <c r="AB45" s="15" t="s">
        <v>1306</v>
      </c>
      <c r="AC45" s="27">
        <v>1</v>
      </c>
      <c r="AD45" s="15" t="s">
        <v>472</v>
      </c>
      <c r="AE45" s="67"/>
      <c r="AF45" s="15"/>
    </row>
    <row r="46" spans="1:32" s="24" customFormat="1">
      <c r="A46" s="106"/>
      <c r="B46" s="27">
        <v>39</v>
      </c>
      <c r="C46" s="27">
        <v>60</v>
      </c>
      <c r="D46" s="36">
        <v>45014</v>
      </c>
      <c r="E46" s="150" t="s">
        <v>116</v>
      </c>
      <c r="F46" s="150" t="s">
        <v>1325</v>
      </c>
      <c r="G46" s="151" t="s">
        <v>220</v>
      </c>
      <c r="H46" s="151" t="s">
        <v>219</v>
      </c>
      <c r="I46" s="15" t="s">
        <v>414</v>
      </c>
      <c r="J46" s="15" t="s">
        <v>694</v>
      </c>
      <c r="K46" s="15" t="s">
        <v>353</v>
      </c>
      <c r="L46" s="15" t="s">
        <v>1151</v>
      </c>
      <c r="M46" s="15" t="s">
        <v>1309</v>
      </c>
      <c r="N46" s="60" t="s">
        <v>350</v>
      </c>
      <c r="O46" s="60"/>
      <c r="P46" s="15"/>
      <c r="Q46" s="37">
        <v>12.99</v>
      </c>
      <c r="R46" s="69">
        <f t="shared" si="3"/>
        <v>6.4950000000000001</v>
      </c>
      <c r="S46" s="69">
        <f t="shared" si="4"/>
        <v>0.64949999999999997</v>
      </c>
      <c r="T46" s="38">
        <v>2</v>
      </c>
      <c r="U46" s="39" t="str">
        <f t="shared" si="2"/>
        <v>2-Pack</v>
      </c>
      <c r="V46" s="27">
        <v>10</v>
      </c>
      <c r="W46" s="40"/>
      <c r="X46" s="15" t="s">
        <v>350</v>
      </c>
      <c r="Y46" s="38"/>
      <c r="Z46" s="15"/>
      <c r="AA46" s="27"/>
      <c r="AB46" s="15"/>
      <c r="AC46" s="27">
        <v>0</v>
      </c>
      <c r="AD46" s="15" t="s">
        <v>472</v>
      </c>
      <c r="AE46" s="67"/>
      <c r="AF46" s="15"/>
    </row>
    <row r="47" spans="1:32" s="24" customFormat="1">
      <c r="A47" s="106"/>
      <c r="B47" s="27">
        <v>40</v>
      </c>
      <c r="C47" s="27">
        <v>60</v>
      </c>
      <c r="D47" s="36">
        <v>45014</v>
      </c>
      <c r="E47" s="150" t="s">
        <v>116</v>
      </c>
      <c r="F47" s="150" t="s">
        <v>1325</v>
      </c>
      <c r="G47" s="151" t="s">
        <v>220</v>
      </c>
      <c r="H47" s="151" t="s">
        <v>219</v>
      </c>
      <c r="I47" s="15" t="s">
        <v>414</v>
      </c>
      <c r="J47" s="15" t="s">
        <v>694</v>
      </c>
      <c r="K47" s="15" t="s">
        <v>353</v>
      </c>
      <c r="L47" s="15" t="s">
        <v>1156</v>
      </c>
      <c r="M47" s="15" t="s">
        <v>1310</v>
      </c>
      <c r="N47" s="60" t="s">
        <v>350</v>
      </c>
      <c r="O47" s="60"/>
      <c r="P47" s="15"/>
      <c r="Q47" s="37">
        <v>6.99</v>
      </c>
      <c r="R47" s="69">
        <f t="shared" si="3"/>
        <v>6.99</v>
      </c>
      <c r="S47" s="69">
        <f t="shared" si="4"/>
        <v>0.69900000000000007</v>
      </c>
      <c r="T47" s="38">
        <v>1</v>
      </c>
      <c r="U47" s="39" t="str">
        <f t="shared" si="2"/>
        <v>Single canister</v>
      </c>
      <c r="V47" s="27">
        <v>10</v>
      </c>
      <c r="W47" s="40"/>
      <c r="X47" s="15" t="s">
        <v>350</v>
      </c>
      <c r="Y47" s="38"/>
      <c r="Z47" s="15"/>
      <c r="AA47" s="27"/>
      <c r="AB47" s="15"/>
      <c r="AC47" s="27">
        <v>0</v>
      </c>
      <c r="AD47" s="15" t="s">
        <v>472</v>
      </c>
      <c r="AE47" s="67"/>
      <c r="AF47" s="15"/>
    </row>
    <row r="48" spans="1:32" s="24" customFormat="1">
      <c r="A48" s="106"/>
      <c r="B48" s="27">
        <v>41</v>
      </c>
      <c r="C48" s="27">
        <v>61</v>
      </c>
      <c r="D48" s="36">
        <v>45014</v>
      </c>
      <c r="E48" s="150" t="s">
        <v>93</v>
      </c>
      <c r="F48" s="150" t="s">
        <v>1325</v>
      </c>
      <c r="G48" s="151" t="s">
        <v>222</v>
      </c>
      <c r="H48" s="151" t="s">
        <v>221</v>
      </c>
      <c r="I48" s="15" t="s">
        <v>706</v>
      </c>
      <c r="J48" s="15" t="s">
        <v>707</v>
      </c>
      <c r="K48" s="15" t="s">
        <v>353</v>
      </c>
      <c r="L48" s="15" t="s">
        <v>1311</v>
      </c>
      <c r="M48" s="15" t="s">
        <v>1068</v>
      </c>
      <c r="N48" s="60" t="s">
        <v>350</v>
      </c>
      <c r="O48" s="60"/>
      <c r="P48" s="15"/>
      <c r="Q48" s="37">
        <v>20.89</v>
      </c>
      <c r="R48" s="69">
        <f t="shared" si="3"/>
        <v>6.9633333333333338</v>
      </c>
      <c r="S48" s="69">
        <f t="shared" si="4"/>
        <v>0.69633333333333336</v>
      </c>
      <c r="T48" s="38">
        <v>3</v>
      </c>
      <c r="U48" s="39" t="str">
        <f t="shared" si="2"/>
        <v>3-Pack</v>
      </c>
      <c r="V48" s="27">
        <v>10</v>
      </c>
      <c r="W48" s="40"/>
      <c r="X48" s="15" t="s">
        <v>350</v>
      </c>
      <c r="Y48" s="38"/>
      <c r="Z48" s="15"/>
      <c r="AA48" s="27"/>
      <c r="AB48" s="15" t="s">
        <v>1312</v>
      </c>
      <c r="AC48" s="27">
        <v>1</v>
      </c>
      <c r="AD48" s="15" t="s">
        <v>472</v>
      </c>
      <c r="AE48" s="67"/>
      <c r="AF48" s="15" t="s">
        <v>1313</v>
      </c>
    </row>
    <row r="49" spans="1:32" s="24" customFormat="1">
      <c r="A49" s="106"/>
      <c r="B49" s="27">
        <v>42</v>
      </c>
      <c r="C49" s="27">
        <v>61</v>
      </c>
      <c r="D49" s="36">
        <v>45014</v>
      </c>
      <c r="E49" s="150" t="s">
        <v>93</v>
      </c>
      <c r="F49" s="150" t="s">
        <v>1325</v>
      </c>
      <c r="G49" s="151" t="s">
        <v>222</v>
      </c>
      <c r="H49" s="151" t="s">
        <v>221</v>
      </c>
      <c r="I49" s="15" t="s">
        <v>706</v>
      </c>
      <c r="J49" s="15" t="s">
        <v>707</v>
      </c>
      <c r="K49" s="15" t="s">
        <v>353</v>
      </c>
      <c r="L49" s="15" t="s">
        <v>1314</v>
      </c>
      <c r="M49" s="15" t="s">
        <v>1076</v>
      </c>
      <c r="N49" s="60" t="s">
        <v>350</v>
      </c>
      <c r="O49" s="60"/>
      <c r="P49" s="15"/>
      <c r="Q49" s="37">
        <v>10.99</v>
      </c>
      <c r="R49" s="69">
        <f t="shared" si="3"/>
        <v>10.99</v>
      </c>
      <c r="S49" s="69">
        <f t="shared" si="4"/>
        <v>1.099</v>
      </c>
      <c r="T49" s="38">
        <v>1</v>
      </c>
      <c r="U49" s="39" t="str">
        <f t="shared" si="2"/>
        <v>Single canister</v>
      </c>
      <c r="V49" s="27">
        <v>10</v>
      </c>
      <c r="W49" s="40"/>
      <c r="X49" s="15" t="s">
        <v>350</v>
      </c>
      <c r="Y49" s="38"/>
      <c r="Z49" s="15"/>
      <c r="AA49" s="27"/>
      <c r="AB49" s="15" t="s">
        <v>1312</v>
      </c>
      <c r="AC49" s="27">
        <v>1</v>
      </c>
      <c r="AD49" s="15" t="s">
        <v>472</v>
      </c>
      <c r="AE49" s="67"/>
      <c r="AF49" s="15" t="s">
        <v>1313</v>
      </c>
    </row>
    <row r="50" spans="1:32" s="24" customFormat="1">
      <c r="A50" s="106"/>
      <c r="B50" s="27">
        <v>43</v>
      </c>
      <c r="C50" s="27">
        <v>61</v>
      </c>
      <c r="D50" s="36">
        <v>45014</v>
      </c>
      <c r="E50" s="150" t="s">
        <v>93</v>
      </c>
      <c r="F50" s="150" t="s">
        <v>1325</v>
      </c>
      <c r="G50" s="151" t="s">
        <v>222</v>
      </c>
      <c r="H50" s="151" t="s">
        <v>221</v>
      </c>
      <c r="I50" s="15" t="s">
        <v>706</v>
      </c>
      <c r="J50" s="15" t="s">
        <v>707</v>
      </c>
      <c r="K50" s="15" t="s">
        <v>353</v>
      </c>
      <c r="L50" s="15" t="s">
        <v>1315</v>
      </c>
      <c r="M50" s="15" t="s">
        <v>1078</v>
      </c>
      <c r="N50" s="60" t="s">
        <v>350</v>
      </c>
      <c r="O50" s="60"/>
      <c r="P50" s="15"/>
      <c r="Q50" s="37">
        <v>7.49</v>
      </c>
      <c r="R50" s="69">
        <f t="shared" si="3"/>
        <v>7.49</v>
      </c>
      <c r="S50" s="69">
        <f t="shared" si="4"/>
        <v>2.14</v>
      </c>
      <c r="T50" s="38">
        <v>1</v>
      </c>
      <c r="U50" s="39" t="str">
        <f t="shared" si="2"/>
        <v>Single canister</v>
      </c>
      <c r="V50" s="27">
        <v>3.5</v>
      </c>
      <c r="W50" s="40"/>
      <c r="X50" s="15" t="s">
        <v>350</v>
      </c>
      <c r="Y50" s="38"/>
      <c r="Z50" s="15"/>
      <c r="AA50" s="27"/>
      <c r="AB50" s="15" t="s">
        <v>1312</v>
      </c>
      <c r="AC50" s="27">
        <v>1</v>
      </c>
      <c r="AD50" s="15" t="s">
        <v>472</v>
      </c>
      <c r="AE50" s="67"/>
      <c r="AF50" s="15" t="s">
        <v>1313</v>
      </c>
    </row>
    <row r="51" spans="1:32" s="24" customFormat="1">
      <c r="A51" s="106"/>
      <c r="B51" s="27">
        <v>44</v>
      </c>
      <c r="C51" s="27">
        <v>62</v>
      </c>
      <c r="D51" s="36">
        <v>45014</v>
      </c>
      <c r="E51" s="150" t="s">
        <v>85</v>
      </c>
      <c r="F51" s="150" t="s">
        <v>1328</v>
      </c>
      <c r="G51" s="151" t="s">
        <v>224</v>
      </c>
      <c r="H51" s="151" t="s">
        <v>223</v>
      </c>
      <c r="I51" s="15" t="s">
        <v>374</v>
      </c>
      <c r="J51" s="15" t="s">
        <v>375</v>
      </c>
      <c r="K51" s="15" t="s">
        <v>353</v>
      </c>
      <c r="L51" s="15" t="s">
        <v>1302</v>
      </c>
      <c r="M51" s="15" t="s">
        <v>1323</v>
      </c>
      <c r="N51" s="60" t="s">
        <v>350</v>
      </c>
      <c r="O51" s="60"/>
      <c r="P51" s="15"/>
      <c r="Q51" s="37">
        <v>12.64</v>
      </c>
      <c r="R51" s="69">
        <f t="shared" si="3"/>
        <v>6.32</v>
      </c>
      <c r="S51" s="69">
        <f t="shared" si="4"/>
        <v>0.63200000000000001</v>
      </c>
      <c r="T51" s="38">
        <v>2</v>
      </c>
      <c r="U51" s="39" t="str">
        <f t="shared" si="2"/>
        <v>2-Pack</v>
      </c>
      <c r="V51" s="27">
        <v>10</v>
      </c>
      <c r="W51" s="28" t="s">
        <v>1183</v>
      </c>
      <c r="X51" s="15" t="s">
        <v>350</v>
      </c>
      <c r="Y51" s="38"/>
      <c r="Z51" s="15"/>
      <c r="AA51" s="27"/>
      <c r="AB51" s="15" t="s">
        <v>1184</v>
      </c>
      <c r="AC51" s="27">
        <v>1</v>
      </c>
      <c r="AD51" s="15" t="s">
        <v>1304</v>
      </c>
      <c r="AE51" s="67" t="s">
        <v>350</v>
      </c>
      <c r="AF51" s="15" t="s">
        <v>350</v>
      </c>
    </row>
    <row r="52" spans="1:32" s="24" customFormat="1">
      <c r="A52" s="106"/>
      <c r="B52" s="27">
        <v>45</v>
      </c>
      <c r="C52" s="27">
        <v>62</v>
      </c>
      <c r="D52" s="36">
        <v>45014</v>
      </c>
      <c r="E52" s="150" t="s">
        <v>85</v>
      </c>
      <c r="F52" s="150" t="s">
        <v>1328</v>
      </c>
      <c r="G52" s="151" t="s">
        <v>224</v>
      </c>
      <c r="H52" s="151" t="s">
        <v>223</v>
      </c>
      <c r="I52" s="15" t="s">
        <v>85</v>
      </c>
      <c r="J52" s="15" t="s">
        <v>1250</v>
      </c>
      <c r="K52" s="15" t="s">
        <v>353</v>
      </c>
      <c r="L52" s="15" t="s">
        <v>1251</v>
      </c>
      <c r="M52" s="15" t="s">
        <v>1324</v>
      </c>
      <c r="N52" s="60" t="s">
        <v>350</v>
      </c>
      <c r="O52" s="60"/>
      <c r="P52" s="15"/>
      <c r="Q52" s="37">
        <v>7.88</v>
      </c>
      <c r="R52" s="69">
        <f t="shared" si="3"/>
        <v>7.88</v>
      </c>
      <c r="S52" s="69">
        <f t="shared" si="4"/>
        <v>0.78800000000000003</v>
      </c>
      <c r="T52" s="38">
        <v>1</v>
      </c>
      <c r="U52" s="39" t="str">
        <f t="shared" si="2"/>
        <v>Single canister</v>
      </c>
      <c r="V52" s="27">
        <v>10</v>
      </c>
      <c r="W52" s="40"/>
      <c r="X52" s="15" t="s">
        <v>350</v>
      </c>
      <c r="Y52" s="38"/>
      <c r="Z52" s="15"/>
      <c r="AA52" s="27"/>
      <c r="AB52" s="15" t="s">
        <v>1306</v>
      </c>
      <c r="AC52" s="27">
        <v>1</v>
      </c>
      <c r="AD52" s="15" t="s">
        <v>472</v>
      </c>
      <c r="AE52" s="67"/>
      <c r="AF52" s="15"/>
    </row>
    <row r="53" spans="1:32" s="24" customFormat="1">
      <c r="A53" s="106"/>
      <c r="B53" s="27">
        <v>46</v>
      </c>
      <c r="C53" s="27">
        <v>63</v>
      </c>
      <c r="D53" s="36">
        <v>45014</v>
      </c>
      <c r="E53" s="150" t="s">
        <v>116</v>
      </c>
      <c r="F53" s="150" t="s">
        <v>1328</v>
      </c>
      <c r="G53" s="151" t="s">
        <v>226</v>
      </c>
      <c r="H53" s="151" t="s">
        <v>225</v>
      </c>
      <c r="I53" s="15" t="s">
        <v>414</v>
      </c>
      <c r="J53" s="15" t="s">
        <v>694</v>
      </c>
      <c r="K53" s="15" t="s">
        <v>353</v>
      </c>
      <c r="L53" s="15" t="s">
        <v>1156</v>
      </c>
      <c r="M53" s="15" t="s">
        <v>1310</v>
      </c>
      <c r="N53" s="60" t="s">
        <v>350</v>
      </c>
      <c r="O53" s="60"/>
      <c r="P53" s="15"/>
      <c r="Q53" s="37">
        <v>6.99</v>
      </c>
      <c r="R53" s="69">
        <f t="shared" si="3"/>
        <v>6.99</v>
      </c>
      <c r="S53" s="69">
        <f t="shared" si="4"/>
        <v>0.69900000000000007</v>
      </c>
      <c r="T53" s="38">
        <v>1</v>
      </c>
      <c r="U53" s="39" t="str">
        <f t="shared" si="2"/>
        <v>Single canister</v>
      </c>
      <c r="V53" s="27">
        <v>10</v>
      </c>
      <c r="W53" s="40"/>
      <c r="X53" s="15" t="s">
        <v>350</v>
      </c>
      <c r="Y53" s="38"/>
      <c r="Z53" s="15"/>
      <c r="AA53" s="27"/>
      <c r="AB53" s="15"/>
      <c r="AC53" s="27">
        <v>0</v>
      </c>
      <c r="AD53" s="15" t="s">
        <v>472</v>
      </c>
      <c r="AE53" s="67"/>
      <c r="AF53" s="15"/>
    </row>
    <row r="54" spans="1:32" s="24" customFormat="1">
      <c r="A54" s="106"/>
      <c r="B54" s="27">
        <v>47</v>
      </c>
      <c r="C54" s="27">
        <v>64</v>
      </c>
      <c r="D54" s="36">
        <v>45014</v>
      </c>
      <c r="E54" s="150" t="s">
        <v>93</v>
      </c>
      <c r="F54" s="150" t="s">
        <v>1328</v>
      </c>
      <c r="G54" s="151" t="s">
        <v>228</v>
      </c>
      <c r="H54" s="151" t="s">
        <v>227</v>
      </c>
      <c r="I54" s="15" t="s">
        <v>706</v>
      </c>
      <c r="J54" s="15" t="s">
        <v>707</v>
      </c>
      <c r="K54" s="15" t="s">
        <v>353</v>
      </c>
      <c r="L54" s="15" t="s">
        <v>1314</v>
      </c>
      <c r="M54" s="15" t="s">
        <v>1076</v>
      </c>
      <c r="N54" s="60" t="s">
        <v>350</v>
      </c>
      <c r="O54" s="60"/>
      <c r="P54" s="15"/>
      <c r="Q54" s="37">
        <v>10.99</v>
      </c>
      <c r="R54" s="69">
        <f t="shared" si="3"/>
        <v>10.99</v>
      </c>
      <c r="S54" s="69">
        <f t="shared" si="4"/>
        <v>1.099</v>
      </c>
      <c r="T54" s="38">
        <v>1</v>
      </c>
      <c r="U54" s="39" t="str">
        <f t="shared" si="2"/>
        <v>Single canister</v>
      </c>
      <c r="V54" s="27">
        <v>10</v>
      </c>
      <c r="W54" s="40"/>
      <c r="X54" s="15" t="s">
        <v>350</v>
      </c>
      <c r="Y54" s="38"/>
      <c r="Z54" s="15"/>
      <c r="AA54" s="27"/>
      <c r="AB54" s="15" t="s">
        <v>1312</v>
      </c>
      <c r="AC54" s="27">
        <v>1</v>
      </c>
      <c r="AD54" s="15" t="s">
        <v>472</v>
      </c>
      <c r="AE54" s="67"/>
      <c r="AF54" s="15" t="s">
        <v>1313</v>
      </c>
    </row>
    <row r="55" spans="1:32" s="24" customFormat="1">
      <c r="A55" s="106"/>
      <c r="B55" s="27">
        <v>48</v>
      </c>
      <c r="C55" s="27">
        <v>64</v>
      </c>
      <c r="D55" s="36">
        <v>45014</v>
      </c>
      <c r="E55" s="150" t="s">
        <v>93</v>
      </c>
      <c r="F55" s="150" t="s">
        <v>1328</v>
      </c>
      <c r="G55" s="151" t="s">
        <v>228</v>
      </c>
      <c r="H55" s="151" t="s">
        <v>227</v>
      </c>
      <c r="I55" s="15" t="s">
        <v>706</v>
      </c>
      <c r="J55" s="15" t="s">
        <v>707</v>
      </c>
      <c r="K55" s="15" t="s">
        <v>353</v>
      </c>
      <c r="L55" s="15" t="s">
        <v>1315</v>
      </c>
      <c r="M55" s="15" t="s">
        <v>1078</v>
      </c>
      <c r="N55" s="60" t="s">
        <v>350</v>
      </c>
      <c r="O55" s="60"/>
      <c r="P55" s="15"/>
      <c r="Q55" s="37">
        <v>7.49</v>
      </c>
      <c r="R55" s="69">
        <f t="shared" si="3"/>
        <v>7.49</v>
      </c>
      <c r="S55" s="69">
        <f t="shared" si="4"/>
        <v>2.14</v>
      </c>
      <c r="T55" s="38">
        <v>1</v>
      </c>
      <c r="U55" s="39" t="str">
        <f t="shared" ref="U55:U86" si="5">IF(T55=1,"Single canister",CONCATENATE(T55,"-Pack"))</f>
        <v>Single canister</v>
      </c>
      <c r="V55" s="27">
        <v>3.5</v>
      </c>
      <c r="W55" s="40"/>
      <c r="X55" s="15" t="s">
        <v>350</v>
      </c>
      <c r="Y55" s="38"/>
      <c r="Z55" s="15"/>
      <c r="AA55" s="27"/>
      <c r="AB55" s="15" t="s">
        <v>1312</v>
      </c>
      <c r="AC55" s="27">
        <v>1</v>
      </c>
      <c r="AD55" s="15" t="s">
        <v>472</v>
      </c>
      <c r="AE55" s="67"/>
      <c r="AF55" s="15" t="s">
        <v>1313</v>
      </c>
    </row>
    <row r="56" spans="1:32" s="24" customFormat="1">
      <c r="A56" s="106"/>
      <c r="B56" s="27">
        <v>49</v>
      </c>
      <c r="C56" s="27">
        <v>65</v>
      </c>
      <c r="D56" s="36">
        <v>45014</v>
      </c>
      <c r="E56" s="150" t="s">
        <v>85</v>
      </c>
      <c r="F56" s="150" t="s">
        <v>1329</v>
      </c>
      <c r="G56" s="151" t="s">
        <v>230</v>
      </c>
      <c r="H56" s="151" t="s">
        <v>229</v>
      </c>
      <c r="I56" s="15" t="s">
        <v>85</v>
      </c>
      <c r="J56" s="15" t="s">
        <v>1250</v>
      </c>
      <c r="K56" s="15" t="s">
        <v>353</v>
      </c>
      <c r="L56" s="15" t="s">
        <v>1251</v>
      </c>
      <c r="M56" s="15" t="s">
        <v>1318</v>
      </c>
      <c r="N56" s="60" t="s">
        <v>350</v>
      </c>
      <c r="O56" s="60"/>
      <c r="P56" s="15"/>
      <c r="Q56" s="37">
        <v>4.97</v>
      </c>
      <c r="R56" s="69">
        <f t="shared" si="3"/>
        <v>4.97</v>
      </c>
      <c r="S56" s="69">
        <f t="shared" si="4"/>
        <v>0.497</v>
      </c>
      <c r="T56" s="38">
        <v>1</v>
      </c>
      <c r="U56" s="39" t="str">
        <f t="shared" si="5"/>
        <v>Single canister</v>
      </c>
      <c r="V56" s="27">
        <v>10</v>
      </c>
      <c r="W56" s="40"/>
      <c r="X56" s="15" t="s">
        <v>350</v>
      </c>
      <c r="Y56" s="38"/>
      <c r="Z56" s="15"/>
      <c r="AA56" s="27"/>
      <c r="AB56" s="15" t="s">
        <v>1306</v>
      </c>
      <c r="AC56" s="27">
        <v>1</v>
      </c>
      <c r="AD56" s="15" t="s">
        <v>472</v>
      </c>
      <c r="AE56" s="67"/>
      <c r="AF56" s="15"/>
    </row>
    <row r="57" spans="1:32" s="24" customFormat="1">
      <c r="A57" s="106"/>
      <c r="B57" s="27">
        <v>50</v>
      </c>
      <c r="C57" s="27">
        <v>65</v>
      </c>
      <c r="D57" s="36">
        <v>45014</v>
      </c>
      <c r="E57" s="150" t="s">
        <v>85</v>
      </c>
      <c r="F57" s="150" t="s">
        <v>1329</v>
      </c>
      <c r="G57" s="151" t="s">
        <v>230</v>
      </c>
      <c r="H57" s="151" t="s">
        <v>229</v>
      </c>
      <c r="I57" s="15" t="s">
        <v>85</v>
      </c>
      <c r="J57" s="15" t="s">
        <v>1250</v>
      </c>
      <c r="K57" s="15" t="s">
        <v>353</v>
      </c>
      <c r="L57" s="15" t="s">
        <v>1258</v>
      </c>
      <c r="M57" s="15" t="s">
        <v>1320</v>
      </c>
      <c r="N57" s="60" t="s">
        <v>350</v>
      </c>
      <c r="O57" s="60"/>
      <c r="P57" s="15"/>
      <c r="Q57" s="37">
        <v>9.6300000000000008</v>
      </c>
      <c r="R57" s="69">
        <f t="shared" si="3"/>
        <v>4.8150000000000004</v>
      </c>
      <c r="S57" s="69">
        <f t="shared" si="4"/>
        <v>0.48150000000000004</v>
      </c>
      <c r="T57" s="38">
        <v>2</v>
      </c>
      <c r="U57" s="39" t="str">
        <f t="shared" si="5"/>
        <v>2-Pack</v>
      </c>
      <c r="V57" s="27">
        <v>10</v>
      </c>
      <c r="W57" s="40"/>
      <c r="X57" s="15" t="s">
        <v>350</v>
      </c>
      <c r="Y57" s="38"/>
      <c r="Z57" s="15"/>
      <c r="AA57" s="27"/>
      <c r="AB57" s="15" t="s">
        <v>1306</v>
      </c>
      <c r="AC57" s="27">
        <v>1</v>
      </c>
      <c r="AD57" s="15" t="s">
        <v>472</v>
      </c>
      <c r="AE57" s="67"/>
      <c r="AF57" s="15"/>
    </row>
    <row r="58" spans="1:32" s="24" customFormat="1">
      <c r="A58" s="106"/>
      <c r="B58" s="27">
        <v>51</v>
      </c>
      <c r="C58" s="27">
        <v>65</v>
      </c>
      <c r="D58" s="36">
        <v>45014</v>
      </c>
      <c r="E58" s="150" t="s">
        <v>85</v>
      </c>
      <c r="F58" s="150" t="s">
        <v>1329</v>
      </c>
      <c r="G58" s="151" t="s">
        <v>230</v>
      </c>
      <c r="H58" s="151" t="s">
        <v>229</v>
      </c>
      <c r="I58" s="15" t="s">
        <v>85</v>
      </c>
      <c r="J58" s="15" t="s">
        <v>1250</v>
      </c>
      <c r="K58" s="15" t="s">
        <v>353</v>
      </c>
      <c r="L58" s="15" t="s">
        <v>1256</v>
      </c>
      <c r="M58" s="15" t="s">
        <v>1330</v>
      </c>
      <c r="N58" s="60" t="s">
        <v>350</v>
      </c>
      <c r="O58" s="60"/>
      <c r="P58" s="15"/>
      <c r="Q58" s="37">
        <v>13.97</v>
      </c>
      <c r="R58" s="69">
        <f t="shared" si="3"/>
        <v>3.4925000000000002</v>
      </c>
      <c r="S58" s="69">
        <f t="shared" si="4"/>
        <v>0.34925</v>
      </c>
      <c r="T58" s="38">
        <v>4</v>
      </c>
      <c r="U58" s="39" t="str">
        <f t="shared" si="5"/>
        <v>4-Pack</v>
      </c>
      <c r="V58" s="27">
        <v>10</v>
      </c>
      <c r="W58" s="40"/>
      <c r="X58" s="15" t="s">
        <v>350</v>
      </c>
      <c r="Y58" s="38"/>
      <c r="Z58" s="15"/>
      <c r="AA58" s="27"/>
      <c r="AB58" s="15" t="s">
        <v>1306</v>
      </c>
      <c r="AC58" s="27">
        <v>1</v>
      </c>
      <c r="AD58" s="15" t="s">
        <v>472</v>
      </c>
      <c r="AE58" s="67"/>
      <c r="AF58" s="15"/>
    </row>
    <row r="59" spans="1:32" s="24" customFormat="1">
      <c r="A59" s="106"/>
      <c r="B59" s="27">
        <v>52</v>
      </c>
      <c r="C59" s="27">
        <v>66</v>
      </c>
      <c r="D59" s="36">
        <v>45014</v>
      </c>
      <c r="E59" s="150" t="s">
        <v>116</v>
      </c>
      <c r="F59" s="150" t="s">
        <v>1329</v>
      </c>
      <c r="G59" s="151" t="s">
        <v>232</v>
      </c>
      <c r="H59" s="151" t="s">
        <v>231</v>
      </c>
      <c r="I59" s="15" t="s">
        <v>414</v>
      </c>
      <c r="J59" s="15" t="s">
        <v>694</v>
      </c>
      <c r="K59" s="15" t="s">
        <v>353</v>
      </c>
      <c r="L59" s="15" t="s">
        <v>1151</v>
      </c>
      <c r="M59" s="15" t="s">
        <v>1309</v>
      </c>
      <c r="N59" s="60" t="s">
        <v>350</v>
      </c>
      <c r="O59" s="60"/>
      <c r="P59" s="15"/>
      <c r="Q59" s="37">
        <v>12.99</v>
      </c>
      <c r="R59" s="69">
        <f t="shared" si="3"/>
        <v>6.4950000000000001</v>
      </c>
      <c r="S59" s="69">
        <f t="shared" si="4"/>
        <v>0.64949999999999997</v>
      </c>
      <c r="T59" s="38">
        <v>2</v>
      </c>
      <c r="U59" s="39" t="str">
        <f t="shared" si="5"/>
        <v>2-Pack</v>
      </c>
      <c r="V59" s="27">
        <v>10</v>
      </c>
      <c r="W59" s="40"/>
      <c r="X59" s="15" t="s">
        <v>350</v>
      </c>
      <c r="Y59" s="38"/>
      <c r="Z59" s="15"/>
      <c r="AA59" s="27"/>
      <c r="AB59" s="15"/>
      <c r="AC59" s="27">
        <v>0</v>
      </c>
      <c r="AD59" s="15" t="s">
        <v>472</v>
      </c>
      <c r="AE59" s="67"/>
      <c r="AF59" s="15"/>
    </row>
    <row r="60" spans="1:32" s="24" customFormat="1">
      <c r="A60" s="106"/>
      <c r="B60" s="27">
        <v>53</v>
      </c>
      <c r="C60" s="27">
        <v>66</v>
      </c>
      <c r="D60" s="36">
        <v>45014</v>
      </c>
      <c r="E60" s="150" t="s">
        <v>116</v>
      </c>
      <c r="F60" s="150" t="s">
        <v>1329</v>
      </c>
      <c r="G60" s="151" t="s">
        <v>232</v>
      </c>
      <c r="H60" s="151" t="s">
        <v>231</v>
      </c>
      <c r="I60" s="15" t="s">
        <v>414</v>
      </c>
      <c r="J60" s="15" t="s">
        <v>694</v>
      </c>
      <c r="K60" s="15" t="s">
        <v>353</v>
      </c>
      <c r="L60" s="15" t="s">
        <v>1156</v>
      </c>
      <c r="M60" s="15" t="s">
        <v>1310</v>
      </c>
      <c r="N60" s="60" t="s">
        <v>350</v>
      </c>
      <c r="O60" s="60"/>
      <c r="P60" s="15"/>
      <c r="Q60" s="37">
        <v>6.99</v>
      </c>
      <c r="R60" s="69">
        <f t="shared" si="3"/>
        <v>6.99</v>
      </c>
      <c r="S60" s="69">
        <f t="shared" si="4"/>
        <v>0.69900000000000007</v>
      </c>
      <c r="T60" s="38">
        <v>1</v>
      </c>
      <c r="U60" s="39" t="str">
        <f t="shared" si="5"/>
        <v>Single canister</v>
      </c>
      <c r="V60" s="27">
        <v>10</v>
      </c>
      <c r="W60" s="40"/>
      <c r="X60" s="15" t="s">
        <v>350</v>
      </c>
      <c r="Y60" s="38"/>
      <c r="Z60" s="15"/>
      <c r="AA60" s="27"/>
      <c r="AB60" s="15"/>
      <c r="AC60" s="27">
        <v>0</v>
      </c>
      <c r="AD60" s="15" t="s">
        <v>472</v>
      </c>
      <c r="AE60" s="67"/>
      <c r="AF60" s="15"/>
    </row>
    <row r="61" spans="1:32" s="24" customFormat="1">
      <c r="A61" s="106"/>
      <c r="B61" s="27">
        <v>54</v>
      </c>
      <c r="C61" s="27">
        <v>67</v>
      </c>
      <c r="D61" s="36">
        <v>45014</v>
      </c>
      <c r="E61" s="150" t="s">
        <v>93</v>
      </c>
      <c r="F61" s="150" t="s">
        <v>1329</v>
      </c>
      <c r="G61" s="151" t="s">
        <v>234</v>
      </c>
      <c r="H61" s="151" t="s">
        <v>233</v>
      </c>
      <c r="I61" s="15" t="s">
        <v>706</v>
      </c>
      <c r="J61" s="15" t="s">
        <v>707</v>
      </c>
      <c r="K61" s="15" t="s">
        <v>353</v>
      </c>
      <c r="L61" s="15" t="s">
        <v>1311</v>
      </c>
      <c r="M61" s="15" t="s">
        <v>1068</v>
      </c>
      <c r="N61" s="60" t="s">
        <v>350</v>
      </c>
      <c r="O61" s="60"/>
      <c r="P61" s="15"/>
      <c r="Q61" s="37">
        <v>20.89</v>
      </c>
      <c r="R61" s="69">
        <f t="shared" si="3"/>
        <v>6.9633333333333338</v>
      </c>
      <c r="S61" s="69">
        <f t="shared" si="4"/>
        <v>0.69633333333333336</v>
      </c>
      <c r="T61" s="38">
        <v>3</v>
      </c>
      <c r="U61" s="39" t="str">
        <f t="shared" si="5"/>
        <v>3-Pack</v>
      </c>
      <c r="V61" s="27">
        <v>10</v>
      </c>
      <c r="W61" s="40"/>
      <c r="X61" s="15" t="s">
        <v>350</v>
      </c>
      <c r="Y61" s="38"/>
      <c r="Z61" s="15"/>
      <c r="AA61" s="27"/>
      <c r="AB61" s="15" t="s">
        <v>1312</v>
      </c>
      <c r="AC61" s="27">
        <v>1</v>
      </c>
      <c r="AD61" s="15" t="s">
        <v>472</v>
      </c>
      <c r="AE61" s="67"/>
      <c r="AF61" s="15" t="s">
        <v>1313</v>
      </c>
    </row>
    <row r="62" spans="1:32" s="24" customFormat="1">
      <c r="A62" s="106"/>
      <c r="B62" s="27">
        <v>55</v>
      </c>
      <c r="C62" s="27">
        <v>67</v>
      </c>
      <c r="D62" s="36">
        <v>45014</v>
      </c>
      <c r="E62" s="150" t="s">
        <v>93</v>
      </c>
      <c r="F62" s="150" t="s">
        <v>1329</v>
      </c>
      <c r="G62" s="151" t="s">
        <v>234</v>
      </c>
      <c r="H62" s="151" t="s">
        <v>233</v>
      </c>
      <c r="I62" s="15" t="s">
        <v>706</v>
      </c>
      <c r="J62" s="15" t="s">
        <v>707</v>
      </c>
      <c r="K62" s="15" t="s">
        <v>353</v>
      </c>
      <c r="L62" s="15" t="s">
        <v>1314</v>
      </c>
      <c r="M62" s="15" t="s">
        <v>1076</v>
      </c>
      <c r="N62" s="60" t="s">
        <v>350</v>
      </c>
      <c r="O62" s="60"/>
      <c r="P62" s="15"/>
      <c r="Q62" s="37">
        <v>10.99</v>
      </c>
      <c r="R62" s="69">
        <f t="shared" si="3"/>
        <v>10.99</v>
      </c>
      <c r="S62" s="69">
        <f t="shared" si="4"/>
        <v>1.099</v>
      </c>
      <c r="T62" s="38">
        <v>1</v>
      </c>
      <c r="U62" s="39" t="str">
        <f t="shared" si="5"/>
        <v>Single canister</v>
      </c>
      <c r="V62" s="27">
        <v>10</v>
      </c>
      <c r="W62" s="40"/>
      <c r="X62" s="15" t="s">
        <v>350</v>
      </c>
      <c r="Y62" s="38"/>
      <c r="Z62" s="15"/>
      <c r="AA62" s="27"/>
      <c r="AB62" s="15" t="s">
        <v>1312</v>
      </c>
      <c r="AC62" s="27">
        <v>1</v>
      </c>
      <c r="AD62" s="15" t="s">
        <v>472</v>
      </c>
      <c r="AE62" s="67"/>
      <c r="AF62" s="15" t="s">
        <v>1313</v>
      </c>
    </row>
    <row r="63" spans="1:32" s="24" customFormat="1">
      <c r="A63" s="106"/>
      <c r="B63" s="27">
        <v>56</v>
      </c>
      <c r="C63" s="27">
        <v>67</v>
      </c>
      <c r="D63" s="36">
        <v>45014</v>
      </c>
      <c r="E63" s="150" t="s">
        <v>93</v>
      </c>
      <c r="F63" s="150" t="s">
        <v>1329</v>
      </c>
      <c r="G63" s="151" t="s">
        <v>234</v>
      </c>
      <c r="H63" s="151" t="s">
        <v>233</v>
      </c>
      <c r="I63" s="15" t="s">
        <v>706</v>
      </c>
      <c r="J63" s="15" t="s">
        <v>707</v>
      </c>
      <c r="K63" s="15" t="s">
        <v>353</v>
      </c>
      <c r="L63" s="15" t="s">
        <v>1315</v>
      </c>
      <c r="M63" s="15" t="s">
        <v>1078</v>
      </c>
      <c r="N63" s="60" t="s">
        <v>350</v>
      </c>
      <c r="O63" s="60"/>
      <c r="P63" s="15"/>
      <c r="Q63" s="37">
        <v>7.49</v>
      </c>
      <c r="R63" s="69">
        <f t="shared" si="3"/>
        <v>7.49</v>
      </c>
      <c r="S63" s="69">
        <f t="shared" si="4"/>
        <v>2.14</v>
      </c>
      <c r="T63" s="38">
        <v>1</v>
      </c>
      <c r="U63" s="39" t="str">
        <f t="shared" si="5"/>
        <v>Single canister</v>
      </c>
      <c r="V63" s="27">
        <v>3.5</v>
      </c>
      <c r="W63" s="40"/>
      <c r="X63" s="15" t="s">
        <v>350</v>
      </c>
      <c r="Y63" s="38"/>
      <c r="Z63" s="15"/>
      <c r="AA63" s="27"/>
      <c r="AB63" s="15" t="s">
        <v>1312</v>
      </c>
      <c r="AC63" s="27">
        <v>1</v>
      </c>
      <c r="AD63" s="15" t="s">
        <v>472</v>
      </c>
      <c r="AE63" s="67"/>
      <c r="AF63" s="15" t="s">
        <v>1313</v>
      </c>
    </row>
    <row r="64" spans="1:32" s="24" customFormat="1">
      <c r="A64" s="106"/>
      <c r="B64" s="27">
        <v>57</v>
      </c>
      <c r="C64" s="27">
        <v>68</v>
      </c>
      <c r="D64" s="36">
        <v>45014</v>
      </c>
      <c r="E64" s="150" t="s">
        <v>85</v>
      </c>
      <c r="F64" s="150" t="s">
        <v>1331</v>
      </c>
      <c r="G64" s="151" t="s">
        <v>236</v>
      </c>
      <c r="H64" s="151" t="s">
        <v>235</v>
      </c>
      <c r="I64" s="15" t="s">
        <v>85</v>
      </c>
      <c r="J64" s="15" t="s">
        <v>1250</v>
      </c>
      <c r="K64" s="15" t="s">
        <v>353</v>
      </c>
      <c r="L64" s="15" t="s">
        <v>1251</v>
      </c>
      <c r="M64" s="15" t="s">
        <v>1324</v>
      </c>
      <c r="N64" s="60" t="s">
        <v>350</v>
      </c>
      <c r="O64" s="60"/>
      <c r="P64" s="15"/>
      <c r="Q64" s="37">
        <v>7.88</v>
      </c>
      <c r="R64" s="69">
        <f t="shared" si="3"/>
        <v>7.88</v>
      </c>
      <c r="S64" s="69">
        <f t="shared" si="4"/>
        <v>0.78800000000000003</v>
      </c>
      <c r="T64" s="38">
        <v>1</v>
      </c>
      <c r="U64" s="39" t="str">
        <f t="shared" si="5"/>
        <v>Single canister</v>
      </c>
      <c r="V64" s="27">
        <v>10</v>
      </c>
      <c r="W64" s="40"/>
      <c r="X64" s="15" t="s">
        <v>350</v>
      </c>
      <c r="Y64" s="38"/>
      <c r="Z64" s="15"/>
      <c r="AA64" s="27"/>
      <c r="AB64" s="15" t="s">
        <v>1306</v>
      </c>
      <c r="AC64" s="27">
        <v>1</v>
      </c>
      <c r="AD64" s="15" t="s">
        <v>472</v>
      </c>
      <c r="AE64" s="67"/>
      <c r="AF64" s="15"/>
    </row>
    <row r="65" spans="1:32" s="24" customFormat="1">
      <c r="A65" s="106"/>
      <c r="B65" s="27">
        <v>58</v>
      </c>
      <c r="C65" s="27">
        <v>68</v>
      </c>
      <c r="D65" s="36">
        <v>45014</v>
      </c>
      <c r="E65" s="150" t="s">
        <v>85</v>
      </c>
      <c r="F65" s="150" t="s">
        <v>1331</v>
      </c>
      <c r="G65" s="151" t="s">
        <v>236</v>
      </c>
      <c r="H65" s="151" t="s">
        <v>235</v>
      </c>
      <c r="I65" s="15" t="s">
        <v>85</v>
      </c>
      <c r="J65" s="15" t="s">
        <v>1250</v>
      </c>
      <c r="K65" s="15" t="s">
        <v>353</v>
      </c>
      <c r="L65" s="15" t="s">
        <v>1258</v>
      </c>
      <c r="M65" s="15" t="s">
        <v>1307</v>
      </c>
      <c r="N65" s="60" t="s">
        <v>350</v>
      </c>
      <c r="O65" s="60"/>
      <c r="P65" s="15"/>
      <c r="Q65" s="37">
        <v>14.88</v>
      </c>
      <c r="R65" s="69">
        <f t="shared" si="3"/>
        <v>7.44</v>
      </c>
      <c r="S65" s="69">
        <f t="shared" si="4"/>
        <v>0.74399999999999999</v>
      </c>
      <c r="T65" s="38">
        <v>2</v>
      </c>
      <c r="U65" s="39" t="str">
        <f t="shared" si="5"/>
        <v>2-Pack</v>
      </c>
      <c r="V65" s="27">
        <v>10</v>
      </c>
      <c r="W65" s="40"/>
      <c r="X65" s="15" t="s">
        <v>350</v>
      </c>
      <c r="Y65" s="38"/>
      <c r="Z65" s="15"/>
      <c r="AA65" s="27"/>
      <c r="AB65" s="15" t="s">
        <v>1306</v>
      </c>
      <c r="AC65" s="27">
        <v>1</v>
      </c>
      <c r="AD65" s="15" t="s">
        <v>472</v>
      </c>
      <c r="AE65" s="67"/>
      <c r="AF65" s="15"/>
    </row>
    <row r="66" spans="1:32" s="24" customFormat="1">
      <c r="A66" s="106"/>
      <c r="B66" s="27">
        <v>59</v>
      </c>
      <c r="C66" s="27">
        <v>68</v>
      </c>
      <c r="D66" s="36">
        <v>45014</v>
      </c>
      <c r="E66" s="150" t="s">
        <v>85</v>
      </c>
      <c r="F66" s="150" t="s">
        <v>1331</v>
      </c>
      <c r="G66" s="151" t="s">
        <v>236</v>
      </c>
      <c r="H66" s="151" t="s">
        <v>235</v>
      </c>
      <c r="I66" s="15" t="s">
        <v>85</v>
      </c>
      <c r="J66" s="15" t="s">
        <v>1250</v>
      </c>
      <c r="K66" s="15" t="s">
        <v>353</v>
      </c>
      <c r="L66" s="15" t="s">
        <v>1256</v>
      </c>
      <c r="M66" s="15" t="s">
        <v>1308</v>
      </c>
      <c r="N66" s="60" t="s">
        <v>350</v>
      </c>
      <c r="O66" s="60"/>
      <c r="P66" s="15"/>
      <c r="Q66" s="37">
        <v>21.88</v>
      </c>
      <c r="R66" s="69">
        <f t="shared" si="3"/>
        <v>5.47</v>
      </c>
      <c r="S66" s="69">
        <f t="shared" si="4"/>
        <v>0.54699999999999993</v>
      </c>
      <c r="T66" s="38">
        <v>4</v>
      </c>
      <c r="U66" s="39" t="str">
        <f t="shared" si="5"/>
        <v>4-Pack</v>
      </c>
      <c r="V66" s="27">
        <v>10</v>
      </c>
      <c r="W66" s="40"/>
      <c r="X66" s="15" t="s">
        <v>350</v>
      </c>
      <c r="Y66" s="38"/>
      <c r="Z66" s="15"/>
      <c r="AA66" s="27"/>
      <c r="AB66" s="15" t="s">
        <v>1306</v>
      </c>
      <c r="AC66" s="27">
        <v>1</v>
      </c>
      <c r="AD66" s="15" t="s">
        <v>472</v>
      </c>
      <c r="AE66" s="67"/>
      <c r="AF66" s="15"/>
    </row>
    <row r="67" spans="1:32" s="24" customFormat="1">
      <c r="A67" s="106"/>
      <c r="B67" s="27">
        <v>60</v>
      </c>
      <c r="C67" s="27">
        <v>69</v>
      </c>
      <c r="D67" s="36">
        <v>45014</v>
      </c>
      <c r="E67" s="150" t="s">
        <v>116</v>
      </c>
      <c r="F67" s="150" t="s">
        <v>1331</v>
      </c>
      <c r="G67" s="151" t="s">
        <v>238</v>
      </c>
      <c r="H67" s="151" t="s">
        <v>237</v>
      </c>
      <c r="I67" s="15" t="s">
        <v>414</v>
      </c>
      <c r="J67" s="15" t="s">
        <v>694</v>
      </c>
      <c r="K67" s="15" t="s">
        <v>353</v>
      </c>
      <c r="L67" s="15" t="s">
        <v>1151</v>
      </c>
      <c r="M67" s="15" t="s">
        <v>1309</v>
      </c>
      <c r="N67" s="60" t="s">
        <v>350</v>
      </c>
      <c r="O67" s="60"/>
      <c r="P67" s="15"/>
      <c r="Q67" s="37">
        <v>12.99</v>
      </c>
      <c r="R67" s="69">
        <f t="shared" si="3"/>
        <v>6.4950000000000001</v>
      </c>
      <c r="S67" s="69">
        <f t="shared" si="4"/>
        <v>0.64949999999999997</v>
      </c>
      <c r="T67" s="38">
        <v>2</v>
      </c>
      <c r="U67" s="39" t="str">
        <f t="shared" si="5"/>
        <v>2-Pack</v>
      </c>
      <c r="V67" s="27">
        <v>10</v>
      </c>
      <c r="W67" s="40"/>
      <c r="X67" s="15" t="s">
        <v>350</v>
      </c>
      <c r="Y67" s="38"/>
      <c r="Z67" s="15"/>
      <c r="AA67" s="27"/>
      <c r="AB67" s="15"/>
      <c r="AC67" s="27">
        <v>0</v>
      </c>
      <c r="AD67" s="15" t="s">
        <v>472</v>
      </c>
      <c r="AE67" s="67"/>
      <c r="AF67" s="15"/>
    </row>
    <row r="68" spans="1:32" s="24" customFormat="1">
      <c r="A68" s="106"/>
      <c r="B68" s="27">
        <v>61</v>
      </c>
      <c r="C68" s="27">
        <v>69</v>
      </c>
      <c r="D68" s="36">
        <v>45014</v>
      </c>
      <c r="E68" s="150" t="s">
        <v>116</v>
      </c>
      <c r="F68" s="150" t="s">
        <v>1331</v>
      </c>
      <c r="G68" s="151" t="s">
        <v>238</v>
      </c>
      <c r="H68" s="151" t="s">
        <v>237</v>
      </c>
      <c r="I68" s="15" t="s">
        <v>414</v>
      </c>
      <c r="J68" s="15" t="s">
        <v>694</v>
      </c>
      <c r="K68" s="15" t="s">
        <v>353</v>
      </c>
      <c r="L68" s="15" t="s">
        <v>1156</v>
      </c>
      <c r="M68" s="15" t="s">
        <v>1310</v>
      </c>
      <c r="N68" s="60" t="s">
        <v>350</v>
      </c>
      <c r="O68" s="60"/>
      <c r="P68" s="15"/>
      <c r="Q68" s="37">
        <v>6.99</v>
      </c>
      <c r="R68" s="69">
        <f t="shared" si="3"/>
        <v>6.99</v>
      </c>
      <c r="S68" s="69">
        <f t="shared" si="4"/>
        <v>0.69900000000000007</v>
      </c>
      <c r="T68" s="38">
        <v>1</v>
      </c>
      <c r="U68" s="39" t="str">
        <f t="shared" si="5"/>
        <v>Single canister</v>
      </c>
      <c r="V68" s="27">
        <v>10</v>
      </c>
      <c r="W68" s="40"/>
      <c r="X68" s="15" t="s">
        <v>350</v>
      </c>
      <c r="Y68" s="38"/>
      <c r="Z68" s="15"/>
      <c r="AA68" s="27"/>
      <c r="AB68" s="15"/>
      <c r="AC68" s="27">
        <v>0</v>
      </c>
      <c r="AD68" s="15" t="s">
        <v>472</v>
      </c>
      <c r="AE68" s="67"/>
      <c r="AF68" s="15"/>
    </row>
    <row r="69" spans="1:32" s="24" customFormat="1">
      <c r="A69" s="106"/>
      <c r="B69" s="27">
        <v>62</v>
      </c>
      <c r="C69" s="27">
        <v>70</v>
      </c>
      <c r="D69" s="36">
        <v>45014</v>
      </c>
      <c r="E69" s="150" t="s">
        <v>93</v>
      </c>
      <c r="F69" s="150" t="s">
        <v>1331</v>
      </c>
      <c r="G69" s="151" t="s">
        <v>240</v>
      </c>
      <c r="H69" s="151" t="s">
        <v>239</v>
      </c>
      <c r="I69" s="15" t="s">
        <v>706</v>
      </c>
      <c r="J69" s="15" t="s">
        <v>707</v>
      </c>
      <c r="K69" s="15" t="s">
        <v>353</v>
      </c>
      <c r="L69" s="15" t="s">
        <v>1311</v>
      </c>
      <c r="M69" s="15" t="s">
        <v>1068</v>
      </c>
      <c r="N69" s="60" t="s">
        <v>350</v>
      </c>
      <c r="O69" s="60"/>
      <c r="P69" s="15"/>
      <c r="Q69" s="37">
        <v>20.89</v>
      </c>
      <c r="R69" s="69">
        <f t="shared" si="3"/>
        <v>6.9633333333333338</v>
      </c>
      <c r="S69" s="69">
        <f t="shared" si="4"/>
        <v>0.69633333333333336</v>
      </c>
      <c r="T69" s="38">
        <v>3</v>
      </c>
      <c r="U69" s="39" t="str">
        <f t="shared" si="5"/>
        <v>3-Pack</v>
      </c>
      <c r="V69" s="27">
        <v>10</v>
      </c>
      <c r="W69" s="40"/>
      <c r="X69" s="15" t="s">
        <v>350</v>
      </c>
      <c r="Y69" s="38"/>
      <c r="Z69" s="15"/>
      <c r="AA69" s="27"/>
      <c r="AB69" s="15" t="s">
        <v>1312</v>
      </c>
      <c r="AC69" s="27">
        <v>1</v>
      </c>
      <c r="AD69" s="15" t="s">
        <v>472</v>
      </c>
      <c r="AE69" s="67"/>
      <c r="AF69" s="15" t="s">
        <v>1313</v>
      </c>
    </row>
    <row r="70" spans="1:32" s="24" customFormat="1">
      <c r="A70" s="106"/>
      <c r="B70" s="27">
        <v>63</v>
      </c>
      <c r="C70" s="27">
        <v>70</v>
      </c>
      <c r="D70" s="36">
        <v>45014</v>
      </c>
      <c r="E70" s="150" t="s">
        <v>93</v>
      </c>
      <c r="F70" s="150" t="s">
        <v>1331</v>
      </c>
      <c r="G70" s="151" t="s">
        <v>240</v>
      </c>
      <c r="H70" s="151" t="s">
        <v>239</v>
      </c>
      <c r="I70" s="15" t="s">
        <v>706</v>
      </c>
      <c r="J70" s="15" t="s">
        <v>707</v>
      </c>
      <c r="K70" s="15" t="s">
        <v>353</v>
      </c>
      <c r="L70" s="15" t="s">
        <v>1314</v>
      </c>
      <c r="M70" s="15" t="s">
        <v>1076</v>
      </c>
      <c r="N70" s="60" t="s">
        <v>350</v>
      </c>
      <c r="O70" s="60"/>
      <c r="P70" s="15"/>
      <c r="Q70" s="37">
        <v>10.99</v>
      </c>
      <c r="R70" s="69">
        <f t="shared" si="3"/>
        <v>10.99</v>
      </c>
      <c r="S70" s="69">
        <f t="shared" si="4"/>
        <v>1.099</v>
      </c>
      <c r="T70" s="38">
        <v>1</v>
      </c>
      <c r="U70" s="39" t="str">
        <f t="shared" si="5"/>
        <v>Single canister</v>
      </c>
      <c r="V70" s="27">
        <v>10</v>
      </c>
      <c r="W70" s="40"/>
      <c r="X70" s="15" t="s">
        <v>350</v>
      </c>
      <c r="Y70" s="38"/>
      <c r="Z70" s="15"/>
      <c r="AA70" s="27"/>
      <c r="AB70" s="15" t="s">
        <v>1312</v>
      </c>
      <c r="AC70" s="27">
        <v>1</v>
      </c>
      <c r="AD70" s="15" t="s">
        <v>472</v>
      </c>
      <c r="AE70" s="67"/>
      <c r="AF70" s="15" t="s">
        <v>1313</v>
      </c>
    </row>
    <row r="71" spans="1:32" s="24" customFormat="1">
      <c r="A71" s="106"/>
      <c r="B71" s="27">
        <v>64</v>
      </c>
      <c r="C71" s="27">
        <v>70</v>
      </c>
      <c r="D71" s="36">
        <v>45014</v>
      </c>
      <c r="E71" s="150" t="s">
        <v>93</v>
      </c>
      <c r="F71" s="150" t="s">
        <v>1331</v>
      </c>
      <c r="G71" s="151" t="s">
        <v>240</v>
      </c>
      <c r="H71" s="151" t="s">
        <v>239</v>
      </c>
      <c r="I71" s="15" t="s">
        <v>706</v>
      </c>
      <c r="J71" s="15" t="s">
        <v>707</v>
      </c>
      <c r="K71" s="15" t="s">
        <v>353</v>
      </c>
      <c r="L71" s="15" t="s">
        <v>1315</v>
      </c>
      <c r="M71" s="15" t="s">
        <v>1078</v>
      </c>
      <c r="N71" s="60" t="s">
        <v>350</v>
      </c>
      <c r="O71" s="60"/>
      <c r="P71" s="15"/>
      <c r="Q71" s="37">
        <v>7.49</v>
      </c>
      <c r="R71" s="69">
        <f t="shared" si="3"/>
        <v>7.49</v>
      </c>
      <c r="S71" s="69">
        <f t="shared" si="4"/>
        <v>2.14</v>
      </c>
      <c r="T71" s="38">
        <v>1</v>
      </c>
      <c r="U71" s="39" t="str">
        <f t="shared" si="5"/>
        <v>Single canister</v>
      </c>
      <c r="V71" s="27">
        <v>3.5</v>
      </c>
      <c r="W71" s="40"/>
      <c r="X71" s="15" t="s">
        <v>350</v>
      </c>
      <c r="Y71" s="38"/>
      <c r="Z71" s="15"/>
      <c r="AA71" s="27"/>
      <c r="AB71" s="15" t="s">
        <v>1312</v>
      </c>
      <c r="AC71" s="27">
        <v>1</v>
      </c>
      <c r="AD71" s="15" t="s">
        <v>472</v>
      </c>
      <c r="AE71" s="67"/>
      <c r="AF71" s="15" t="s">
        <v>1313</v>
      </c>
    </row>
    <row r="72" spans="1:32" s="24" customFormat="1">
      <c r="A72" s="106"/>
      <c r="B72" s="27">
        <v>65</v>
      </c>
      <c r="C72" s="27">
        <v>71</v>
      </c>
      <c r="D72" s="36">
        <v>45014</v>
      </c>
      <c r="E72" s="150" t="s">
        <v>85</v>
      </c>
      <c r="F72" s="150" t="s">
        <v>1332</v>
      </c>
      <c r="G72" s="151" t="s">
        <v>242</v>
      </c>
      <c r="H72" s="151" t="s">
        <v>241</v>
      </c>
      <c r="I72" s="15" t="s">
        <v>85</v>
      </c>
      <c r="J72" s="15" t="s">
        <v>1250</v>
      </c>
      <c r="K72" s="15" t="s">
        <v>353</v>
      </c>
      <c r="L72" s="15" t="s">
        <v>1251</v>
      </c>
      <c r="M72" s="15" t="s">
        <v>1318</v>
      </c>
      <c r="N72" s="60" t="s">
        <v>350</v>
      </c>
      <c r="O72" s="60"/>
      <c r="P72" s="15"/>
      <c r="Q72" s="37">
        <v>4.97</v>
      </c>
      <c r="R72" s="69">
        <f t="shared" ref="R72:R103" si="6">IFERROR(Q72/T72,"-")</f>
        <v>4.97</v>
      </c>
      <c r="S72" s="69">
        <f t="shared" ref="S72:S103" si="7">IFERROR(R72/V72,"-")</f>
        <v>0.497</v>
      </c>
      <c r="T72" s="38">
        <v>1</v>
      </c>
      <c r="U72" s="39" t="str">
        <f t="shared" si="5"/>
        <v>Single canister</v>
      </c>
      <c r="V72" s="27">
        <v>10</v>
      </c>
      <c r="W72" s="40"/>
      <c r="X72" s="15" t="s">
        <v>350</v>
      </c>
      <c r="Y72" s="38"/>
      <c r="Z72" s="15"/>
      <c r="AA72" s="27"/>
      <c r="AB72" s="15" t="s">
        <v>1306</v>
      </c>
      <c r="AC72" s="27">
        <v>1</v>
      </c>
      <c r="AD72" s="15" t="s">
        <v>472</v>
      </c>
      <c r="AE72" s="67"/>
      <c r="AF72" s="15"/>
    </row>
    <row r="73" spans="1:32" s="24" customFormat="1">
      <c r="A73" s="106"/>
      <c r="B73" s="27">
        <v>66</v>
      </c>
      <c r="C73" s="27">
        <v>71</v>
      </c>
      <c r="D73" s="36">
        <v>45014</v>
      </c>
      <c r="E73" s="150" t="s">
        <v>85</v>
      </c>
      <c r="F73" s="150" t="s">
        <v>1332</v>
      </c>
      <c r="G73" s="151" t="s">
        <v>242</v>
      </c>
      <c r="H73" s="151" t="s">
        <v>241</v>
      </c>
      <c r="I73" s="15" t="s">
        <v>85</v>
      </c>
      <c r="J73" s="15" t="s">
        <v>1250</v>
      </c>
      <c r="K73" s="15" t="s">
        <v>353</v>
      </c>
      <c r="L73" s="15" t="s">
        <v>1258</v>
      </c>
      <c r="M73" s="15" t="s">
        <v>1320</v>
      </c>
      <c r="N73" s="60" t="s">
        <v>350</v>
      </c>
      <c r="O73" s="60"/>
      <c r="P73" s="15"/>
      <c r="Q73" s="37">
        <v>9.6300000000000008</v>
      </c>
      <c r="R73" s="69">
        <f t="shared" si="6"/>
        <v>4.8150000000000004</v>
      </c>
      <c r="S73" s="69">
        <f t="shared" si="7"/>
        <v>0.48150000000000004</v>
      </c>
      <c r="T73" s="38">
        <v>2</v>
      </c>
      <c r="U73" s="39" t="str">
        <f t="shared" si="5"/>
        <v>2-Pack</v>
      </c>
      <c r="V73" s="27">
        <v>10</v>
      </c>
      <c r="W73" s="40"/>
      <c r="X73" s="15" t="s">
        <v>350</v>
      </c>
      <c r="Y73" s="38"/>
      <c r="Z73" s="15"/>
      <c r="AA73" s="27"/>
      <c r="AB73" s="15" t="s">
        <v>1306</v>
      </c>
      <c r="AC73" s="27">
        <v>1</v>
      </c>
      <c r="AD73" s="15" t="s">
        <v>472</v>
      </c>
      <c r="AE73" s="67"/>
      <c r="AF73" s="15"/>
    </row>
    <row r="74" spans="1:32" s="24" customFormat="1">
      <c r="A74" s="106"/>
      <c r="B74" s="27">
        <v>67</v>
      </c>
      <c r="C74" s="27">
        <v>71</v>
      </c>
      <c r="D74" s="36">
        <v>45014</v>
      </c>
      <c r="E74" s="150" t="s">
        <v>85</v>
      </c>
      <c r="F74" s="150" t="s">
        <v>1332</v>
      </c>
      <c r="G74" s="151" t="s">
        <v>242</v>
      </c>
      <c r="H74" s="151" t="s">
        <v>241</v>
      </c>
      <c r="I74" s="15" t="s">
        <v>85</v>
      </c>
      <c r="J74" s="15" t="s">
        <v>1250</v>
      </c>
      <c r="K74" s="15" t="s">
        <v>353</v>
      </c>
      <c r="L74" s="15" t="s">
        <v>1256</v>
      </c>
      <c r="M74" s="15" t="s">
        <v>1330</v>
      </c>
      <c r="N74" s="60" t="s">
        <v>350</v>
      </c>
      <c r="O74" s="60"/>
      <c r="P74" s="15"/>
      <c r="Q74" s="37">
        <v>13.97</v>
      </c>
      <c r="R74" s="69">
        <f t="shared" si="6"/>
        <v>3.4925000000000002</v>
      </c>
      <c r="S74" s="69">
        <f t="shared" si="7"/>
        <v>0.34925</v>
      </c>
      <c r="T74" s="38">
        <v>4</v>
      </c>
      <c r="U74" s="39" t="str">
        <f t="shared" si="5"/>
        <v>4-Pack</v>
      </c>
      <c r="V74" s="27">
        <v>10</v>
      </c>
      <c r="W74" s="40"/>
      <c r="X74" s="15" t="s">
        <v>350</v>
      </c>
      <c r="Y74" s="38"/>
      <c r="Z74" s="15"/>
      <c r="AA74" s="27"/>
      <c r="AB74" s="15" t="s">
        <v>1306</v>
      </c>
      <c r="AC74" s="27">
        <v>1</v>
      </c>
      <c r="AD74" s="15" t="s">
        <v>472</v>
      </c>
      <c r="AE74" s="67"/>
      <c r="AF74" s="15"/>
    </row>
    <row r="75" spans="1:32" s="24" customFormat="1">
      <c r="A75" s="106"/>
      <c r="B75" s="27">
        <v>68</v>
      </c>
      <c r="C75" s="27">
        <v>72</v>
      </c>
      <c r="D75" s="36">
        <v>45014</v>
      </c>
      <c r="E75" s="150" t="s">
        <v>116</v>
      </c>
      <c r="F75" s="150" t="s">
        <v>1332</v>
      </c>
      <c r="G75" s="151" t="s">
        <v>244</v>
      </c>
      <c r="H75" s="151" t="s">
        <v>243</v>
      </c>
      <c r="I75" s="15" t="s">
        <v>414</v>
      </c>
      <c r="J75" s="15" t="s">
        <v>694</v>
      </c>
      <c r="K75" s="15" t="s">
        <v>353</v>
      </c>
      <c r="L75" s="15" t="s">
        <v>1151</v>
      </c>
      <c r="M75" s="15" t="s">
        <v>1309</v>
      </c>
      <c r="N75" s="60" t="s">
        <v>350</v>
      </c>
      <c r="O75" s="60"/>
      <c r="P75" s="15"/>
      <c r="Q75" s="37">
        <v>12.99</v>
      </c>
      <c r="R75" s="69">
        <f t="shared" si="6"/>
        <v>6.4950000000000001</v>
      </c>
      <c r="S75" s="69">
        <f t="shared" si="7"/>
        <v>0.64949999999999997</v>
      </c>
      <c r="T75" s="38">
        <v>2</v>
      </c>
      <c r="U75" s="39" t="str">
        <f t="shared" si="5"/>
        <v>2-Pack</v>
      </c>
      <c r="V75" s="27">
        <v>10</v>
      </c>
      <c r="W75" s="40"/>
      <c r="X75" s="15" t="s">
        <v>350</v>
      </c>
      <c r="Y75" s="38"/>
      <c r="Z75" s="15"/>
      <c r="AA75" s="27"/>
      <c r="AB75" s="15"/>
      <c r="AC75" s="27">
        <v>0</v>
      </c>
      <c r="AD75" s="15" t="s">
        <v>472</v>
      </c>
      <c r="AE75" s="67"/>
      <c r="AF75" s="15"/>
    </row>
    <row r="76" spans="1:32" s="24" customFormat="1">
      <c r="A76" s="106"/>
      <c r="B76" s="27">
        <v>69</v>
      </c>
      <c r="C76" s="27">
        <v>72</v>
      </c>
      <c r="D76" s="36">
        <v>45014</v>
      </c>
      <c r="E76" s="150" t="s">
        <v>116</v>
      </c>
      <c r="F76" s="150" t="s">
        <v>1332</v>
      </c>
      <c r="G76" s="151" t="s">
        <v>244</v>
      </c>
      <c r="H76" s="151" t="s">
        <v>243</v>
      </c>
      <c r="I76" s="15" t="s">
        <v>414</v>
      </c>
      <c r="J76" s="15" t="s">
        <v>694</v>
      </c>
      <c r="K76" s="15" t="s">
        <v>353</v>
      </c>
      <c r="L76" s="15" t="s">
        <v>1156</v>
      </c>
      <c r="M76" s="15" t="s">
        <v>1310</v>
      </c>
      <c r="N76" s="60" t="s">
        <v>350</v>
      </c>
      <c r="O76" s="60"/>
      <c r="P76" s="15"/>
      <c r="Q76" s="37">
        <v>6.99</v>
      </c>
      <c r="R76" s="69">
        <f t="shared" si="6"/>
        <v>6.99</v>
      </c>
      <c r="S76" s="69">
        <f t="shared" si="7"/>
        <v>0.69900000000000007</v>
      </c>
      <c r="T76" s="38">
        <v>1</v>
      </c>
      <c r="U76" s="39" t="str">
        <f t="shared" si="5"/>
        <v>Single canister</v>
      </c>
      <c r="V76" s="27">
        <v>10</v>
      </c>
      <c r="W76" s="40"/>
      <c r="X76" s="15" t="s">
        <v>350</v>
      </c>
      <c r="Y76" s="38"/>
      <c r="Z76" s="15"/>
      <c r="AA76" s="27"/>
      <c r="AB76" s="15"/>
      <c r="AC76" s="27">
        <v>0</v>
      </c>
      <c r="AD76" s="15" t="s">
        <v>472</v>
      </c>
      <c r="AE76" s="67"/>
      <c r="AF76" s="15"/>
    </row>
    <row r="77" spans="1:32" s="24" customFormat="1">
      <c r="A77" s="106"/>
      <c r="B77" s="27">
        <v>70</v>
      </c>
      <c r="C77" s="27">
        <v>73</v>
      </c>
      <c r="D77" s="36">
        <v>45014</v>
      </c>
      <c r="E77" s="150" t="s">
        <v>93</v>
      </c>
      <c r="F77" s="150" t="s">
        <v>1332</v>
      </c>
      <c r="G77" s="151" t="s">
        <v>246</v>
      </c>
      <c r="H77" s="151" t="s">
        <v>245</v>
      </c>
      <c r="I77" s="15" t="s">
        <v>706</v>
      </c>
      <c r="J77" s="15" t="s">
        <v>707</v>
      </c>
      <c r="K77" s="15" t="s">
        <v>353</v>
      </c>
      <c r="L77" s="15" t="s">
        <v>1311</v>
      </c>
      <c r="M77" s="15" t="s">
        <v>1068</v>
      </c>
      <c r="N77" s="60" t="s">
        <v>350</v>
      </c>
      <c r="O77" s="60"/>
      <c r="P77" s="15"/>
      <c r="Q77" s="37">
        <v>20.89</v>
      </c>
      <c r="R77" s="69">
        <f t="shared" si="6"/>
        <v>6.9633333333333338</v>
      </c>
      <c r="S77" s="69">
        <f t="shared" si="7"/>
        <v>0.69633333333333336</v>
      </c>
      <c r="T77" s="38">
        <v>3</v>
      </c>
      <c r="U77" s="39" t="str">
        <f t="shared" si="5"/>
        <v>3-Pack</v>
      </c>
      <c r="V77" s="27">
        <v>10</v>
      </c>
      <c r="W77" s="40"/>
      <c r="X77" s="15" t="s">
        <v>350</v>
      </c>
      <c r="Y77" s="38"/>
      <c r="Z77" s="15"/>
      <c r="AA77" s="27"/>
      <c r="AB77" s="15" t="s">
        <v>1312</v>
      </c>
      <c r="AC77" s="27">
        <v>1</v>
      </c>
      <c r="AD77" s="15" t="s">
        <v>472</v>
      </c>
      <c r="AE77" s="67"/>
      <c r="AF77" s="15" t="s">
        <v>1313</v>
      </c>
    </row>
    <row r="78" spans="1:32" s="24" customFormat="1">
      <c r="A78" s="106"/>
      <c r="B78" s="27">
        <v>71</v>
      </c>
      <c r="C78" s="27">
        <v>73</v>
      </c>
      <c r="D78" s="36">
        <v>45014</v>
      </c>
      <c r="E78" s="150" t="s">
        <v>93</v>
      </c>
      <c r="F78" s="150" t="s">
        <v>1332</v>
      </c>
      <c r="G78" s="151" t="s">
        <v>246</v>
      </c>
      <c r="H78" s="151" t="s">
        <v>245</v>
      </c>
      <c r="I78" s="15" t="s">
        <v>706</v>
      </c>
      <c r="J78" s="15" t="s">
        <v>707</v>
      </c>
      <c r="K78" s="15" t="s">
        <v>353</v>
      </c>
      <c r="L78" s="15" t="s">
        <v>1314</v>
      </c>
      <c r="M78" s="15" t="s">
        <v>1076</v>
      </c>
      <c r="N78" s="60" t="s">
        <v>350</v>
      </c>
      <c r="O78" s="60"/>
      <c r="P78" s="15"/>
      <c r="Q78" s="37">
        <v>10.99</v>
      </c>
      <c r="R78" s="69">
        <f t="shared" si="6"/>
        <v>10.99</v>
      </c>
      <c r="S78" s="69">
        <f t="shared" si="7"/>
        <v>1.099</v>
      </c>
      <c r="T78" s="38">
        <v>1</v>
      </c>
      <c r="U78" s="39" t="str">
        <f t="shared" si="5"/>
        <v>Single canister</v>
      </c>
      <c r="V78" s="27">
        <v>10</v>
      </c>
      <c r="W78" s="40"/>
      <c r="X78" s="15" t="s">
        <v>350</v>
      </c>
      <c r="Y78" s="38"/>
      <c r="Z78" s="15"/>
      <c r="AA78" s="27"/>
      <c r="AB78" s="15" t="s">
        <v>1312</v>
      </c>
      <c r="AC78" s="27">
        <v>1</v>
      </c>
      <c r="AD78" s="15" t="s">
        <v>472</v>
      </c>
      <c r="AE78" s="67"/>
      <c r="AF78" s="15" t="s">
        <v>1313</v>
      </c>
    </row>
    <row r="79" spans="1:32" s="24" customFormat="1">
      <c r="A79" s="106"/>
      <c r="B79" s="27">
        <v>72</v>
      </c>
      <c r="C79" s="27">
        <v>73</v>
      </c>
      <c r="D79" s="36">
        <v>45014</v>
      </c>
      <c r="E79" s="150" t="s">
        <v>93</v>
      </c>
      <c r="F79" s="150" t="s">
        <v>1332</v>
      </c>
      <c r="G79" s="151" t="s">
        <v>246</v>
      </c>
      <c r="H79" s="151" t="s">
        <v>245</v>
      </c>
      <c r="I79" s="15" t="s">
        <v>706</v>
      </c>
      <c r="J79" s="15" t="s">
        <v>707</v>
      </c>
      <c r="K79" s="15" t="s">
        <v>353</v>
      </c>
      <c r="L79" s="15" t="s">
        <v>1315</v>
      </c>
      <c r="M79" s="15" t="s">
        <v>1078</v>
      </c>
      <c r="N79" s="60" t="s">
        <v>350</v>
      </c>
      <c r="O79" s="60"/>
      <c r="P79" s="15"/>
      <c r="Q79" s="37">
        <v>7.49</v>
      </c>
      <c r="R79" s="69">
        <f t="shared" si="6"/>
        <v>7.49</v>
      </c>
      <c r="S79" s="69">
        <f t="shared" si="7"/>
        <v>2.14</v>
      </c>
      <c r="T79" s="38">
        <v>1</v>
      </c>
      <c r="U79" s="39" t="str">
        <f t="shared" si="5"/>
        <v>Single canister</v>
      </c>
      <c r="V79" s="27">
        <v>3.5</v>
      </c>
      <c r="W79" s="40"/>
      <c r="X79" s="15" t="s">
        <v>350</v>
      </c>
      <c r="Y79" s="38"/>
      <c r="Z79" s="15"/>
      <c r="AA79" s="27"/>
      <c r="AB79" s="15" t="s">
        <v>1312</v>
      </c>
      <c r="AC79" s="27">
        <v>1</v>
      </c>
      <c r="AD79" s="15" t="s">
        <v>472</v>
      </c>
      <c r="AE79" s="67"/>
      <c r="AF79" s="15" t="s">
        <v>1313</v>
      </c>
    </row>
    <row r="80" spans="1:32" s="24" customFormat="1">
      <c r="A80" s="106"/>
      <c r="B80" s="27">
        <v>73</v>
      </c>
      <c r="C80" s="27">
        <v>74</v>
      </c>
      <c r="D80" s="36">
        <v>45014</v>
      </c>
      <c r="E80" s="150" t="s">
        <v>85</v>
      </c>
      <c r="F80" s="150" t="s">
        <v>1333</v>
      </c>
      <c r="G80" s="151" t="s">
        <v>248</v>
      </c>
      <c r="H80" s="151" t="s">
        <v>247</v>
      </c>
      <c r="I80" s="15" t="s">
        <v>85</v>
      </c>
      <c r="J80" s="15" t="s">
        <v>1250</v>
      </c>
      <c r="K80" s="15" t="s">
        <v>353</v>
      </c>
      <c r="L80" s="15" t="s">
        <v>1251</v>
      </c>
      <c r="M80" s="15" t="s">
        <v>1324</v>
      </c>
      <c r="N80" s="60" t="s">
        <v>350</v>
      </c>
      <c r="O80" s="60"/>
      <c r="P80" s="15"/>
      <c r="Q80" s="37">
        <v>7.88</v>
      </c>
      <c r="R80" s="69">
        <f t="shared" si="6"/>
        <v>7.88</v>
      </c>
      <c r="S80" s="69">
        <f t="shared" si="7"/>
        <v>0.78800000000000003</v>
      </c>
      <c r="T80" s="38">
        <v>1</v>
      </c>
      <c r="U80" s="39" t="str">
        <f t="shared" si="5"/>
        <v>Single canister</v>
      </c>
      <c r="V80" s="27">
        <v>10</v>
      </c>
      <c r="W80" s="40"/>
      <c r="X80" s="15" t="s">
        <v>350</v>
      </c>
      <c r="Y80" s="38"/>
      <c r="Z80" s="15"/>
      <c r="AA80" s="27"/>
      <c r="AB80" s="15" t="s">
        <v>1306</v>
      </c>
      <c r="AC80" s="27">
        <v>1</v>
      </c>
      <c r="AD80" s="15" t="s">
        <v>472</v>
      </c>
      <c r="AE80" s="67"/>
      <c r="AF80" s="15"/>
    </row>
    <row r="81" spans="1:32" s="24" customFormat="1">
      <c r="A81" s="106"/>
      <c r="B81" s="27">
        <v>74</v>
      </c>
      <c r="C81" s="27">
        <v>75</v>
      </c>
      <c r="D81" s="36">
        <v>45014</v>
      </c>
      <c r="E81" s="150" t="s">
        <v>116</v>
      </c>
      <c r="F81" s="150" t="s">
        <v>1333</v>
      </c>
      <c r="G81" s="151" t="s">
        <v>250</v>
      </c>
      <c r="H81" s="151" t="s">
        <v>249</v>
      </c>
      <c r="I81" s="15" t="s">
        <v>414</v>
      </c>
      <c r="J81" s="15" t="s">
        <v>694</v>
      </c>
      <c r="K81" s="15" t="s">
        <v>353</v>
      </c>
      <c r="L81" s="15" t="s">
        <v>1151</v>
      </c>
      <c r="M81" s="15" t="s">
        <v>1309</v>
      </c>
      <c r="N81" s="60" t="s">
        <v>350</v>
      </c>
      <c r="O81" s="60"/>
      <c r="P81" s="15"/>
      <c r="Q81" s="37">
        <v>12.99</v>
      </c>
      <c r="R81" s="69">
        <f t="shared" si="6"/>
        <v>6.4950000000000001</v>
      </c>
      <c r="S81" s="69">
        <f t="shared" si="7"/>
        <v>0.64949999999999997</v>
      </c>
      <c r="T81" s="38">
        <v>2</v>
      </c>
      <c r="U81" s="39" t="str">
        <f t="shared" si="5"/>
        <v>2-Pack</v>
      </c>
      <c r="V81" s="27">
        <v>10</v>
      </c>
      <c r="W81" s="40"/>
      <c r="X81" s="15" t="s">
        <v>350</v>
      </c>
      <c r="Y81" s="38"/>
      <c r="Z81" s="15"/>
      <c r="AA81" s="27"/>
      <c r="AB81" s="15"/>
      <c r="AC81" s="27">
        <v>0</v>
      </c>
      <c r="AD81" s="15" t="s">
        <v>472</v>
      </c>
      <c r="AE81" s="67"/>
      <c r="AF81" s="15"/>
    </row>
    <row r="82" spans="1:32" s="24" customFormat="1">
      <c r="A82" s="106"/>
      <c r="B82" s="27">
        <v>75</v>
      </c>
      <c r="C82" s="27">
        <v>75</v>
      </c>
      <c r="D82" s="36">
        <v>45014</v>
      </c>
      <c r="E82" s="150" t="s">
        <v>116</v>
      </c>
      <c r="F82" s="150" t="s">
        <v>1333</v>
      </c>
      <c r="G82" s="151" t="s">
        <v>250</v>
      </c>
      <c r="H82" s="151" t="s">
        <v>249</v>
      </c>
      <c r="I82" s="15" t="s">
        <v>414</v>
      </c>
      <c r="J82" s="15" t="s">
        <v>694</v>
      </c>
      <c r="K82" s="15" t="s">
        <v>353</v>
      </c>
      <c r="L82" s="15" t="s">
        <v>1156</v>
      </c>
      <c r="M82" s="15" t="s">
        <v>1310</v>
      </c>
      <c r="N82" s="60" t="s">
        <v>350</v>
      </c>
      <c r="O82" s="60"/>
      <c r="P82" s="15"/>
      <c r="Q82" s="37">
        <v>6.99</v>
      </c>
      <c r="R82" s="69">
        <f t="shared" si="6"/>
        <v>6.99</v>
      </c>
      <c r="S82" s="69">
        <f t="shared" si="7"/>
        <v>0.69900000000000007</v>
      </c>
      <c r="T82" s="38">
        <v>1</v>
      </c>
      <c r="U82" s="39" t="str">
        <f t="shared" si="5"/>
        <v>Single canister</v>
      </c>
      <c r="V82" s="27">
        <v>10</v>
      </c>
      <c r="W82" s="40"/>
      <c r="X82" s="15" t="s">
        <v>350</v>
      </c>
      <c r="Y82" s="38"/>
      <c r="Z82" s="15"/>
      <c r="AA82" s="27"/>
      <c r="AB82" s="15"/>
      <c r="AC82" s="27">
        <v>0</v>
      </c>
      <c r="AD82" s="15" t="s">
        <v>472</v>
      </c>
      <c r="AE82" s="67"/>
      <c r="AF82" s="15"/>
    </row>
    <row r="83" spans="1:32" s="24" customFormat="1">
      <c r="A83" s="106"/>
      <c r="B83" s="27">
        <v>76</v>
      </c>
      <c r="C83" s="27">
        <v>76</v>
      </c>
      <c r="D83" s="36">
        <v>45014</v>
      </c>
      <c r="E83" s="150" t="s">
        <v>93</v>
      </c>
      <c r="F83" s="150" t="s">
        <v>1333</v>
      </c>
      <c r="G83" s="151" t="s">
        <v>252</v>
      </c>
      <c r="H83" s="151" t="s">
        <v>251</v>
      </c>
      <c r="I83" s="15" t="s">
        <v>706</v>
      </c>
      <c r="J83" s="15" t="s">
        <v>707</v>
      </c>
      <c r="K83" s="15" t="s">
        <v>353</v>
      </c>
      <c r="L83" s="15" t="s">
        <v>1311</v>
      </c>
      <c r="M83" s="15" t="s">
        <v>1068</v>
      </c>
      <c r="N83" s="60" t="s">
        <v>350</v>
      </c>
      <c r="O83" s="60"/>
      <c r="P83" s="15"/>
      <c r="Q83" s="37">
        <v>20.89</v>
      </c>
      <c r="R83" s="69">
        <f t="shared" si="6"/>
        <v>6.9633333333333338</v>
      </c>
      <c r="S83" s="69">
        <f t="shared" si="7"/>
        <v>0.69633333333333336</v>
      </c>
      <c r="T83" s="38">
        <v>3</v>
      </c>
      <c r="U83" s="39" t="str">
        <f t="shared" si="5"/>
        <v>3-Pack</v>
      </c>
      <c r="V83" s="27">
        <v>10</v>
      </c>
      <c r="W83" s="40"/>
      <c r="X83" s="15" t="s">
        <v>350</v>
      </c>
      <c r="Y83" s="38"/>
      <c r="Z83" s="15"/>
      <c r="AA83" s="27"/>
      <c r="AB83" s="15" t="s">
        <v>1312</v>
      </c>
      <c r="AC83" s="27">
        <v>1</v>
      </c>
      <c r="AD83" s="15" t="s">
        <v>472</v>
      </c>
      <c r="AE83" s="67"/>
      <c r="AF83" s="15" t="s">
        <v>1313</v>
      </c>
    </row>
    <row r="84" spans="1:32" s="24" customFormat="1">
      <c r="A84" s="106"/>
      <c r="B84" s="27">
        <v>77</v>
      </c>
      <c r="C84" s="27">
        <v>76</v>
      </c>
      <c r="D84" s="36">
        <v>45014</v>
      </c>
      <c r="E84" s="150" t="s">
        <v>93</v>
      </c>
      <c r="F84" s="150" t="s">
        <v>1333</v>
      </c>
      <c r="G84" s="151" t="s">
        <v>252</v>
      </c>
      <c r="H84" s="151" t="s">
        <v>251</v>
      </c>
      <c r="I84" s="15" t="s">
        <v>706</v>
      </c>
      <c r="J84" s="15" t="s">
        <v>707</v>
      </c>
      <c r="K84" s="15" t="s">
        <v>353</v>
      </c>
      <c r="L84" s="15" t="s">
        <v>1314</v>
      </c>
      <c r="M84" s="15" t="s">
        <v>1076</v>
      </c>
      <c r="N84" s="60" t="s">
        <v>350</v>
      </c>
      <c r="O84" s="60"/>
      <c r="P84" s="15"/>
      <c r="Q84" s="37">
        <v>10.99</v>
      </c>
      <c r="R84" s="69">
        <f t="shared" si="6"/>
        <v>10.99</v>
      </c>
      <c r="S84" s="69">
        <f t="shared" si="7"/>
        <v>1.099</v>
      </c>
      <c r="T84" s="38">
        <v>1</v>
      </c>
      <c r="U84" s="39" t="str">
        <f t="shared" si="5"/>
        <v>Single canister</v>
      </c>
      <c r="V84" s="27">
        <v>10</v>
      </c>
      <c r="W84" s="40"/>
      <c r="X84" s="15" t="s">
        <v>350</v>
      </c>
      <c r="Y84" s="38"/>
      <c r="Z84" s="15"/>
      <c r="AA84" s="27"/>
      <c r="AB84" s="15" t="s">
        <v>1312</v>
      </c>
      <c r="AC84" s="27">
        <v>1</v>
      </c>
      <c r="AD84" s="15" t="s">
        <v>472</v>
      </c>
      <c r="AE84" s="67"/>
      <c r="AF84" s="15" t="s">
        <v>1313</v>
      </c>
    </row>
    <row r="85" spans="1:32" s="24" customFormat="1">
      <c r="A85" s="106"/>
      <c r="B85" s="27">
        <v>78</v>
      </c>
      <c r="C85" s="27">
        <v>76</v>
      </c>
      <c r="D85" s="36">
        <v>45014</v>
      </c>
      <c r="E85" s="150" t="s">
        <v>93</v>
      </c>
      <c r="F85" s="150" t="s">
        <v>1333</v>
      </c>
      <c r="G85" s="151" t="s">
        <v>252</v>
      </c>
      <c r="H85" s="151" t="s">
        <v>251</v>
      </c>
      <c r="I85" s="15" t="s">
        <v>706</v>
      </c>
      <c r="J85" s="15" t="s">
        <v>707</v>
      </c>
      <c r="K85" s="15" t="s">
        <v>353</v>
      </c>
      <c r="L85" s="15" t="s">
        <v>1315</v>
      </c>
      <c r="M85" s="15" t="s">
        <v>1078</v>
      </c>
      <c r="N85" s="60" t="s">
        <v>350</v>
      </c>
      <c r="O85" s="60"/>
      <c r="P85" s="15"/>
      <c r="Q85" s="37">
        <v>7.49</v>
      </c>
      <c r="R85" s="69">
        <f t="shared" si="6"/>
        <v>7.49</v>
      </c>
      <c r="S85" s="69">
        <f t="shared" si="7"/>
        <v>2.14</v>
      </c>
      <c r="T85" s="38">
        <v>1</v>
      </c>
      <c r="U85" s="39" t="str">
        <f t="shared" si="5"/>
        <v>Single canister</v>
      </c>
      <c r="V85" s="27">
        <v>3.5</v>
      </c>
      <c r="W85" s="40"/>
      <c r="X85" s="15" t="s">
        <v>350</v>
      </c>
      <c r="Y85" s="38"/>
      <c r="Z85" s="15"/>
      <c r="AA85" s="27"/>
      <c r="AB85" s="15" t="s">
        <v>1312</v>
      </c>
      <c r="AC85" s="27">
        <v>1</v>
      </c>
      <c r="AD85" s="15" t="s">
        <v>472</v>
      </c>
      <c r="AE85" s="67"/>
      <c r="AF85" s="15" t="s">
        <v>1313</v>
      </c>
    </row>
    <row r="86" spans="1:32" s="24" customFormat="1">
      <c r="A86" s="106"/>
      <c r="B86" s="27">
        <v>79</v>
      </c>
      <c r="C86" s="27">
        <v>80</v>
      </c>
      <c r="D86" s="36" t="e">
        <f>VLOOKUP($C86,#REF!,6,FALSE)</f>
        <v>#REF!</v>
      </c>
      <c r="E86" s="150" t="e">
        <f>VLOOKUP($C86,#REF!,2,FALSE)</f>
        <v>#REF!</v>
      </c>
      <c r="F86" s="150" t="s">
        <v>1334</v>
      </c>
      <c r="G86" s="151" t="s">
        <v>257</v>
      </c>
      <c r="H86" s="151" t="e">
        <f>VLOOKUP($C86,#REF!,4,FALSE)</f>
        <v>#REF!</v>
      </c>
      <c r="I86" s="15" t="s">
        <v>85</v>
      </c>
      <c r="J86" s="15" t="s">
        <v>1250</v>
      </c>
      <c r="K86" s="15" t="s">
        <v>353</v>
      </c>
      <c r="L86" s="15" t="s">
        <v>1251</v>
      </c>
      <c r="M86" s="15" t="s">
        <v>1324</v>
      </c>
      <c r="N86" s="60" t="s">
        <v>350</v>
      </c>
      <c r="O86" s="60"/>
      <c r="P86" s="15"/>
      <c r="Q86" s="37">
        <v>7.88</v>
      </c>
      <c r="R86" s="69">
        <f t="shared" si="6"/>
        <v>7.88</v>
      </c>
      <c r="S86" s="69">
        <f t="shared" si="7"/>
        <v>0.78800000000000003</v>
      </c>
      <c r="T86" s="38">
        <v>1</v>
      </c>
      <c r="U86" s="39" t="str">
        <f t="shared" si="5"/>
        <v>Single canister</v>
      </c>
      <c r="V86" s="27">
        <v>10</v>
      </c>
      <c r="W86" s="40"/>
      <c r="X86" s="15" t="s">
        <v>350</v>
      </c>
      <c r="Y86" s="38"/>
      <c r="Z86" s="15"/>
      <c r="AA86" s="27"/>
      <c r="AB86" s="15" t="s">
        <v>1306</v>
      </c>
      <c r="AC86" s="27">
        <v>1</v>
      </c>
      <c r="AD86" s="15" t="s">
        <v>472</v>
      </c>
      <c r="AE86" s="67"/>
      <c r="AF86" s="15" t="s">
        <v>1335</v>
      </c>
    </row>
    <row r="87" spans="1:32" s="24" customFormat="1">
      <c r="A87" s="106"/>
      <c r="B87" s="27">
        <v>80</v>
      </c>
      <c r="C87" s="27">
        <v>80</v>
      </c>
      <c r="D87" s="36" t="e">
        <f>VLOOKUP($C87,#REF!,6,FALSE)</f>
        <v>#REF!</v>
      </c>
      <c r="E87" s="150" t="e">
        <f>VLOOKUP($C87,#REF!,2,FALSE)</f>
        <v>#REF!</v>
      </c>
      <c r="F87" s="150" t="s">
        <v>1334</v>
      </c>
      <c r="G87" s="151" t="s">
        <v>257</v>
      </c>
      <c r="H87" s="151" t="e">
        <f>VLOOKUP($C87,#REF!,4,FALSE)</f>
        <v>#REF!</v>
      </c>
      <c r="I87" s="15" t="s">
        <v>85</v>
      </c>
      <c r="J87" s="15" t="s">
        <v>1250</v>
      </c>
      <c r="K87" s="15" t="s">
        <v>353</v>
      </c>
      <c r="L87" s="15" t="s">
        <v>1256</v>
      </c>
      <c r="M87" s="15" t="s">
        <v>1308</v>
      </c>
      <c r="N87" s="60" t="s">
        <v>350</v>
      </c>
      <c r="O87" s="60"/>
      <c r="P87" s="15"/>
      <c r="Q87" s="37">
        <v>21.88</v>
      </c>
      <c r="R87" s="69">
        <f t="shared" si="6"/>
        <v>5.47</v>
      </c>
      <c r="S87" s="69">
        <f t="shared" si="7"/>
        <v>0.54699999999999993</v>
      </c>
      <c r="T87" s="38">
        <v>4</v>
      </c>
      <c r="U87" s="39" t="str">
        <f t="shared" ref="U87:U118" si="8">IF(T87=1,"Single canister",CONCATENATE(T87,"-Pack"))</f>
        <v>4-Pack</v>
      </c>
      <c r="V87" s="27">
        <v>10</v>
      </c>
      <c r="W87" s="40"/>
      <c r="X87" s="15" t="s">
        <v>350</v>
      </c>
      <c r="Y87" s="38"/>
      <c r="Z87" s="15"/>
      <c r="AA87" s="27"/>
      <c r="AB87" s="15" t="s">
        <v>1306</v>
      </c>
      <c r="AC87" s="27">
        <v>1</v>
      </c>
      <c r="AD87" s="15" t="s">
        <v>472</v>
      </c>
      <c r="AE87" s="67"/>
      <c r="AF87" s="15" t="s">
        <v>1335</v>
      </c>
    </row>
    <row r="88" spans="1:32" s="24" customFormat="1">
      <c r="A88" s="106"/>
      <c r="B88" s="27">
        <v>81</v>
      </c>
      <c r="C88" s="27">
        <v>81</v>
      </c>
      <c r="D88" s="36" t="e">
        <f>VLOOKUP($C88,#REF!,6,FALSE)</f>
        <v>#REF!</v>
      </c>
      <c r="E88" s="150" t="e">
        <f>VLOOKUP($C88,#REF!,2,FALSE)</f>
        <v>#REF!</v>
      </c>
      <c r="F88" s="150" t="s">
        <v>1334</v>
      </c>
      <c r="G88" s="151" t="s">
        <v>259</v>
      </c>
      <c r="H88" s="151" t="e">
        <f>VLOOKUP($C88,#REF!,4,FALSE)</f>
        <v>#REF!</v>
      </c>
      <c r="I88" s="15" t="s">
        <v>414</v>
      </c>
      <c r="J88" s="15" t="s">
        <v>694</v>
      </c>
      <c r="K88" s="15" t="s">
        <v>353</v>
      </c>
      <c r="L88" s="15" t="s">
        <v>1156</v>
      </c>
      <c r="M88" s="15" t="s">
        <v>1310</v>
      </c>
      <c r="N88" s="60" t="s">
        <v>350</v>
      </c>
      <c r="O88" s="60"/>
      <c r="P88" s="15"/>
      <c r="Q88" s="37">
        <v>6.99</v>
      </c>
      <c r="R88" s="69">
        <f t="shared" si="6"/>
        <v>6.99</v>
      </c>
      <c r="S88" s="69">
        <f t="shared" si="7"/>
        <v>0.69900000000000007</v>
      </c>
      <c r="T88" s="38">
        <v>1</v>
      </c>
      <c r="U88" s="39" t="str">
        <f t="shared" si="8"/>
        <v>Single canister</v>
      </c>
      <c r="V88" s="27">
        <v>10</v>
      </c>
      <c r="W88" s="40"/>
      <c r="X88" s="15" t="s">
        <v>350</v>
      </c>
      <c r="Y88" s="38"/>
      <c r="Z88" s="15"/>
      <c r="AA88" s="27"/>
      <c r="AB88" s="15"/>
      <c r="AC88" s="27">
        <v>0</v>
      </c>
      <c r="AD88" s="15" t="s">
        <v>472</v>
      </c>
      <c r="AE88" s="67"/>
      <c r="AF88" s="15" t="s">
        <v>1336</v>
      </c>
    </row>
    <row r="89" spans="1:32" s="24" customFormat="1">
      <c r="A89" s="106"/>
      <c r="B89" s="27">
        <v>82</v>
      </c>
      <c r="C89" s="27">
        <v>82</v>
      </c>
      <c r="D89" s="36" t="e">
        <f>VLOOKUP($C89,#REF!,6,FALSE)</f>
        <v>#REF!</v>
      </c>
      <c r="E89" s="150" t="e">
        <f>VLOOKUP($C89,#REF!,2,FALSE)</f>
        <v>#REF!</v>
      </c>
      <c r="F89" s="150" t="s">
        <v>1334</v>
      </c>
      <c r="G89" s="151" t="s">
        <v>261</v>
      </c>
      <c r="H89" s="151" t="e">
        <f>VLOOKUP($C89,#REF!,4,FALSE)</f>
        <v>#REF!</v>
      </c>
      <c r="I89" s="15" t="s">
        <v>706</v>
      </c>
      <c r="J89" s="15" t="s">
        <v>707</v>
      </c>
      <c r="K89" s="15" t="s">
        <v>353</v>
      </c>
      <c r="L89" s="15" t="s">
        <v>1311</v>
      </c>
      <c r="M89" s="15" t="s">
        <v>1068</v>
      </c>
      <c r="N89" s="60" t="s">
        <v>350</v>
      </c>
      <c r="O89" s="60"/>
      <c r="P89" s="15"/>
      <c r="Q89" s="37">
        <v>20.89</v>
      </c>
      <c r="R89" s="69">
        <f t="shared" si="6"/>
        <v>6.9633333333333338</v>
      </c>
      <c r="S89" s="69">
        <f t="shared" si="7"/>
        <v>0.69633333333333336</v>
      </c>
      <c r="T89" s="38">
        <v>3</v>
      </c>
      <c r="U89" s="39" t="str">
        <f t="shared" si="8"/>
        <v>3-Pack</v>
      </c>
      <c r="V89" s="27">
        <v>10</v>
      </c>
      <c r="W89" s="40"/>
      <c r="X89" s="15" t="s">
        <v>350</v>
      </c>
      <c r="Y89" s="38"/>
      <c r="Z89" s="15"/>
      <c r="AA89" s="27"/>
      <c r="AB89" s="15" t="s">
        <v>1312</v>
      </c>
      <c r="AC89" s="27">
        <v>1</v>
      </c>
      <c r="AD89" s="15" t="s">
        <v>472</v>
      </c>
      <c r="AE89" s="67"/>
      <c r="AF89" s="15" t="s">
        <v>1337</v>
      </c>
    </row>
    <row r="90" spans="1:32" s="24" customFormat="1">
      <c r="A90" s="106"/>
      <c r="B90" s="27">
        <v>83</v>
      </c>
      <c r="C90" s="27">
        <v>82</v>
      </c>
      <c r="D90" s="36" t="e">
        <f>VLOOKUP($C90,#REF!,6,FALSE)</f>
        <v>#REF!</v>
      </c>
      <c r="E90" s="150" t="e">
        <f>VLOOKUP($C90,#REF!,2,FALSE)</f>
        <v>#REF!</v>
      </c>
      <c r="F90" s="150" t="s">
        <v>1334</v>
      </c>
      <c r="G90" s="151" t="s">
        <v>261</v>
      </c>
      <c r="H90" s="151" t="e">
        <f>VLOOKUP($C90,#REF!,4,FALSE)</f>
        <v>#REF!</v>
      </c>
      <c r="I90" s="15" t="s">
        <v>706</v>
      </c>
      <c r="J90" s="15" t="s">
        <v>707</v>
      </c>
      <c r="K90" s="15" t="s">
        <v>353</v>
      </c>
      <c r="L90" s="15" t="s">
        <v>1314</v>
      </c>
      <c r="M90" s="15" t="s">
        <v>1076</v>
      </c>
      <c r="N90" s="60" t="s">
        <v>350</v>
      </c>
      <c r="O90" s="60"/>
      <c r="P90" s="15"/>
      <c r="Q90" s="37">
        <v>10.99</v>
      </c>
      <c r="R90" s="69">
        <f t="shared" si="6"/>
        <v>10.99</v>
      </c>
      <c r="S90" s="69">
        <f t="shared" si="7"/>
        <v>1.099</v>
      </c>
      <c r="T90" s="38">
        <v>1</v>
      </c>
      <c r="U90" s="39" t="str">
        <f t="shared" si="8"/>
        <v>Single canister</v>
      </c>
      <c r="V90" s="27">
        <v>10</v>
      </c>
      <c r="W90" s="40"/>
      <c r="X90" s="15" t="s">
        <v>350</v>
      </c>
      <c r="Y90" s="38"/>
      <c r="Z90" s="15"/>
      <c r="AA90" s="27"/>
      <c r="AB90" s="15" t="s">
        <v>1312</v>
      </c>
      <c r="AC90" s="27">
        <v>1</v>
      </c>
      <c r="AD90" s="15" t="s">
        <v>472</v>
      </c>
      <c r="AE90" s="67"/>
      <c r="AF90" s="15" t="s">
        <v>1337</v>
      </c>
    </row>
    <row r="91" spans="1:32" s="24" customFormat="1">
      <c r="A91" s="106"/>
      <c r="B91" s="27">
        <v>84</v>
      </c>
      <c r="C91" s="27">
        <v>82</v>
      </c>
      <c r="D91" s="36" t="e">
        <f>VLOOKUP($C91,#REF!,6,FALSE)</f>
        <v>#REF!</v>
      </c>
      <c r="E91" s="150" t="e">
        <f>VLOOKUP($C91,#REF!,2,FALSE)</f>
        <v>#REF!</v>
      </c>
      <c r="F91" s="150" t="s">
        <v>1334</v>
      </c>
      <c r="G91" s="151" t="s">
        <v>261</v>
      </c>
      <c r="H91" s="151" t="e">
        <f>VLOOKUP($C91,#REF!,4,FALSE)</f>
        <v>#REF!</v>
      </c>
      <c r="I91" s="15" t="s">
        <v>706</v>
      </c>
      <c r="J91" s="15" t="s">
        <v>707</v>
      </c>
      <c r="K91" s="15" t="s">
        <v>353</v>
      </c>
      <c r="L91" s="15" t="s">
        <v>1315</v>
      </c>
      <c r="M91" s="15" t="s">
        <v>1078</v>
      </c>
      <c r="N91" s="60" t="s">
        <v>350</v>
      </c>
      <c r="O91" s="60"/>
      <c r="P91" s="15"/>
      <c r="Q91" s="37">
        <v>7.49</v>
      </c>
      <c r="R91" s="69">
        <f t="shared" si="6"/>
        <v>7.49</v>
      </c>
      <c r="S91" s="69">
        <f t="shared" si="7"/>
        <v>2.14</v>
      </c>
      <c r="T91" s="38">
        <v>1</v>
      </c>
      <c r="U91" s="39" t="str">
        <f t="shared" si="8"/>
        <v>Single canister</v>
      </c>
      <c r="V91" s="27">
        <v>3.5</v>
      </c>
      <c r="W91" s="40"/>
      <c r="X91" s="15" t="s">
        <v>350</v>
      </c>
      <c r="Y91" s="38"/>
      <c r="Z91" s="15"/>
      <c r="AA91" s="27"/>
      <c r="AB91" s="15" t="s">
        <v>1312</v>
      </c>
      <c r="AC91" s="27">
        <v>1</v>
      </c>
      <c r="AD91" s="15" t="s">
        <v>472</v>
      </c>
      <c r="AE91" s="67"/>
      <c r="AF91" s="15" t="s">
        <v>1337</v>
      </c>
    </row>
    <row r="92" spans="1:32" s="24" customFormat="1">
      <c r="A92" s="106"/>
      <c r="B92" s="27">
        <v>85</v>
      </c>
      <c r="C92" s="27">
        <v>83</v>
      </c>
      <c r="D92" s="36" t="e">
        <f>VLOOKUP($C92,#REF!,6,FALSE)</f>
        <v>#REF!</v>
      </c>
      <c r="E92" s="150" t="e">
        <f>VLOOKUP($C92,#REF!,2,FALSE)</f>
        <v>#REF!</v>
      </c>
      <c r="F92" s="150" t="s">
        <v>1338</v>
      </c>
      <c r="G92" s="151" t="s">
        <v>264</v>
      </c>
      <c r="H92" s="151" t="e">
        <f>VLOOKUP($C92,#REF!,4,FALSE)</f>
        <v>#REF!</v>
      </c>
      <c r="I92" s="15" t="s">
        <v>85</v>
      </c>
      <c r="J92" s="15" t="s">
        <v>1250</v>
      </c>
      <c r="K92" s="15" t="s">
        <v>353</v>
      </c>
      <c r="L92" s="15" t="s">
        <v>1256</v>
      </c>
      <c r="M92" s="15" t="s">
        <v>1330</v>
      </c>
      <c r="N92" s="60" t="s">
        <v>350</v>
      </c>
      <c r="O92" s="60"/>
      <c r="P92" s="15"/>
      <c r="Q92" s="37">
        <v>13.97</v>
      </c>
      <c r="R92" s="69">
        <f t="shared" si="6"/>
        <v>3.4925000000000002</v>
      </c>
      <c r="S92" s="69">
        <f t="shared" si="7"/>
        <v>0.34925</v>
      </c>
      <c r="T92" s="38">
        <v>4</v>
      </c>
      <c r="U92" s="39" t="str">
        <f t="shared" si="8"/>
        <v>4-Pack</v>
      </c>
      <c r="V92" s="27">
        <v>10</v>
      </c>
      <c r="W92" s="40"/>
      <c r="X92" s="15" t="s">
        <v>350</v>
      </c>
      <c r="Y92" s="38"/>
      <c r="Z92" s="15"/>
      <c r="AA92" s="27"/>
      <c r="AB92" s="15" t="s">
        <v>1306</v>
      </c>
      <c r="AC92" s="27">
        <v>1</v>
      </c>
      <c r="AD92" s="15" t="s">
        <v>472</v>
      </c>
      <c r="AE92" s="67"/>
      <c r="AF92" s="15" t="s">
        <v>1335</v>
      </c>
    </row>
    <row r="93" spans="1:32" s="24" customFormat="1">
      <c r="A93" s="106"/>
      <c r="B93" s="27">
        <v>86</v>
      </c>
      <c r="C93" s="27">
        <v>84</v>
      </c>
      <c r="D93" s="36" t="e">
        <f>VLOOKUP($C93,#REF!,6,FALSE)</f>
        <v>#REF!</v>
      </c>
      <c r="E93" s="150" t="e">
        <f>VLOOKUP($C93,#REF!,2,FALSE)</f>
        <v>#REF!</v>
      </c>
      <c r="F93" s="150" t="s">
        <v>1338</v>
      </c>
      <c r="G93" s="151" t="s">
        <v>266</v>
      </c>
      <c r="H93" s="151" t="e">
        <f>VLOOKUP($C93,#REF!,4,FALSE)</f>
        <v>#REF!</v>
      </c>
      <c r="I93" s="15"/>
      <c r="J93" s="15" t="s">
        <v>734</v>
      </c>
      <c r="K93" s="15" t="s">
        <v>353</v>
      </c>
      <c r="L93" s="15" t="s">
        <v>1339</v>
      </c>
      <c r="M93" s="15"/>
      <c r="N93" s="60" t="s">
        <v>350</v>
      </c>
      <c r="O93" s="60"/>
      <c r="P93" s="15"/>
      <c r="Q93" s="37"/>
      <c r="R93" s="69" t="str">
        <f t="shared" si="6"/>
        <v>-</v>
      </c>
      <c r="S93" s="69" t="str">
        <f t="shared" si="7"/>
        <v>-</v>
      </c>
      <c r="T93" s="38"/>
      <c r="U93" s="39" t="str">
        <f t="shared" si="8"/>
        <v>-Pack</v>
      </c>
      <c r="V93" s="27"/>
      <c r="W93" s="40"/>
      <c r="X93" s="15" t="s">
        <v>350</v>
      </c>
      <c r="Y93" s="38"/>
      <c r="Z93" s="15"/>
      <c r="AA93" s="27"/>
      <c r="AB93" s="15"/>
      <c r="AC93" s="27"/>
      <c r="AD93" s="15"/>
      <c r="AE93" s="67"/>
      <c r="AF93" s="15" t="s">
        <v>1340</v>
      </c>
    </row>
    <row r="94" spans="1:32" s="24" customFormat="1">
      <c r="A94" s="106"/>
      <c r="B94" s="27">
        <v>87</v>
      </c>
      <c r="C94" s="27">
        <v>85</v>
      </c>
      <c r="D94" s="36" t="e">
        <f>VLOOKUP($C94,#REF!,6,FALSE)</f>
        <v>#REF!</v>
      </c>
      <c r="E94" s="150" t="e">
        <f>VLOOKUP($C94,#REF!,2,FALSE)</f>
        <v>#REF!</v>
      </c>
      <c r="F94" s="150" t="s">
        <v>1338</v>
      </c>
      <c r="G94" s="151" t="s">
        <v>268</v>
      </c>
      <c r="H94" s="151" t="e">
        <f>VLOOKUP($C94,#REF!,4,FALSE)</f>
        <v>#REF!</v>
      </c>
      <c r="I94" s="15" t="s">
        <v>706</v>
      </c>
      <c r="J94" s="15" t="s">
        <v>707</v>
      </c>
      <c r="K94" s="15" t="s">
        <v>353</v>
      </c>
      <c r="L94" s="15" t="s">
        <v>1311</v>
      </c>
      <c r="M94" s="15" t="s">
        <v>1068</v>
      </c>
      <c r="N94" s="60" t="s">
        <v>350</v>
      </c>
      <c r="O94" s="60"/>
      <c r="P94" s="15"/>
      <c r="Q94" s="37">
        <v>20.89</v>
      </c>
      <c r="R94" s="69">
        <f t="shared" si="6"/>
        <v>6.9633333333333338</v>
      </c>
      <c r="S94" s="69">
        <f t="shared" si="7"/>
        <v>0.69633333333333336</v>
      </c>
      <c r="T94" s="38">
        <v>3</v>
      </c>
      <c r="U94" s="39" t="str">
        <f t="shared" si="8"/>
        <v>3-Pack</v>
      </c>
      <c r="V94" s="27">
        <v>10</v>
      </c>
      <c r="W94" s="40"/>
      <c r="X94" s="15" t="s">
        <v>350</v>
      </c>
      <c r="Y94" s="38"/>
      <c r="Z94" s="15"/>
      <c r="AA94" s="27"/>
      <c r="AB94" s="15" t="s">
        <v>1312</v>
      </c>
      <c r="AC94" s="27">
        <v>1</v>
      </c>
      <c r="AD94" s="15" t="s">
        <v>472</v>
      </c>
      <c r="AE94" s="67"/>
      <c r="AF94" s="15" t="s">
        <v>1337</v>
      </c>
    </row>
    <row r="95" spans="1:32" s="24" customFormat="1">
      <c r="A95" s="106"/>
      <c r="B95" s="27">
        <v>88</v>
      </c>
      <c r="C95" s="27">
        <v>85</v>
      </c>
      <c r="D95" s="36" t="e">
        <f>VLOOKUP($C95,#REF!,6,FALSE)</f>
        <v>#REF!</v>
      </c>
      <c r="E95" s="150" t="e">
        <f>VLOOKUP($C95,#REF!,2,FALSE)</f>
        <v>#REF!</v>
      </c>
      <c r="F95" s="150" t="s">
        <v>1338</v>
      </c>
      <c r="G95" s="151" t="s">
        <v>268</v>
      </c>
      <c r="H95" s="151" t="e">
        <f>VLOOKUP($C95,#REF!,4,FALSE)</f>
        <v>#REF!</v>
      </c>
      <c r="I95" s="15" t="s">
        <v>706</v>
      </c>
      <c r="J95" s="15" t="s">
        <v>707</v>
      </c>
      <c r="K95" s="15" t="s">
        <v>353</v>
      </c>
      <c r="L95" s="15" t="s">
        <v>1314</v>
      </c>
      <c r="M95" s="15" t="s">
        <v>1076</v>
      </c>
      <c r="N95" s="60" t="s">
        <v>350</v>
      </c>
      <c r="O95" s="60"/>
      <c r="P95" s="15"/>
      <c r="Q95" s="37">
        <v>10.99</v>
      </c>
      <c r="R95" s="69">
        <f t="shared" si="6"/>
        <v>10.99</v>
      </c>
      <c r="S95" s="69">
        <f t="shared" si="7"/>
        <v>1.099</v>
      </c>
      <c r="T95" s="38">
        <v>1</v>
      </c>
      <c r="U95" s="39" t="str">
        <f t="shared" si="8"/>
        <v>Single canister</v>
      </c>
      <c r="V95" s="27">
        <v>10</v>
      </c>
      <c r="W95" s="40"/>
      <c r="X95" s="15" t="s">
        <v>350</v>
      </c>
      <c r="Y95" s="38"/>
      <c r="Z95" s="15"/>
      <c r="AA95" s="27"/>
      <c r="AB95" s="15" t="s">
        <v>1312</v>
      </c>
      <c r="AC95" s="27">
        <v>1</v>
      </c>
      <c r="AD95" s="15" t="s">
        <v>472</v>
      </c>
      <c r="AE95" s="67"/>
      <c r="AF95" s="15" t="s">
        <v>1337</v>
      </c>
    </row>
    <row r="96" spans="1:32" s="24" customFormat="1">
      <c r="A96" s="106"/>
      <c r="B96" s="27">
        <v>89</v>
      </c>
      <c r="C96" s="27">
        <v>85</v>
      </c>
      <c r="D96" s="36" t="e">
        <f>VLOOKUP($C96,#REF!,6,FALSE)</f>
        <v>#REF!</v>
      </c>
      <c r="E96" s="150" t="e">
        <f>VLOOKUP($C96,#REF!,2,FALSE)</f>
        <v>#REF!</v>
      </c>
      <c r="F96" s="150" t="s">
        <v>1338</v>
      </c>
      <c r="G96" s="151" t="s">
        <v>268</v>
      </c>
      <c r="H96" s="151" t="e">
        <f>VLOOKUP($C96,#REF!,4,FALSE)</f>
        <v>#REF!</v>
      </c>
      <c r="I96" s="15" t="s">
        <v>706</v>
      </c>
      <c r="J96" s="15" t="s">
        <v>707</v>
      </c>
      <c r="K96" s="15" t="s">
        <v>353</v>
      </c>
      <c r="L96" s="15" t="s">
        <v>1315</v>
      </c>
      <c r="M96" s="15" t="s">
        <v>1078</v>
      </c>
      <c r="N96" s="60" t="s">
        <v>350</v>
      </c>
      <c r="O96" s="60"/>
      <c r="P96" s="15"/>
      <c r="Q96" s="37">
        <v>7.49</v>
      </c>
      <c r="R96" s="69">
        <f t="shared" si="6"/>
        <v>7.49</v>
      </c>
      <c r="S96" s="69">
        <f t="shared" si="7"/>
        <v>2.14</v>
      </c>
      <c r="T96" s="38">
        <v>1</v>
      </c>
      <c r="U96" s="39" t="str">
        <f t="shared" si="8"/>
        <v>Single canister</v>
      </c>
      <c r="V96" s="27">
        <v>3.5</v>
      </c>
      <c r="W96" s="40"/>
      <c r="X96" s="15" t="s">
        <v>350</v>
      </c>
      <c r="Y96" s="38"/>
      <c r="Z96" s="15"/>
      <c r="AA96" s="27"/>
      <c r="AB96" s="15" t="s">
        <v>1312</v>
      </c>
      <c r="AC96" s="27">
        <v>1</v>
      </c>
      <c r="AD96" s="15" t="s">
        <v>472</v>
      </c>
      <c r="AE96" s="67"/>
      <c r="AF96" s="15" t="s">
        <v>1337</v>
      </c>
    </row>
    <row r="97" spans="1:32" s="24" customFormat="1">
      <c r="A97" s="106"/>
      <c r="B97" s="27">
        <v>90</v>
      </c>
      <c r="C97" s="27">
        <v>86</v>
      </c>
      <c r="D97" s="36" t="e">
        <f>VLOOKUP($C97,#REF!,6,FALSE)</f>
        <v>#REF!</v>
      </c>
      <c r="E97" s="150" t="e">
        <f>VLOOKUP($C97,#REF!,2,FALSE)</f>
        <v>#REF!</v>
      </c>
      <c r="F97" s="150" t="s">
        <v>1341</v>
      </c>
      <c r="G97" s="151" t="s">
        <v>270</v>
      </c>
      <c r="H97" s="151" t="e">
        <f>VLOOKUP($C97,#REF!,4,FALSE)</f>
        <v>#REF!</v>
      </c>
      <c r="I97" s="15" t="s">
        <v>85</v>
      </c>
      <c r="J97" s="15" t="s">
        <v>1250</v>
      </c>
      <c r="K97" s="15" t="s">
        <v>353</v>
      </c>
      <c r="L97" s="15" t="s">
        <v>1251</v>
      </c>
      <c r="M97" s="15" t="s">
        <v>1324</v>
      </c>
      <c r="N97" s="60" t="s">
        <v>350</v>
      </c>
      <c r="O97" s="60"/>
      <c r="P97" s="15"/>
      <c r="Q97" s="37">
        <v>7.88</v>
      </c>
      <c r="R97" s="69">
        <f t="shared" si="6"/>
        <v>7.88</v>
      </c>
      <c r="S97" s="69">
        <f t="shared" si="7"/>
        <v>0.78800000000000003</v>
      </c>
      <c r="T97" s="38">
        <v>1</v>
      </c>
      <c r="U97" s="39" t="str">
        <f t="shared" si="8"/>
        <v>Single canister</v>
      </c>
      <c r="V97" s="27">
        <v>10</v>
      </c>
      <c r="W97" s="40"/>
      <c r="X97" s="15" t="s">
        <v>350</v>
      </c>
      <c r="Y97" s="38"/>
      <c r="Z97" s="15"/>
      <c r="AA97" s="27"/>
      <c r="AB97" s="15" t="s">
        <v>1306</v>
      </c>
      <c r="AC97" s="27">
        <v>1</v>
      </c>
      <c r="AD97" s="15" t="s">
        <v>472</v>
      </c>
      <c r="AE97" s="67"/>
      <c r="AF97" s="15" t="s">
        <v>1335</v>
      </c>
    </row>
    <row r="98" spans="1:32" s="24" customFormat="1">
      <c r="A98" s="106"/>
      <c r="B98" s="27">
        <v>91</v>
      </c>
      <c r="C98" s="27">
        <v>87</v>
      </c>
      <c r="D98" s="36" t="e">
        <f>VLOOKUP($C98,#REF!,6,FALSE)</f>
        <v>#REF!</v>
      </c>
      <c r="E98" s="150" t="e">
        <f>VLOOKUP($C98,#REF!,2,FALSE)</f>
        <v>#REF!</v>
      </c>
      <c r="F98" s="150" t="s">
        <v>1341</v>
      </c>
      <c r="G98" s="151" t="s">
        <v>272</v>
      </c>
      <c r="H98" s="151" t="e">
        <f>VLOOKUP($C98,#REF!,4,FALSE)</f>
        <v>#REF!</v>
      </c>
      <c r="I98" s="15" t="s">
        <v>414</v>
      </c>
      <c r="J98" s="15" t="s">
        <v>694</v>
      </c>
      <c r="K98" s="15" t="s">
        <v>353</v>
      </c>
      <c r="L98" s="15" t="s">
        <v>1151</v>
      </c>
      <c r="M98" s="15" t="s">
        <v>1309</v>
      </c>
      <c r="N98" s="60" t="s">
        <v>350</v>
      </c>
      <c r="O98" s="60"/>
      <c r="P98" s="15"/>
      <c r="Q98" s="37">
        <v>12.99</v>
      </c>
      <c r="R98" s="69">
        <f t="shared" si="6"/>
        <v>6.4950000000000001</v>
      </c>
      <c r="S98" s="69">
        <f t="shared" si="7"/>
        <v>0.64949999999999997</v>
      </c>
      <c r="T98" s="38">
        <v>2</v>
      </c>
      <c r="U98" s="39" t="str">
        <f t="shared" si="8"/>
        <v>2-Pack</v>
      </c>
      <c r="V98" s="27">
        <v>10</v>
      </c>
      <c r="W98" s="40"/>
      <c r="X98" s="15" t="s">
        <v>350</v>
      </c>
      <c r="Y98" s="38"/>
      <c r="Z98" s="15"/>
      <c r="AA98" s="27"/>
      <c r="AB98" s="15"/>
      <c r="AC98" s="27">
        <v>0</v>
      </c>
      <c r="AD98" s="15" t="s">
        <v>472</v>
      </c>
      <c r="AE98" s="67"/>
      <c r="AF98" s="15" t="s">
        <v>1336</v>
      </c>
    </row>
    <row r="99" spans="1:32" s="24" customFormat="1">
      <c r="A99" s="106"/>
      <c r="B99" s="27">
        <v>92</v>
      </c>
      <c r="C99" s="27">
        <v>88</v>
      </c>
      <c r="D99" s="36" t="e">
        <f>VLOOKUP($C99,#REF!,6,FALSE)</f>
        <v>#REF!</v>
      </c>
      <c r="E99" s="150" t="e">
        <f>VLOOKUP($C99,#REF!,2,FALSE)</f>
        <v>#REF!</v>
      </c>
      <c r="F99" s="150" t="s">
        <v>1341</v>
      </c>
      <c r="G99" s="151" t="s">
        <v>274</v>
      </c>
      <c r="H99" s="151" t="e">
        <f>VLOOKUP($C99,#REF!,4,FALSE)</f>
        <v>#REF!</v>
      </c>
      <c r="I99" s="15" t="s">
        <v>706</v>
      </c>
      <c r="J99" s="15" t="s">
        <v>707</v>
      </c>
      <c r="K99" s="15" t="s">
        <v>353</v>
      </c>
      <c r="L99" s="15" t="s">
        <v>1311</v>
      </c>
      <c r="M99" s="15" t="s">
        <v>1068</v>
      </c>
      <c r="N99" s="60" t="s">
        <v>350</v>
      </c>
      <c r="O99" s="60"/>
      <c r="P99" s="15"/>
      <c r="Q99" s="37">
        <v>20.89</v>
      </c>
      <c r="R99" s="69">
        <f t="shared" si="6"/>
        <v>6.9633333333333338</v>
      </c>
      <c r="S99" s="69">
        <f t="shared" si="7"/>
        <v>0.69633333333333336</v>
      </c>
      <c r="T99" s="38">
        <v>3</v>
      </c>
      <c r="U99" s="39" t="str">
        <f t="shared" si="8"/>
        <v>3-Pack</v>
      </c>
      <c r="V99" s="27">
        <v>10</v>
      </c>
      <c r="W99" s="40"/>
      <c r="X99" s="15" t="s">
        <v>350</v>
      </c>
      <c r="Y99" s="38"/>
      <c r="Z99" s="15"/>
      <c r="AA99" s="27"/>
      <c r="AB99" s="15" t="s">
        <v>1312</v>
      </c>
      <c r="AC99" s="27">
        <v>1</v>
      </c>
      <c r="AD99" s="15" t="s">
        <v>472</v>
      </c>
      <c r="AE99" s="67"/>
      <c r="AF99" s="15" t="s">
        <v>1337</v>
      </c>
    </row>
    <row r="100" spans="1:32" s="24" customFormat="1">
      <c r="A100" s="106"/>
      <c r="B100" s="27">
        <v>93</v>
      </c>
      <c r="C100" s="27">
        <v>88</v>
      </c>
      <c r="D100" s="36" t="e">
        <f>VLOOKUP($C100,#REF!,6,FALSE)</f>
        <v>#REF!</v>
      </c>
      <c r="E100" s="150" t="e">
        <f>VLOOKUP($C100,#REF!,2,FALSE)</f>
        <v>#REF!</v>
      </c>
      <c r="F100" s="150" t="s">
        <v>1341</v>
      </c>
      <c r="G100" s="151" t="s">
        <v>274</v>
      </c>
      <c r="H100" s="151" t="e">
        <f>VLOOKUP($C100,#REF!,4,FALSE)</f>
        <v>#REF!</v>
      </c>
      <c r="I100" s="15" t="s">
        <v>706</v>
      </c>
      <c r="J100" s="15" t="s">
        <v>707</v>
      </c>
      <c r="K100" s="15" t="s">
        <v>353</v>
      </c>
      <c r="L100" s="15" t="s">
        <v>1314</v>
      </c>
      <c r="M100" s="15" t="s">
        <v>1076</v>
      </c>
      <c r="N100" s="60" t="s">
        <v>350</v>
      </c>
      <c r="O100" s="60"/>
      <c r="P100" s="15"/>
      <c r="Q100" s="37">
        <v>10.99</v>
      </c>
      <c r="R100" s="69">
        <f t="shared" si="6"/>
        <v>10.99</v>
      </c>
      <c r="S100" s="69">
        <f t="shared" si="7"/>
        <v>1.099</v>
      </c>
      <c r="T100" s="38">
        <v>1</v>
      </c>
      <c r="U100" s="39" t="str">
        <f t="shared" si="8"/>
        <v>Single canister</v>
      </c>
      <c r="V100" s="27">
        <v>10</v>
      </c>
      <c r="W100" s="40"/>
      <c r="X100" s="15" t="s">
        <v>350</v>
      </c>
      <c r="Y100" s="38"/>
      <c r="Z100" s="15"/>
      <c r="AA100" s="27"/>
      <c r="AB100" s="15" t="s">
        <v>1312</v>
      </c>
      <c r="AC100" s="27">
        <v>1</v>
      </c>
      <c r="AD100" s="15" t="s">
        <v>472</v>
      </c>
      <c r="AE100" s="67"/>
      <c r="AF100" s="15" t="s">
        <v>1337</v>
      </c>
    </row>
    <row r="101" spans="1:32" s="24" customFormat="1">
      <c r="A101" s="106"/>
      <c r="B101" s="27">
        <v>94</v>
      </c>
      <c r="C101" s="27">
        <v>88</v>
      </c>
      <c r="D101" s="36" t="e">
        <f>VLOOKUP($C101,#REF!,6,FALSE)</f>
        <v>#REF!</v>
      </c>
      <c r="E101" s="150" t="e">
        <f>VLOOKUP($C101,#REF!,2,FALSE)</f>
        <v>#REF!</v>
      </c>
      <c r="F101" s="150" t="s">
        <v>1341</v>
      </c>
      <c r="G101" s="151" t="s">
        <v>274</v>
      </c>
      <c r="H101" s="151" t="e">
        <f>VLOOKUP($C101,#REF!,4,FALSE)</f>
        <v>#REF!</v>
      </c>
      <c r="I101" s="15" t="s">
        <v>706</v>
      </c>
      <c r="J101" s="15" t="s">
        <v>707</v>
      </c>
      <c r="K101" s="15" t="s">
        <v>353</v>
      </c>
      <c r="L101" s="15" t="s">
        <v>1315</v>
      </c>
      <c r="M101" s="15" t="s">
        <v>1078</v>
      </c>
      <c r="N101" s="60" t="s">
        <v>350</v>
      </c>
      <c r="O101" s="60"/>
      <c r="P101" s="15"/>
      <c r="Q101" s="37">
        <v>7.49</v>
      </c>
      <c r="R101" s="69">
        <f t="shared" si="6"/>
        <v>7.49</v>
      </c>
      <c r="S101" s="69">
        <f t="shared" si="7"/>
        <v>2.14</v>
      </c>
      <c r="T101" s="38">
        <v>1</v>
      </c>
      <c r="U101" s="39" t="str">
        <f t="shared" si="8"/>
        <v>Single canister</v>
      </c>
      <c r="V101" s="27">
        <v>3.5</v>
      </c>
      <c r="W101" s="40"/>
      <c r="X101" s="15" t="s">
        <v>350</v>
      </c>
      <c r="Y101" s="38"/>
      <c r="Z101" s="15"/>
      <c r="AA101" s="27"/>
      <c r="AB101" s="15" t="s">
        <v>1312</v>
      </c>
      <c r="AC101" s="27">
        <v>1</v>
      </c>
      <c r="AD101" s="15" t="s">
        <v>472</v>
      </c>
      <c r="AE101" s="67"/>
      <c r="AF101" s="15" t="s">
        <v>1337</v>
      </c>
    </row>
    <row r="102" spans="1:32" s="24" customFormat="1">
      <c r="A102" s="106"/>
      <c r="B102" s="27">
        <v>95</v>
      </c>
      <c r="C102" s="27">
        <v>89</v>
      </c>
      <c r="D102" s="36" t="e">
        <f>VLOOKUP($C102,#REF!,6,FALSE)</f>
        <v>#REF!</v>
      </c>
      <c r="E102" s="150" t="e">
        <f>VLOOKUP($C102,#REF!,2,FALSE)</f>
        <v>#REF!</v>
      </c>
      <c r="F102" s="150" t="s">
        <v>1342</v>
      </c>
      <c r="G102" s="151" t="s">
        <v>276</v>
      </c>
      <c r="H102" s="151" t="e">
        <f>VLOOKUP($C102,#REF!,4,FALSE)</f>
        <v>#REF!</v>
      </c>
      <c r="I102" s="28" t="s">
        <v>374</v>
      </c>
      <c r="J102" s="28" t="s">
        <v>375</v>
      </c>
      <c r="K102" s="15" t="s">
        <v>353</v>
      </c>
      <c r="L102" s="28" t="s">
        <v>1172</v>
      </c>
      <c r="M102" s="28" t="s">
        <v>1182</v>
      </c>
      <c r="N102" s="74" t="s">
        <v>1174</v>
      </c>
      <c r="O102" s="60" t="s">
        <v>19</v>
      </c>
      <c r="P102" s="28" t="s">
        <v>670</v>
      </c>
      <c r="Q102" s="37">
        <v>8.8800000000000008</v>
      </c>
      <c r="R102" s="69">
        <f t="shared" si="6"/>
        <v>4.4400000000000004</v>
      </c>
      <c r="S102" s="69">
        <f t="shared" si="7"/>
        <v>0.44400000000000006</v>
      </c>
      <c r="T102" s="38">
        <v>2</v>
      </c>
      <c r="U102" s="39" t="str">
        <f t="shared" si="8"/>
        <v>2-Pack</v>
      </c>
      <c r="V102" s="38">
        <v>10</v>
      </c>
      <c r="W102" s="28" t="s">
        <v>1343</v>
      </c>
      <c r="X102" s="28" t="s">
        <v>1175</v>
      </c>
      <c r="Y102" s="38">
        <v>1</v>
      </c>
      <c r="Z102" s="28" t="s">
        <v>1175</v>
      </c>
      <c r="AA102" s="38">
        <v>1</v>
      </c>
      <c r="AB102" s="28" t="s">
        <v>1184</v>
      </c>
      <c r="AC102" s="38">
        <v>1</v>
      </c>
      <c r="AD102" s="28" t="s">
        <v>1177</v>
      </c>
      <c r="AE102" s="67" t="s">
        <v>1344</v>
      </c>
      <c r="AF102" s="15" t="s">
        <v>1335</v>
      </c>
    </row>
    <row r="103" spans="1:32" s="24" customFormat="1">
      <c r="A103" s="106"/>
      <c r="B103" s="27">
        <v>96</v>
      </c>
      <c r="C103" s="27">
        <v>89</v>
      </c>
      <c r="D103" s="36" t="e">
        <f>VLOOKUP($C103,#REF!,6,FALSE)</f>
        <v>#REF!</v>
      </c>
      <c r="E103" s="150" t="e">
        <f>VLOOKUP($C103,#REF!,2,FALSE)</f>
        <v>#REF!</v>
      </c>
      <c r="F103" s="150" t="s">
        <v>1342</v>
      </c>
      <c r="G103" s="151" t="s">
        <v>276</v>
      </c>
      <c r="H103" s="151" t="e">
        <f>VLOOKUP($C103,#REF!,4,FALSE)</f>
        <v>#REF!</v>
      </c>
      <c r="I103" s="15" t="s">
        <v>85</v>
      </c>
      <c r="J103" s="15" t="s">
        <v>1250</v>
      </c>
      <c r="K103" s="15" t="s">
        <v>353</v>
      </c>
      <c r="L103" s="15" t="s">
        <v>1251</v>
      </c>
      <c r="M103" s="15" t="s">
        <v>1324</v>
      </c>
      <c r="N103" s="60" t="s">
        <v>350</v>
      </c>
      <c r="O103" s="60"/>
      <c r="P103" s="15"/>
      <c r="Q103" s="37">
        <v>7.88</v>
      </c>
      <c r="R103" s="69">
        <f t="shared" si="6"/>
        <v>7.88</v>
      </c>
      <c r="S103" s="69">
        <f t="shared" si="7"/>
        <v>0.78800000000000003</v>
      </c>
      <c r="T103" s="38">
        <v>1</v>
      </c>
      <c r="U103" s="39" t="str">
        <f t="shared" si="8"/>
        <v>Single canister</v>
      </c>
      <c r="V103" s="27">
        <v>10</v>
      </c>
      <c r="W103" s="40"/>
      <c r="X103" s="15" t="s">
        <v>350</v>
      </c>
      <c r="Y103" s="38"/>
      <c r="Z103" s="15"/>
      <c r="AA103" s="27"/>
      <c r="AB103" s="15" t="s">
        <v>1306</v>
      </c>
      <c r="AC103" s="27">
        <v>1</v>
      </c>
      <c r="AD103" s="15" t="s">
        <v>472</v>
      </c>
      <c r="AE103" s="67"/>
      <c r="AF103" s="15" t="s">
        <v>1335</v>
      </c>
    </row>
    <row r="104" spans="1:32" s="24" customFormat="1">
      <c r="A104" s="106"/>
      <c r="B104" s="27">
        <v>97</v>
      </c>
      <c r="C104" s="27">
        <v>89</v>
      </c>
      <c r="D104" s="36" t="e">
        <f>VLOOKUP($C104,#REF!,6,FALSE)</f>
        <v>#REF!</v>
      </c>
      <c r="E104" s="150" t="e">
        <f>VLOOKUP($C104,#REF!,2,FALSE)</f>
        <v>#REF!</v>
      </c>
      <c r="F104" s="150" t="s">
        <v>1342</v>
      </c>
      <c r="G104" s="151" t="s">
        <v>276</v>
      </c>
      <c r="H104" s="151" t="e">
        <f>VLOOKUP($C104,#REF!,4,FALSE)</f>
        <v>#REF!</v>
      </c>
      <c r="I104" s="15" t="s">
        <v>85</v>
      </c>
      <c r="J104" s="15" t="s">
        <v>1250</v>
      </c>
      <c r="K104" s="15" t="s">
        <v>353</v>
      </c>
      <c r="L104" s="15" t="s">
        <v>1258</v>
      </c>
      <c r="M104" s="15" t="s">
        <v>1307</v>
      </c>
      <c r="N104" s="60" t="s">
        <v>350</v>
      </c>
      <c r="O104" s="60"/>
      <c r="P104" s="15"/>
      <c r="Q104" s="37">
        <v>14.88</v>
      </c>
      <c r="R104" s="69">
        <f t="shared" ref="R104:R135" si="9">IFERROR(Q104/T104,"-")</f>
        <v>7.44</v>
      </c>
      <c r="S104" s="69">
        <f t="shared" ref="S104:S135" si="10">IFERROR(R104/V104,"-")</f>
        <v>0.74399999999999999</v>
      </c>
      <c r="T104" s="38">
        <v>2</v>
      </c>
      <c r="U104" s="39" t="str">
        <f t="shared" si="8"/>
        <v>2-Pack</v>
      </c>
      <c r="V104" s="27">
        <v>10</v>
      </c>
      <c r="W104" s="40"/>
      <c r="X104" s="15" t="s">
        <v>350</v>
      </c>
      <c r="Y104" s="38"/>
      <c r="Z104" s="15"/>
      <c r="AA104" s="27"/>
      <c r="AB104" s="15" t="s">
        <v>1306</v>
      </c>
      <c r="AC104" s="27">
        <v>1</v>
      </c>
      <c r="AD104" s="15" t="s">
        <v>472</v>
      </c>
      <c r="AE104" s="67"/>
      <c r="AF104" s="15" t="s">
        <v>1335</v>
      </c>
    </row>
    <row r="105" spans="1:32" s="24" customFormat="1">
      <c r="A105" s="106"/>
      <c r="B105" s="27">
        <v>98</v>
      </c>
      <c r="C105" s="27">
        <v>90</v>
      </c>
      <c r="D105" s="36" t="e">
        <f>VLOOKUP($C105,#REF!,6,FALSE)</f>
        <v>#REF!</v>
      </c>
      <c r="E105" s="150" t="e">
        <f>VLOOKUP($C105,#REF!,2,FALSE)</f>
        <v>#REF!</v>
      </c>
      <c r="F105" s="150" t="s">
        <v>1342</v>
      </c>
      <c r="G105" s="151" t="s">
        <v>278</v>
      </c>
      <c r="H105" s="151" t="e">
        <f>VLOOKUP($C105,#REF!,4,FALSE)</f>
        <v>#REF!</v>
      </c>
      <c r="I105" s="15" t="s">
        <v>414</v>
      </c>
      <c r="J105" s="15" t="s">
        <v>694</v>
      </c>
      <c r="K105" s="15" t="s">
        <v>353</v>
      </c>
      <c r="L105" s="15" t="s">
        <v>1151</v>
      </c>
      <c r="M105" s="15" t="s">
        <v>1309</v>
      </c>
      <c r="N105" s="60" t="s">
        <v>350</v>
      </c>
      <c r="O105" s="60"/>
      <c r="P105" s="15"/>
      <c r="Q105" s="37">
        <v>12.99</v>
      </c>
      <c r="R105" s="69">
        <f t="shared" si="9"/>
        <v>6.4950000000000001</v>
      </c>
      <c r="S105" s="69">
        <f t="shared" si="10"/>
        <v>0.64949999999999997</v>
      </c>
      <c r="T105" s="38">
        <v>2</v>
      </c>
      <c r="U105" s="39" t="str">
        <f t="shared" si="8"/>
        <v>2-Pack</v>
      </c>
      <c r="V105" s="27">
        <v>10</v>
      </c>
      <c r="W105" s="40"/>
      <c r="X105" s="15" t="s">
        <v>350</v>
      </c>
      <c r="Y105" s="38"/>
      <c r="Z105" s="15"/>
      <c r="AA105" s="27"/>
      <c r="AB105" s="15"/>
      <c r="AC105" s="27">
        <v>0</v>
      </c>
      <c r="AD105" s="15" t="s">
        <v>472</v>
      </c>
      <c r="AE105" s="67"/>
      <c r="AF105" s="15" t="s">
        <v>1336</v>
      </c>
    </row>
    <row r="106" spans="1:32" s="24" customFormat="1">
      <c r="A106" s="106"/>
      <c r="B106" s="27">
        <v>99</v>
      </c>
      <c r="C106" s="27">
        <v>90</v>
      </c>
      <c r="D106" s="36" t="e">
        <f>VLOOKUP($C106,#REF!,6,FALSE)</f>
        <v>#REF!</v>
      </c>
      <c r="E106" s="150" t="e">
        <f>VLOOKUP($C106,#REF!,2,FALSE)</f>
        <v>#REF!</v>
      </c>
      <c r="F106" s="150" t="s">
        <v>1342</v>
      </c>
      <c r="G106" s="151" t="s">
        <v>278</v>
      </c>
      <c r="H106" s="151" t="e">
        <f>VLOOKUP($C106,#REF!,4,FALSE)</f>
        <v>#REF!</v>
      </c>
      <c r="I106" s="15" t="s">
        <v>414</v>
      </c>
      <c r="J106" s="15" t="s">
        <v>694</v>
      </c>
      <c r="K106" s="15" t="s">
        <v>353</v>
      </c>
      <c r="L106" s="15" t="s">
        <v>1156</v>
      </c>
      <c r="M106" s="15" t="s">
        <v>1310</v>
      </c>
      <c r="N106" s="60" t="s">
        <v>350</v>
      </c>
      <c r="O106" s="60"/>
      <c r="P106" s="15"/>
      <c r="Q106" s="37">
        <v>6.99</v>
      </c>
      <c r="R106" s="69">
        <f t="shared" si="9"/>
        <v>6.99</v>
      </c>
      <c r="S106" s="69">
        <f t="shared" si="10"/>
        <v>0.69900000000000007</v>
      </c>
      <c r="T106" s="38">
        <v>1</v>
      </c>
      <c r="U106" s="39" t="str">
        <f t="shared" si="8"/>
        <v>Single canister</v>
      </c>
      <c r="V106" s="27">
        <v>10</v>
      </c>
      <c r="W106" s="40"/>
      <c r="X106" s="15" t="s">
        <v>350</v>
      </c>
      <c r="Y106" s="38"/>
      <c r="Z106" s="15"/>
      <c r="AA106" s="27"/>
      <c r="AB106" s="15"/>
      <c r="AC106" s="27">
        <v>0</v>
      </c>
      <c r="AD106" s="15" t="s">
        <v>472</v>
      </c>
      <c r="AE106" s="67"/>
      <c r="AF106" s="15" t="s">
        <v>1336</v>
      </c>
    </row>
    <row r="107" spans="1:32" s="24" customFormat="1">
      <c r="A107" s="106"/>
      <c r="B107" s="27">
        <v>100</v>
      </c>
      <c r="C107" s="27">
        <v>91</v>
      </c>
      <c r="D107" s="36" t="e">
        <f>VLOOKUP($C107,#REF!,6,FALSE)</f>
        <v>#REF!</v>
      </c>
      <c r="E107" s="150" t="e">
        <f>VLOOKUP($C107,#REF!,2,FALSE)</f>
        <v>#REF!</v>
      </c>
      <c r="F107" s="150" t="s">
        <v>1342</v>
      </c>
      <c r="G107" s="151" t="s">
        <v>280</v>
      </c>
      <c r="H107" s="151" t="e">
        <f>VLOOKUP($C107,#REF!,4,FALSE)</f>
        <v>#REF!</v>
      </c>
      <c r="I107" s="15" t="s">
        <v>706</v>
      </c>
      <c r="J107" s="15" t="s">
        <v>707</v>
      </c>
      <c r="K107" s="15" t="s">
        <v>353</v>
      </c>
      <c r="L107" s="15" t="s">
        <v>1311</v>
      </c>
      <c r="M107" s="15" t="s">
        <v>1068</v>
      </c>
      <c r="N107" s="60" t="s">
        <v>350</v>
      </c>
      <c r="O107" s="60"/>
      <c r="P107" s="15"/>
      <c r="Q107" s="37">
        <v>20.89</v>
      </c>
      <c r="R107" s="69">
        <f t="shared" si="9"/>
        <v>6.9633333333333338</v>
      </c>
      <c r="S107" s="69">
        <f t="shared" si="10"/>
        <v>0.69633333333333336</v>
      </c>
      <c r="T107" s="38">
        <v>3</v>
      </c>
      <c r="U107" s="39" t="str">
        <f t="shared" si="8"/>
        <v>3-Pack</v>
      </c>
      <c r="V107" s="27">
        <v>10</v>
      </c>
      <c r="W107" s="40"/>
      <c r="X107" s="15" t="s">
        <v>350</v>
      </c>
      <c r="Y107" s="38"/>
      <c r="Z107" s="15"/>
      <c r="AA107" s="27"/>
      <c r="AB107" s="15" t="s">
        <v>1312</v>
      </c>
      <c r="AC107" s="27">
        <v>1</v>
      </c>
      <c r="AD107" s="15" t="s">
        <v>472</v>
      </c>
      <c r="AE107" s="67"/>
      <c r="AF107" s="15" t="s">
        <v>1337</v>
      </c>
    </row>
    <row r="108" spans="1:32" s="24" customFormat="1">
      <c r="A108" s="106"/>
      <c r="B108" s="27">
        <v>101</v>
      </c>
      <c r="C108" s="27">
        <v>91</v>
      </c>
      <c r="D108" s="36" t="e">
        <f>VLOOKUP($C108,#REF!,6,FALSE)</f>
        <v>#REF!</v>
      </c>
      <c r="E108" s="150" t="e">
        <f>VLOOKUP($C108,#REF!,2,FALSE)</f>
        <v>#REF!</v>
      </c>
      <c r="F108" s="150" t="s">
        <v>1342</v>
      </c>
      <c r="G108" s="151" t="s">
        <v>280</v>
      </c>
      <c r="H108" s="151" t="e">
        <f>VLOOKUP($C108,#REF!,4,FALSE)</f>
        <v>#REF!</v>
      </c>
      <c r="I108" s="15" t="s">
        <v>706</v>
      </c>
      <c r="J108" s="15" t="s">
        <v>707</v>
      </c>
      <c r="K108" s="15" t="s">
        <v>353</v>
      </c>
      <c r="L108" s="15" t="s">
        <v>1314</v>
      </c>
      <c r="M108" s="15" t="s">
        <v>1076</v>
      </c>
      <c r="N108" s="60" t="s">
        <v>350</v>
      </c>
      <c r="O108" s="60"/>
      <c r="P108" s="15"/>
      <c r="Q108" s="37">
        <v>10.99</v>
      </c>
      <c r="R108" s="69">
        <f t="shared" si="9"/>
        <v>10.99</v>
      </c>
      <c r="S108" s="69">
        <f t="shared" si="10"/>
        <v>1.099</v>
      </c>
      <c r="T108" s="38">
        <v>1</v>
      </c>
      <c r="U108" s="39" t="str">
        <f t="shared" si="8"/>
        <v>Single canister</v>
      </c>
      <c r="V108" s="27">
        <v>10</v>
      </c>
      <c r="W108" s="40"/>
      <c r="X108" s="15" t="s">
        <v>350</v>
      </c>
      <c r="Y108" s="38"/>
      <c r="Z108" s="15"/>
      <c r="AA108" s="27"/>
      <c r="AB108" s="15" t="s">
        <v>1312</v>
      </c>
      <c r="AC108" s="27">
        <v>1</v>
      </c>
      <c r="AD108" s="15" t="s">
        <v>472</v>
      </c>
      <c r="AE108" s="67"/>
      <c r="AF108" s="15" t="s">
        <v>1337</v>
      </c>
    </row>
    <row r="109" spans="1:32" s="24" customFormat="1">
      <c r="A109" s="106"/>
      <c r="B109" s="27">
        <v>102</v>
      </c>
      <c r="C109" s="27">
        <v>91</v>
      </c>
      <c r="D109" s="36" t="e">
        <f>VLOOKUP($C109,#REF!,6,FALSE)</f>
        <v>#REF!</v>
      </c>
      <c r="E109" s="150" t="e">
        <f>VLOOKUP($C109,#REF!,2,FALSE)</f>
        <v>#REF!</v>
      </c>
      <c r="F109" s="150" t="s">
        <v>1342</v>
      </c>
      <c r="G109" s="151" t="s">
        <v>280</v>
      </c>
      <c r="H109" s="151" t="e">
        <f>VLOOKUP($C109,#REF!,4,FALSE)</f>
        <v>#REF!</v>
      </c>
      <c r="I109" s="15" t="s">
        <v>706</v>
      </c>
      <c r="J109" s="15" t="s">
        <v>707</v>
      </c>
      <c r="K109" s="15" t="s">
        <v>353</v>
      </c>
      <c r="L109" s="15" t="s">
        <v>1315</v>
      </c>
      <c r="M109" s="15" t="s">
        <v>1078</v>
      </c>
      <c r="N109" s="60" t="s">
        <v>350</v>
      </c>
      <c r="O109" s="60"/>
      <c r="P109" s="15"/>
      <c r="Q109" s="37">
        <v>7.49</v>
      </c>
      <c r="R109" s="69">
        <f t="shared" si="9"/>
        <v>7.49</v>
      </c>
      <c r="S109" s="69">
        <f t="shared" si="10"/>
        <v>2.14</v>
      </c>
      <c r="T109" s="38">
        <v>1</v>
      </c>
      <c r="U109" s="39" t="str">
        <f t="shared" si="8"/>
        <v>Single canister</v>
      </c>
      <c r="V109" s="27">
        <v>3.5</v>
      </c>
      <c r="W109" s="40"/>
      <c r="X109" s="15" t="s">
        <v>350</v>
      </c>
      <c r="Y109" s="38"/>
      <c r="Z109" s="15"/>
      <c r="AA109" s="27"/>
      <c r="AB109" s="15" t="s">
        <v>1312</v>
      </c>
      <c r="AC109" s="27">
        <v>1</v>
      </c>
      <c r="AD109" s="15" t="s">
        <v>472</v>
      </c>
      <c r="AE109" s="67"/>
      <c r="AF109" s="15" t="s">
        <v>1337</v>
      </c>
    </row>
    <row r="110" spans="1:32" s="24" customFormat="1">
      <c r="A110" s="106"/>
      <c r="B110" s="27">
        <v>103</v>
      </c>
      <c r="C110" s="27">
        <v>92</v>
      </c>
      <c r="D110" s="36" t="e">
        <f>VLOOKUP($C110,#REF!,6,FALSE)</f>
        <v>#REF!</v>
      </c>
      <c r="E110" s="150" t="e">
        <f>VLOOKUP($C110,#REF!,2,FALSE)</f>
        <v>#REF!</v>
      </c>
      <c r="F110" s="150" t="s">
        <v>1345</v>
      </c>
      <c r="G110" s="151" t="s">
        <v>282</v>
      </c>
      <c r="H110" s="151" t="e">
        <f>VLOOKUP($C110,#REF!,4,FALSE)</f>
        <v>#REF!</v>
      </c>
      <c r="I110" s="28" t="s">
        <v>374</v>
      </c>
      <c r="J110" s="28" t="s">
        <v>375</v>
      </c>
      <c r="K110" s="15" t="s">
        <v>353</v>
      </c>
      <c r="L110" s="28" t="s">
        <v>1172</v>
      </c>
      <c r="M110" s="28" t="s">
        <v>1323</v>
      </c>
      <c r="N110" s="74" t="s">
        <v>1174</v>
      </c>
      <c r="O110" s="60" t="s">
        <v>19</v>
      </c>
      <c r="P110" s="28" t="s">
        <v>670</v>
      </c>
      <c r="Q110" s="37">
        <v>12.64</v>
      </c>
      <c r="R110" s="69">
        <f t="shared" si="9"/>
        <v>6.32</v>
      </c>
      <c r="S110" s="69">
        <f t="shared" si="10"/>
        <v>0.63200000000000001</v>
      </c>
      <c r="T110" s="38">
        <v>2</v>
      </c>
      <c r="U110" s="39" t="str">
        <f t="shared" si="8"/>
        <v>2-Pack</v>
      </c>
      <c r="V110" s="38">
        <v>10</v>
      </c>
      <c r="W110" s="28" t="s">
        <v>1183</v>
      </c>
      <c r="X110" s="28" t="s">
        <v>1175</v>
      </c>
      <c r="Y110" s="38">
        <v>1</v>
      </c>
      <c r="Z110" s="28" t="s">
        <v>1175</v>
      </c>
      <c r="AA110" s="38">
        <v>1</v>
      </c>
      <c r="AB110" s="28" t="s">
        <v>1184</v>
      </c>
      <c r="AC110" s="38">
        <v>1</v>
      </c>
      <c r="AD110" s="28" t="s">
        <v>1177</v>
      </c>
      <c r="AE110" s="67" t="s">
        <v>1344</v>
      </c>
      <c r="AF110" s="15" t="s">
        <v>1335</v>
      </c>
    </row>
    <row r="111" spans="1:32" s="24" customFormat="1">
      <c r="A111" s="106"/>
      <c r="B111" s="27">
        <v>104</v>
      </c>
      <c r="C111" s="27">
        <v>92</v>
      </c>
      <c r="D111" s="36" t="e">
        <f>VLOOKUP($C111,#REF!,6,FALSE)</f>
        <v>#REF!</v>
      </c>
      <c r="E111" s="150" t="e">
        <f>VLOOKUP($C111,#REF!,2,FALSE)</f>
        <v>#REF!</v>
      </c>
      <c r="F111" s="150" t="s">
        <v>1345</v>
      </c>
      <c r="G111" s="151" t="s">
        <v>282</v>
      </c>
      <c r="H111" s="151" t="e">
        <f>VLOOKUP($C111,#REF!,4,FALSE)</f>
        <v>#REF!</v>
      </c>
      <c r="I111" s="15" t="s">
        <v>85</v>
      </c>
      <c r="J111" s="15" t="s">
        <v>1250</v>
      </c>
      <c r="K111" s="15" t="s">
        <v>353</v>
      </c>
      <c r="L111" s="15" t="s">
        <v>1258</v>
      </c>
      <c r="M111" s="15" t="s">
        <v>1324</v>
      </c>
      <c r="N111" s="60" t="s">
        <v>350</v>
      </c>
      <c r="O111" s="60"/>
      <c r="P111" s="15"/>
      <c r="Q111" s="37">
        <v>14.88</v>
      </c>
      <c r="R111" s="69">
        <f t="shared" si="9"/>
        <v>7.44</v>
      </c>
      <c r="S111" s="69">
        <f t="shared" si="10"/>
        <v>0.74399999999999999</v>
      </c>
      <c r="T111" s="38">
        <v>2</v>
      </c>
      <c r="U111" s="39" t="str">
        <f t="shared" si="8"/>
        <v>2-Pack</v>
      </c>
      <c r="V111" s="27">
        <v>10</v>
      </c>
      <c r="W111" s="40"/>
      <c r="X111" s="15" t="s">
        <v>350</v>
      </c>
      <c r="Y111" s="38"/>
      <c r="Z111" s="15"/>
      <c r="AA111" s="27"/>
      <c r="AB111" s="15" t="s">
        <v>1306</v>
      </c>
      <c r="AC111" s="27">
        <v>1</v>
      </c>
      <c r="AD111" s="15" t="s">
        <v>472</v>
      </c>
      <c r="AE111" s="67"/>
      <c r="AF111" s="15" t="s">
        <v>1335</v>
      </c>
    </row>
    <row r="112" spans="1:32" s="24" customFormat="1">
      <c r="A112" s="106"/>
      <c r="B112" s="27">
        <v>105</v>
      </c>
      <c r="C112" s="27">
        <v>92</v>
      </c>
      <c r="D112" s="36" t="e">
        <f>VLOOKUP($C112,#REF!,6,FALSE)</f>
        <v>#REF!</v>
      </c>
      <c r="E112" s="150" t="e">
        <f>VLOOKUP($C112,#REF!,2,FALSE)</f>
        <v>#REF!</v>
      </c>
      <c r="F112" s="150" t="s">
        <v>1345</v>
      </c>
      <c r="G112" s="151" t="s">
        <v>282</v>
      </c>
      <c r="H112" s="151" t="e">
        <f>VLOOKUP($C112,#REF!,4,FALSE)</f>
        <v>#REF!</v>
      </c>
      <c r="I112" s="15" t="s">
        <v>85</v>
      </c>
      <c r="J112" s="15" t="s">
        <v>1250</v>
      </c>
      <c r="K112" s="15" t="s">
        <v>353</v>
      </c>
      <c r="L112" s="15" t="s">
        <v>1256</v>
      </c>
      <c r="M112" s="15" t="s">
        <v>1307</v>
      </c>
      <c r="N112" s="60" t="s">
        <v>350</v>
      </c>
      <c r="O112" s="60"/>
      <c r="P112" s="15"/>
      <c r="Q112" s="37">
        <v>21.88</v>
      </c>
      <c r="R112" s="69">
        <f t="shared" si="9"/>
        <v>5.47</v>
      </c>
      <c r="S112" s="69">
        <f t="shared" si="10"/>
        <v>0.54699999999999993</v>
      </c>
      <c r="T112" s="38">
        <v>4</v>
      </c>
      <c r="U112" s="39" t="str">
        <f t="shared" si="8"/>
        <v>4-Pack</v>
      </c>
      <c r="V112" s="27">
        <v>10</v>
      </c>
      <c r="W112" s="40"/>
      <c r="X112" s="15" t="s">
        <v>350</v>
      </c>
      <c r="Y112" s="38"/>
      <c r="Z112" s="15"/>
      <c r="AA112" s="27"/>
      <c r="AB112" s="15" t="s">
        <v>1306</v>
      </c>
      <c r="AC112" s="27">
        <v>1</v>
      </c>
      <c r="AD112" s="15" t="s">
        <v>472</v>
      </c>
      <c r="AE112" s="67"/>
      <c r="AF112" s="15" t="s">
        <v>1335</v>
      </c>
    </row>
    <row r="113" spans="1:32" s="24" customFormat="1">
      <c r="A113" s="106"/>
      <c r="B113" s="27">
        <v>106</v>
      </c>
      <c r="C113" s="27">
        <v>93</v>
      </c>
      <c r="D113" s="36" t="e">
        <f>VLOOKUP($C113,#REF!,6,FALSE)</f>
        <v>#REF!</v>
      </c>
      <c r="E113" s="150" t="e">
        <f>VLOOKUP($C113,#REF!,2,FALSE)</f>
        <v>#REF!</v>
      </c>
      <c r="F113" s="150" t="s">
        <v>1345</v>
      </c>
      <c r="G113" s="151" t="s">
        <v>284</v>
      </c>
      <c r="H113" s="151" t="e">
        <f>VLOOKUP($C113,#REF!,4,FALSE)</f>
        <v>#REF!</v>
      </c>
      <c r="I113" s="15" t="s">
        <v>414</v>
      </c>
      <c r="J113" s="15" t="s">
        <v>694</v>
      </c>
      <c r="K113" s="15" t="s">
        <v>353</v>
      </c>
      <c r="L113" s="15" t="s">
        <v>1151</v>
      </c>
      <c r="M113" s="15" t="s">
        <v>1309</v>
      </c>
      <c r="N113" s="60" t="s">
        <v>350</v>
      </c>
      <c r="O113" s="60"/>
      <c r="P113" s="15"/>
      <c r="Q113" s="37">
        <v>12.99</v>
      </c>
      <c r="R113" s="69">
        <f t="shared" si="9"/>
        <v>6.4950000000000001</v>
      </c>
      <c r="S113" s="69">
        <f t="shared" si="10"/>
        <v>0.64949999999999997</v>
      </c>
      <c r="T113" s="38">
        <v>2</v>
      </c>
      <c r="U113" s="39" t="str">
        <f t="shared" si="8"/>
        <v>2-Pack</v>
      </c>
      <c r="V113" s="27">
        <v>10</v>
      </c>
      <c r="W113" s="40"/>
      <c r="X113" s="15" t="s">
        <v>350</v>
      </c>
      <c r="Y113" s="38"/>
      <c r="Z113" s="15"/>
      <c r="AA113" s="27"/>
      <c r="AB113" s="15"/>
      <c r="AC113" s="27">
        <v>0</v>
      </c>
      <c r="AD113" s="15" t="s">
        <v>472</v>
      </c>
      <c r="AE113" s="67"/>
      <c r="AF113" s="15" t="s">
        <v>1336</v>
      </c>
    </row>
    <row r="114" spans="1:32" s="24" customFormat="1">
      <c r="A114" s="106"/>
      <c r="B114" s="27">
        <v>107</v>
      </c>
      <c r="C114" s="27">
        <v>93</v>
      </c>
      <c r="D114" s="36" t="e">
        <f>VLOOKUP($C114,#REF!,6,FALSE)</f>
        <v>#REF!</v>
      </c>
      <c r="E114" s="150" t="e">
        <f>VLOOKUP($C114,#REF!,2,FALSE)</f>
        <v>#REF!</v>
      </c>
      <c r="F114" s="150" t="s">
        <v>1345</v>
      </c>
      <c r="G114" s="151" t="s">
        <v>284</v>
      </c>
      <c r="H114" s="151" t="e">
        <f>VLOOKUP($C114,#REF!,4,FALSE)</f>
        <v>#REF!</v>
      </c>
      <c r="I114" s="15" t="s">
        <v>414</v>
      </c>
      <c r="J114" s="15" t="s">
        <v>694</v>
      </c>
      <c r="K114" s="15" t="s">
        <v>353</v>
      </c>
      <c r="L114" s="15" t="s">
        <v>1156</v>
      </c>
      <c r="M114" s="15" t="s">
        <v>1310</v>
      </c>
      <c r="N114" s="60" t="s">
        <v>350</v>
      </c>
      <c r="O114" s="60"/>
      <c r="P114" s="15"/>
      <c r="Q114" s="37">
        <v>6.99</v>
      </c>
      <c r="R114" s="69">
        <f t="shared" si="9"/>
        <v>6.99</v>
      </c>
      <c r="S114" s="69">
        <f t="shared" si="10"/>
        <v>0.69900000000000007</v>
      </c>
      <c r="T114" s="38">
        <v>1</v>
      </c>
      <c r="U114" s="39" t="str">
        <f t="shared" si="8"/>
        <v>Single canister</v>
      </c>
      <c r="V114" s="27">
        <v>10</v>
      </c>
      <c r="W114" s="40"/>
      <c r="X114" s="15" t="s">
        <v>350</v>
      </c>
      <c r="Y114" s="38"/>
      <c r="Z114" s="15"/>
      <c r="AA114" s="27"/>
      <c r="AB114" s="15"/>
      <c r="AC114" s="27">
        <v>0</v>
      </c>
      <c r="AD114" s="15" t="s">
        <v>472</v>
      </c>
      <c r="AE114" s="67"/>
      <c r="AF114" s="15" t="s">
        <v>1336</v>
      </c>
    </row>
    <row r="115" spans="1:32" s="24" customFormat="1">
      <c r="A115" s="106"/>
      <c r="B115" s="27">
        <v>108</v>
      </c>
      <c r="C115" s="27">
        <v>94</v>
      </c>
      <c r="D115" s="36" t="e">
        <f>VLOOKUP($C115,#REF!,6,FALSE)</f>
        <v>#REF!</v>
      </c>
      <c r="E115" s="150" t="e">
        <f>VLOOKUP($C115,#REF!,2,FALSE)</f>
        <v>#REF!</v>
      </c>
      <c r="F115" s="150" t="s">
        <v>1345</v>
      </c>
      <c r="G115" s="151" t="s">
        <v>286</v>
      </c>
      <c r="H115" s="151" t="e">
        <f>VLOOKUP($C115,#REF!,4,FALSE)</f>
        <v>#REF!</v>
      </c>
      <c r="I115" s="15" t="s">
        <v>706</v>
      </c>
      <c r="J115" s="15" t="s">
        <v>707</v>
      </c>
      <c r="K115" s="15" t="s">
        <v>353</v>
      </c>
      <c r="L115" s="15" t="s">
        <v>1311</v>
      </c>
      <c r="M115" s="15" t="s">
        <v>1068</v>
      </c>
      <c r="N115" s="60" t="s">
        <v>350</v>
      </c>
      <c r="O115" s="60"/>
      <c r="P115" s="15"/>
      <c r="Q115" s="37">
        <v>20.89</v>
      </c>
      <c r="R115" s="69">
        <f t="shared" si="9"/>
        <v>6.9633333333333338</v>
      </c>
      <c r="S115" s="69">
        <f t="shared" si="10"/>
        <v>0.69633333333333336</v>
      </c>
      <c r="T115" s="38">
        <v>3</v>
      </c>
      <c r="U115" s="39" t="str">
        <f t="shared" si="8"/>
        <v>3-Pack</v>
      </c>
      <c r="V115" s="27">
        <v>10</v>
      </c>
      <c r="W115" s="40"/>
      <c r="X115" s="15" t="s">
        <v>350</v>
      </c>
      <c r="Y115" s="38"/>
      <c r="Z115" s="15"/>
      <c r="AA115" s="27"/>
      <c r="AB115" s="15" t="s">
        <v>1312</v>
      </c>
      <c r="AC115" s="27">
        <v>1</v>
      </c>
      <c r="AD115" s="15" t="s">
        <v>472</v>
      </c>
      <c r="AE115" s="67"/>
      <c r="AF115" s="15" t="s">
        <v>1337</v>
      </c>
    </row>
    <row r="116" spans="1:32" s="24" customFormat="1">
      <c r="A116" s="106"/>
      <c r="B116" s="27">
        <v>109</v>
      </c>
      <c r="C116" s="27">
        <v>94</v>
      </c>
      <c r="D116" s="36" t="e">
        <f>VLOOKUP($C116,#REF!,6,FALSE)</f>
        <v>#REF!</v>
      </c>
      <c r="E116" s="150" t="e">
        <f>VLOOKUP($C116,#REF!,2,FALSE)</f>
        <v>#REF!</v>
      </c>
      <c r="F116" s="150" t="s">
        <v>1345</v>
      </c>
      <c r="G116" s="151" t="s">
        <v>286</v>
      </c>
      <c r="H116" s="151" t="e">
        <f>VLOOKUP($C116,#REF!,4,FALSE)</f>
        <v>#REF!</v>
      </c>
      <c r="I116" s="15" t="s">
        <v>706</v>
      </c>
      <c r="J116" s="15" t="s">
        <v>707</v>
      </c>
      <c r="K116" s="15" t="s">
        <v>353</v>
      </c>
      <c r="L116" s="15" t="s">
        <v>1314</v>
      </c>
      <c r="M116" s="15" t="s">
        <v>1076</v>
      </c>
      <c r="N116" s="60" t="s">
        <v>350</v>
      </c>
      <c r="O116" s="60"/>
      <c r="P116" s="15"/>
      <c r="Q116" s="37">
        <v>10.99</v>
      </c>
      <c r="R116" s="69">
        <f t="shared" si="9"/>
        <v>10.99</v>
      </c>
      <c r="S116" s="69">
        <f t="shared" si="10"/>
        <v>1.099</v>
      </c>
      <c r="T116" s="38">
        <v>1</v>
      </c>
      <c r="U116" s="39" t="str">
        <f t="shared" si="8"/>
        <v>Single canister</v>
      </c>
      <c r="V116" s="27">
        <v>10</v>
      </c>
      <c r="W116" s="40"/>
      <c r="X116" s="15" t="s">
        <v>350</v>
      </c>
      <c r="Y116" s="38"/>
      <c r="Z116" s="15"/>
      <c r="AA116" s="27"/>
      <c r="AB116" s="15" t="s">
        <v>1312</v>
      </c>
      <c r="AC116" s="27">
        <v>1</v>
      </c>
      <c r="AD116" s="15" t="s">
        <v>472</v>
      </c>
      <c r="AE116" s="67"/>
      <c r="AF116" s="15" t="s">
        <v>1337</v>
      </c>
    </row>
    <row r="117" spans="1:32" s="24" customFormat="1">
      <c r="A117" s="106"/>
      <c r="B117" s="27">
        <v>110</v>
      </c>
      <c r="C117" s="27">
        <v>94</v>
      </c>
      <c r="D117" s="36" t="e">
        <f>VLOOKUP($C117,#REF!,6,FALSE)</f>
        <v>#REF!</v>
      </c>
      <c r="E117" s="150" t="e">
        <f>VLOOKUP($C117,#REF!,2,FALSE)</f>
        <v>#REF!</v>
      </c>
      <c r="F117" s="150" t="s">
        <v>1345</v>
      </c>
      <c r="G117" s="151" t="s">
        <v>286</v>
      </c>
      <c r="H117" s="151" t="e">
        <f>VLOOKUP($C117,#REF!,4,FALSE)</f>
        <v>#REF!</v>
      </c>
      <c r="I117" s="15" t="s">
        <v>706</v>
      </c>
      <c r="J117" s="15" t="s">
        <v>707</v>
      </c>
      <c r="K117" s="15" t="s">
        <v>353</v>
      </c>
      <c r="L117" s="15" t="s">
        <v>1315</v>
      </c>
      <c r="M117" s="15" t="s">
        <v>1078</v>
      </c>
      <c r="N117" s="60" t="s">
        <v>350</v>
      </c>
      <c r="O117" s="60"/>
      <c r="P117" s="15"/>
      <c r="Q117" s="37">
        <v>7.49</v>
      </c>
      <c r="R117" s="69">
        <f t="shared" si="9"/>
        <v>7.49</v>
      </c>
      <c r="S117" s="69">
        <f t="shared" si="10"/>
        <v>2.14</v>
      </c>
      <c r="T117" s="38">
        <v>1</v>
      </c>
      <c r="U117" s="39" t="str">
        <f t="shared" si="8"/>
        <v>Single canister</v>
      </c>
      <c r="V117" s="27">
        <v>3.5</v>
      </c>
      <c r="W117" s="40"/>
      <c r="X117" s="15" t="s">
        <v>350</v>
      </c>
      <c r="Y117" s="38"/>
      <c r="Z117" s="15"/>
      <c r="AA117" s="27"/>
      <c r="AB117" s="15" t="s">
        <v>1312</v>
      </c>
      <c r="AC117" s="27">
        <v>1</v>
      </c>
      <c r="AD117" s="15" t="s">
        <v>472</v>
      </c>
      <c r="AE117" s="67"/>
      <c r="AF117" s="15" t="s">
        <v>1337</v>
      </c>
    </row>
    <row r="118" spans="1:32" s="24" customFormat="1">
      <c r="A118" s="106"/>
      <c r="B118" s="27">
        <v>111</v>
      </c>
      <c r="C118" s="27">
        <v>95</v>
      </c>
      <c r="D118" s="36" t="e">
        <f>VLOOKUP($C118,#REF!,6,FALSE)</f>
        <v>#REF!</v>
      </c>
      <c r="E118" s="150" t="e">
        <f>VLOOKUP($C118,#REF!,2,FALSE)</f>
        <v>#REF!</v>
      </c>
      <c r="F118" s="150" t="s">
        <v>1346</v>
      </c>
      <c r="G118" s="151" t="s">
        <v>288</v>
      </c>
      <c r="H118" s="151" t="e">
        <f>VLOOKUP($C118,#REF!,4,FALSE)</f>
        <v>#REF!</v>
      </c>
      <c r="I118" s="15"/>
      <c r="J118" s="15" t="s">
        <v>734</v>
      </c>
      <c r="K118" s="15" t="s">
        <v>353</v>
      </c>
      <c r="L118" s="15" t="s">
        <v>1339</v>
      </c>
      <c r="M118" s="15"/>
      <c r="N118" s="60" t="s">
        <v>350</v>
      </c>
      <c r="O118" s="60"/>
      <c r="P118" s="15"/>
      <c r="Q118" s="37" t="s">
        <v>350</v>
      </c>
      <c r="R118" s="69" t="str">
        <f t="shared" si="9"/>
        <v>-</v>
      </c>
      <c r="S118" s="69" t="str">
        <f t="shared" si="10"/>
        <v>-</v>
      </c>
      <c r="T118" s="38"/>
      <c r="U118" s="39" t="str">
        <f t="shared" si="8"/>
        <v>-Pack</v>
      </c>
      <c r="V118" s="27"/>
      <c r="W118" s="40"/>
      <c r="X118" s="15" t="s">
        <v>350</v>
      </c>
      <c r="Y118" s="38"/>
      <c r="Z118" s="15"/>
      <c r="AA118" s="27"/>
      <c r="AB118" s="15"/>
      <c r="AC118" s="27"/>
      <c r="AD118" s="15"/>
      <c r="AE118" s="67"/>
      <c r="AF118" s="15" t="s">
        <v>1340</v>
      </c>
    </row>
    <row r="119" spans="1:32" s="24" customFormat="1">
      <c r="A119" s="106"/>
      <c r="B119" s="27">
        <v>112</v>
      </c>
      <c r="C119" s="27">
        <v>96</v>
      </c>
      <c r="D119" s="36" t="e">
        <f>VLOOKUP($C119,#REF!,6,FALSE)</f>
        <v>#REF!</v>
      </c>
      <c r="E119" s="150" t="e">
        <f>VLOOKUP($C119,#REF!,2,FALSE)</f>
        <v>#REF!</v>
      </c>
      <c r="F119" s="150" t="s">
        <v>1346</v>
      </c>
      <c r="G119" s="151" t="s">
        <v>290</v>
      </c>
      <c r="H119" s="151" t="e">
        <f>VLOOKUP($C119,#REF!,4,FALSE)</f>
        <v>#REF!</v>
      </c>
      <c r="I119" s="15" t="s">
        <v>414</v>
      </c>
      <c r="J119" s="15" t="s">
        <v>694</v>
      </c>
      <c r="K119" s="15" t="s">
        <v>353</v>
      </c>
      <c r="L119" s="15" t="s">
        <v>1156</v>
      </c>
      <c r="M119" s="15" t="s">
        <v>1310</v>
      </c>
      <c r="N119" s="60" t="s">
        <v>350</v>
      </c>
      <c r="O119" s="60"/>
      <c r="P119" s="15"/>
      <c r="Q119" s="37">
        <v>6.99</v>
      </c>
      <c r="R119" s="69">
        <f t="shared" si="9"/>
        <v>6.99</v>
      </c>
      <c r="S119" s="69">
        <f t="shared" si="10"/>
        <v>0.69900000000000007</v>
      </c>
      <c r="T119" s="38">
        <v>1</v>
      </c>
      <c r="U119" s="39" t="str">
        <f t="shared" ref="U119:U137" si="11">IF(T119=1,"Single canister",CONCATENATE(T119,"-Pack"))</f>
        <v>Single canister</v>
      </c>
      <c r="V119" s="27">
        <v>10</v>
      </c>
      <c r="W119" s="40"/>
      <c r="X119" s="15" t="s">
        <v>350</v>
      </c>
      <c r="Y119" s="38"/>
      <c r="Z119" s="15"/>
      <c r="AA119" s="27"/>
      <c r="AB119" s="15"/>
      <c r="AC119" s="27">
        <v>0</v>
      </c>
      <c r="AD119" s="15" t="s">
        <v>472</v>
      </c>
      <c r="AE119" s="67"/>
      <c r="AF119" s="15" t="s">
        <v>1336</v>
      </c>
    </row>
    <row r="120" spans="1:32" s="24" customFormat="1">
      <c r="A120" s="106"/>
      <c r="B120" s="27">
        <v>113</v>
      </c>
      <c r="C120" s="27">
        <v>97</v>
      </c>
      <c r="D120" s="36" t="e">
        <f>VLOOKUP($C120,#REF!,6,FALSE)</f>
        <v>#REF!</v>
      </c>
      <c r="E120" s="150" t="e">
        <f>VLOOKUP($C120,#REF!,2,FALSE)</f>
        <v>#REF!</v>
      </c>
      <c r="F120" s="150" t="s">
        <v>1346</v>
      </c>
      <c r="G120" s="151" t="s">
        <v>292</v>
      </c>
      <c r="H120" s="151" t="e">
        <f>VLOOKUP($C120,#REF!,4,FALSE)</f>
        <v>#REF!</v>
      </c>
      <c r="I120" s="15" t="s">
        <v>706</v>
      </c>
      <c r="J120" s="15" t="s">
        <v>707</v>
      </c>
      <c r="K120" s="15" t="s">
        <v>353</v>
      </c>
      <c r="L120" s="15" t="s">
        <v>1311</v>
      </c>
      <c r="M120" s="15" t="s">
        <v>1068</v>
      </c>
      <c r="N120" s="60" t="s">
        <v>350</v>
      </c>
      <c r="O120" s="60"/>
      <c r="P120" s="15"/>
      <c r="Q120" s="37">
        <v>20.89</v>
      </c>
      <c r="R120" s="69">
        <f t="shared" si="9"/>
        <v>6.9633333333333338</v>
      </c>
      <c r="S120" s="69">
        <f t="shared" si="10"/>
        <v>0.69633333333333336</v>
      </c>
      <c r="T120" s="38">
        <v>3</v>
      </c>
      <c r="U120" s="39" t="str">
        <f t="shared" si="11"/>
        <v>3-Pack</v>
      </c>
      <c r="V120" s="27">
        <v>10</v>
      </c>
      <c r="W120" s="40"/>
      <c r="X120" s="15" t="s">
        <v>350</v>
      </c>
      <c r="Y120" s="38"/>
      <c r="Z120" s="15"/>
      <c r="AA120" s="27"/>
      <c r="AB120" s="15" t="s">
        <v>1312</v>
      </c>
      <c r="AC120" s="27">
        <v>1</v>
      </c>
      <c r="AD120" s="15" t="s">
        <v>472</v>
      </c>
      <c r="AE120" s="67"/>
      <c r="AF120" s="15" t="s">
        <v>1337</v>
      </c>
    </row>
    <row r="121" spans="1:32" s="24" customFormat="1">
      <c r="A121" s="106"/>
      <c r="B121" s="27">
        <v>114</v>
      </c>
      <c r="C121" s="27">
        <v>97</v>
      </c>
      <c r="D121" s="36" t="e">
        <f>VLOOKUP($C121,#REF!,6,FALSE)</f>
        <v>#REF!</v>
      </c>
      <c r="E121" s="150" t="e">
        <f>VLOOKUP($C121,#REF!,2,FALSE)</f>
        <v>#REF!</v>
      </c>
      <c r="F121" s="150" t="s">
        <v>1346</v>
      </c>
      <c r="G121" s="151" t="s">
        <v>292</v>
      </c>
      <c r="H121" s="151" t="e">
        <f>VLOOKUP($C121,#REF!,4,FALSE)</f>
        <v>#REF!</v>
      </c>
      <c r="I121" s="15" t="s">
        <v>706</v>
      </c>
      <c r="J121" s="15" t="s">
        <v>707</v>
      </c>
      <c r="K121" s="15" t="s">
        <v>353</v>
      </c>
      <c r="L121" s="15" t="s">
        <v>1314</v>
      </c>
      <c r="M121" s="15" t="s">
        <v>1076</v>
      </c>
      <c r="N121" s="60" t="s">
        <v>350</v>
      </c>
      <c r="O121" s="60"/>
      <c r="P121" s="15"/>
      <c r="Q121" s="37">
        <v>10.99</v>
      </c>
      <c r="R121" s="69">
        <f t="shared" si="9"/>
        <v>10.99</v>
      </c>
      <c r="S121" s="69">
        <f t="shared" si="10"/>
        <v>1.099</v>
      </c>
      <c r="T121" s="38">
        <v>1</v>
      </c>
      <c r="U121" s="39" t="str">
        <f t="shared" si="11"/>
        <v>Single canister</v>
      </c>
      <c r="V121" s="27">
        <v>10</v>
      </c>
      <c r="W121" s="40"/>
      <c r="X121" s="15" t="s">
        <v>350</v>
      </c>
      <c r="Y121" s="38"/>
      <c r="Z121" s="15"/>
      <c r="AA121" s="27"/>
      <c r="AB121" s="15" t="s">
        <v>1312</v>
      </c>
      <c r="AC121" s="27">
        <v>1</v>
      </c>
      <c r="AD121" s="15" t="s">
        <v>472</v>
      </c>
      <c r="AE121" s="67"/>
      <c r="AF121" s="15" t="s">
        <v>1337</v>
      </c>
    </row>
    <row r="122" spans="1:32" s="24" customFormat="1">
      <c r="A122" s="106"/>
      <c r="B122" s="27">
        <v>115</v>
      </c>
      <c r="C122" s="27">
        <v>97</v>
      </c>
      <c r="D122" s="36" t="e">
        <f>VLOOKUP($C122,#REF!,6,FALSE)</f>
        <v>#REF!</v>
      </c>
      <c r="E122" s="150" t="e">
        <f>VLOOKUP($C122,#REF!,2,FALSE)</f>
        <v>#REF!</v>
      </c>
      <c r="F122" s="150" t="s">
        <v>1346</v>
      </c>
      <c r="G122" s="151" t="s">
        <v>292</v>
      </c>
      <c r="H122" s="151" t="e">
        <f>VLOOKUP($C122,#REF!,4,FALSE)</f>
        <v>#REF!</v>
      </c>
      <c r="I122" s="15" t="s">
        <v>706</v>
      </c>
      <c r="J122" s="15" t="s">
        <v>707</v>
      </c>
      <c r="K122" s="15" t="s">
        <v>353</v>
      </c>
      <c r="L122" s="15" t="s">
        <v>1315</v>
      </c>
      <c r="M122" s="15" t="s">
        <v>1078</v>
      </c>
      <c r="N122" s="60" t="s">
        <v>350</v>
      </c>
      <c r="O122" s="60"/>
      <c r="P122" s="15"/>
      <c r="Q122" s="37">
        <v>7.49</v>
      </c>
      <c r="R122" s="69">
        <f t="shared" si="9"/>
        <v>7.49</v>
      </c>
      <c r="S122" s="69">
        <f t="shared" si="10"/>
        <v>2.14</v>
      </c>
      <c r="T122" s="38">
        <v>1</v>
      </c>
      <c r="U122" s="39" t="str">
        <f t="shared" si="11"/>
        <v>Single canister</v>
      </c>
      <c r="V122" s="27">
        <v>3.5</v>
      </c>
      <c r="W122" s="40"/>
      <c r="X122" s="15" t="s">
        <v>350</v>
      </c>
      <c r="Y122" s="38"/>
      <c r="Z122" s="15"/>
      <c r="AA122" s="27"/>
      <c r="AB122" s="15" t="s">
        <v>1312</v>
      </c>
      <c r="AC122" s="27">
        <v>1</v>
      </c>
      <c r="AD122" s="15" t="s">
        <v>472</v>
      </c>
      <c r="AE122" s="67"/>
      <c r="AF122" s="15" t="s">
        <v>1337</v>
      </c>
    </row>
    <row r="123" spans="1:32" s="24" customFormat="1">
      <c r="A123" s="106"/>
      <c r="B123" s="27">
        <v>116</v>
      </c>
      <c r="C123" s="27">
        <v>98</v>
      </c>
      <c r="D123" s="36" t="e">
        <f>VLOOKUP($C123,#REF!,6,FALSE)</f>
        <v>#REF!</v>
      </c>
      <c r="E123" s="150" t="e">
        <f>VLOOKUP($C123,#REF!,2,FALSE)</f>
        <v>#REF!</v>
      </c>
      <c r="F123" s="150" t="s">
        <v>1347</v>
      </c>
      <c r="G123" s="151" t="s">
        <v>294</v>
      </c>
      <c r="H123" s="151" t="e">
        <f>VLOOKUP($C123,#REF!,4,FALSE)</f>
        <v>#REF!</v>
      </c>
      <c r="I123" s="15" t="s">
        <v>85</v>
      </c>
      <c r="J123" s="15" t="s">
        <v>1250</v>
      </c>
      <c r="K123" s="15" t="s">
        <v>353</v>
      </c>
      <c r="L123" s="15" t="s">
        <v>1251</v>
      </c>
      <c r="M123" s="15" t="s">
        <v>1324</v>
      </c>
      <c r="N123" s="60" t="s">
        <v>350</v>
      </c>
      <c r="O123" s="60"/>
      <c r="P123" s="15"/>
      <c r="Q123" s="37">
        <v>7.88</v>
      </c>
      <c r="R123" s="69">
        <f t="shared" si="9"/>
        <v>7.88</v>
      </c>
      <c r="S123" s="69">
        <f t="shared" si="10"/>
        <v>0.78800000000000003</v>
      </c>
      <c r="T123" s="38">
        <v>1</v>
      </c>
      <c r="U123" s="39" t="str">
        <f t="shared" si="11"/>
        <v>Single canister</v>
      </c>
      <c r="V123" s="27">
        <v>10</v>
      </c>
      <c r="W123" s="40"/>
      <c r="X123" s="15" t="s">
        <v>350</v>
      </c>
      <c r="Y123" s="38"/>
      <c r="Z123" s="15"/>
      <c r="AA123" s="27"/>
      <c r="AB123" s="15" t="s">
        <v>1306</v>
      </c>
      <c r="AC123" s="27">
        <v>1</v>
      </c>
      <c r="AD123" s="15" t="s">
        <v>472</v>
      </c>
      <c r="AE123" s="67"/>
      <c r="AF123" s="15" t="s">
        <v>1335</v>
      </c>
    </row>
    <row r="124" spans="1:32" s="24" customFormat="1">
      <c r="A124" s="106"/>
      <c r="B124" s="27">
        <v>117</v>
      </c>
      <c r="C124" s="27">
        <v>98</v>
      </c>
      <c r="D124" s="36" t="e">
        <f>VLOOKUP($C124,#REF!,6,FALSE)</f>
        <v>#REF!</v>
      </c>
      <c r="E124" s="150" t="e">
        <f>VLOOKUP($C124,#REF!,2,FALSE)</f>
        <v>#REF!</v>
      </c>
      <c r="F124" s="150" t="s">
        <v>1347</v>
      </c>
      <c r="G124" s="151" t="s">
        <v>294</v>
      </c>
      <c r="H124" s="151" t="e">
        <f>VLOOKUP($C124,#REF!,4,FALSE)</f>
        <v>#REF!</v>
      </c>
      <c r="I124" s="15" t="s">
        <v>85</v>
      </c>
      <c r="J124" s="15" t="s">
        <v>1250</v>
      </c>
      <c r="K124" s="15" t="s">
        <v>353</v>
      </c>
      <c r="L124" s="15" t="s">
        <v>1258</v>
      </c>
      <c r="M124" s="15" t="s">
        <v>1307</v>
      </c>
      <c r="N124" s="60" t="s">
        <v>350</v>
      </c>
      <c r="O124" s="60"/>
      <c r="P124" s="15"/>
      <c r="Q124" s="37">
        <v>14.88</v>
      </c>
      <c r="R124" s="69">
        <f t="shared" si="9"/>
        <v>7.44</v>
      </c>
      <c r="S124" s="69">
        <f t="shared" si="10"/>
        <v>0.74399999999999999</v>
      </c>
      <c r="T124" s="38">
        <v>2</v>
      </c>
      <c r="U124" s="39" t="str">
        <f t="shared" si="11"/>
        <v>2-Pack</v>
      </c>
      <c r="V124" s="27">
        <v>10</v>
      </c>
      <c r="W124" s="40"/>
      <c r="X124" s="15" t="s">
        <v>350</v>
      </c>
      <c r="Y124" s="38"/>
      <c r="Z124" s="15"/>
      <c r="AA124" s="27"/>
      <c r="AB124" s="15" t="s">
        <v>1306</v>
      </c>
      <c r="AC124" s="27">
        <v>1</v>
      </c>
      <c r="AD124" s="15" t="s">
        <v>472</v>
      </c>
      <c r="AE124" s="67"/>
      <c r="AF124" s="15" t="s">
        <v>1335</v>
      </c>
    </row>
    <row r="125" spans="1:32" s="24" customFormat="1">
      <c r="A125" s="106"/>
      <c r="B125" s="27">
        <v>118</v>
      </c>
      <c r="C125" s="27">
        <v>98</v>
      </c>
      <c r="D125" s="36" t="e">
        <f>VLOOKUP($C125,#REF!,6,FALSE)</f>
        <v>#REF!</v>
      </c>
      <c r="E125" s="150" t="e">
        <f>VLOOKUP($C125,#REF!,2,FALSE)</f>
        <v>#REF!</v>
      </c>
      <c r="F125" s="150" t="s">
        <v>1347</v>
      </c>
      <c r="G125" s="151" t="s">
        <v>294</v>
      </c>
      <c r="H125" s="151" t="e">
        <f>VLOOKUP($C125,#REF!,4,FALSE)</f>
        <v>#REF!</v>
      </c>
      <c r="I125" s="15" t="s">
        <v>85</v>
      </c>
      <c r="J125" s="15" t="s">
        <v>1250</v>
      </c>
      <c r="K125" s="15" t="s">
        <v>353</v>
      </c>
      <c r="L125" s="15" t="s">
        <v>1256</v>
      </c>
      <c r="M125" s="15" t="s">
        <v>1308</v>
      </c>
      <c r="N125" s="60" t="s">
        <v>350</v>
      </c>
      <c r="O125" s="60"/>
      <c r="P125" s="15"/>
      <c r="Q125" s="37">
        <v>21.88</v>
      </c>
      <c r="R125" s="69">
        <f t="shared" si="9"/>
        <v>5.47</v>
      </c>
      <c r="S125" s="69">
        <f t="shared" si="10"/>
        <v>0.54699999999999993</v>
      </c>
      <c r="T125" s="38">
        <v>4</v>
      </c>
      <c r="U125" s="39" t="str">
        <f t="shared" si="11"/>
        <v>4-Pack</v>
      </c>
      <c r="V125" s="27">
        <v>10</v>
      </c>
      <c r="W125" s="40"/>
      <c r="X125" s="15" t="s">
        <v>350</v>
      </c>
      <c r="Y125" s="38"/>
      <c r="Z125" s="15"/>
      <c r="AA125" s="27"/>
      <c r="AB125" s="15" t="s">
        <v>1306</v>
      </c>
      <c r="AC125" s="27">
        <v>1</v>
      </c>
      <c r="AD125" s="15" t="s">
        <v>472</v>
      </c>
      <c r="AE125" s="67"/>
      <c r="AF125" s="15" t="s">
        <v>1335</v>
      </c>
    </row>
    <row r="126" spans="1:32" s="24" customFormat="1">
      <c r="A126" s="106"/>
      <c r="B126" s="27">
        <v>119</v>
      </c>
      <c r="C126" s="27">
        <v>99</v>
      </c>
      <c r="D126" s="36" t="e">
        <f>VLOOKUP($C126,#REF!,6,FALSE)</f>
        <v>#REF!</v>
      </c>
      <c r="E126" s="150" t="e">
        <f>VLOOKUP($C126,#REF!,2,FALSE)</f>
        <v>#REF!</v>
      </c>
      <c r="F126" s="150" t="s">
        <v>1347</v>
      </c>
      <c r="G126" s="151" t="s">
        <v>296</v>
      </c>
      <c r="H126" s="151" t="e">
        <f>VLOOKUP($C126,#REF!,4,FALSE)</f>
        <v>#REF!</v>
      </c>
      <c r="I126" s="15" t="s">
        <v>414</v>
      </c>
      <c r="J126" s="15" t="s">
        <v>694</v>
      </c>
      <c r="K126" s="15" t="s">
        <v>353</v>
      </c>
      <c r="L126" s="15" t="s">
        <v>1151</v>
      </c>
      <c r="M126" s="15" t="s">
        <v>1309</v>
      </c>
      <c r="N126" s="60" t="s">
        <v>350</v>
      </c>
      <c r="O126" s="60"/>
      <c r="P126" s="15"/>
      <c r="Q126" s="37">
        <v>12.99</v>
      </c>
      <c r="R126" s="69">
        <f t="shared" si="9"/>
        <v>6.4950000000000001</v>
      </c>
      <c r="S126" s="69">
        <f t="shared" si="10"/>
        <v>0.64949999999999997</v>
      </c>
      <c r="T126" s="38">
        <v>2</v>
      </c>
      <c r="U126" s="39" t="str">
        <f t="shared" si="11"/>
        <v>2-Pack</v>
      </c>
      <c r="V126" s="27">
        <v>10</v>
      </c>
      <c r="W126" s="40"/>
      <c r="X126" s="15" t="s">
        <v>350</v>
      </c>
      <c r="Y126" s="38"/>
      <c r="Z126" s="15"/>
      <c r="AA126" s="27"/>
      <c r="AB126" s="15"/>
      <c r="AC126" s="27">
        <v>0</v>
      </c>
      <c r="AD126" s="15" t="s">
        <v>472</v>
      </c>
      <c r="AE126" s="67"/>
      <c r="AF126" s="15" t="s">
        <v>1336</v>
      </c>
    </row>
    <row r="127" spans="1:32" s="24" customFormat="1">
      <c r="A127" s="106"/>
      <c r="B127" s="27">
        <v>120</v>
      </c>
      <c r="C127" s="27">
        <v>100</v>
      </c>
      <c r="D127" s="36" t="e">
        <f>VLOOKUP($C127,#REF!,6,FALSE)</f>
        <v>#REF!</v>
      </c>
      <c r="E127" s="150" t="e">
        <f>VLOOKUP($C127,#REF!,2,FALSE)</f>
        <v>#REF!</v>
      </c>
      <c r="F127" s="150" t="s">
        <v>1347</v>
      </c>
      <c r="G127" s="151" t="s">
        <v>298</v>
      </c>
      <c r="H127" s="151" t="e">
        <f>VLOOKUP($C127,#REF!,4,FALSE)</f>
        <v>#REF!</v>
      </c>
      <c r="I127" s="15" t="s">
        <v>706</v>
      </c>
      <c r="J127" s="15" t="s">
        <v>707</v>
      </c>
      <c r="K127" s="15" t="s">
        <v>353</v>
      </c>
      <c r="L127" s="15" t="s">
        <v>1311</v>
      </c>
      <c r="M127" s="15" t="s">
        <v>1068</v>
      </c>
      <c r="N127" s="60" t="s">
        <v>350</v>
      </c>
      <c r="O127" s="60"/>
      <c r="P127" s="15"/>
      <c r="Q127" s="37">
        <v>20.89</v>
      </c>
      <c r="R127" s="69">
        <f t="shared" si="9"/>
        <v>6.9633333333333338</v>
      </c>
      <c r="S127" s="69">
        <f t="shared" si="10"/>
        <v>0.69633333333333336</v>
      </c>
      <c r="T127" s="38">
        <v>3</v>
      </c>
      <c r="U127" s="39" t="str">
        <f t="shared" si="11"/>
        <v>3-Pack</v>
      </c>
      <c r="V127" s="27">
        <v>10</v>
      </c>
      <c r="W127" s="40"/>
      <c r="X127" s="15" t="s">
        <v>350</v>
      </c>
      <c r="Y127" s="38"/>
      <c r="Z127" s="15"/>
      <c r="AA127" s="27"/>
      <c r="AB127" s="15" t="s">
        <v>1312</v>
      </c>
      <c r="AC127" s="27">
        <v>1</v>
      </c>
      <c r="AD127" s="15" t="s">
        <v>472</v>
      </c>
      <c r="AE127" s="67"/>
      <c r="AF127" s="15" t="s">
        <v>1337</v>
      </c>
    </row>
    <row r="128" spans="1:32" s="24" customFormat="1">
      <c r="A128" s="106"/>
      <c r="B128" s="27">
        <v>121</v>
      </c>
      <c r="C128" s="27">
        <v>100</v>
      </c>
      <c r="D128" s="36" t="e">
        <f>VLOOKUP($C128,#REF!,6,FALSE)</f>
        <v>#REF!</v>
      </c>
      <c r="E128" s="150" t="e">
        <f>VLOOKUP($C128,#REF!,2,FALSE)</f>
        <v>#REF!</v>
      </c>
      <c r="F128" s="150" t="s">
        <v>1347</v>
      </c>
      <c r="G128" s="151" t="s">
        <v>298</v>
      </c>
      <c r="H128" s="151" t="e">
        <f>VLOOKUP($C128,#REF!,4,FALSE)</f>
        <v>#REF!</v>
      </c>
      <c r="I128" s="15" t="s">
        <v>706</v>
      </c>
      <c r="J128" s="15" t="s">
        <v>707</v>
      </c>
      <c r="K128" s="15" t="s">
        <v>353</v>
      </c>
      <c r="L128" s="15" t="s">
        <v>1314</v>
      </c>
      <c r="M128" s="15" t="s">
        <v>1076</v>
      </c>
      <c r="N128" s="60" t="s">
        <v>350</v>
      </c>
      <c r="O128" s="60"/>
      <c r="P128" s="15"/>
      <c r="Q128" s="37">
        <v>10.99</v>
      </c>
      <c r="R128" s="69">
        <f t="shared" si="9"/>
        <v>10.99</v>
      </c>
      <c r="S128" s="69">
        <f t="shared" si="10"/>
        <v>1.099</v>
      </c>
      <c r="T128" s="38">
        <v>1</v>
      </c>
      <c r="U128" s="39" t="str">
        <f t="shared" si="11"/>
        <v>Single canister</v>
      </c>
      <c r="V128" s="27">
        <v>10</v>
      </c>
      <c r="W128" s="40"/>
      <c r="X128" s="15" t="s">
        <v>350</v>
      </c>
      <c r="Y128" s="38"/>
      <c r="Z128" s="15"/>
      <c r="AA128" s="27"/>
      <c r="AB128" s="15" t="s">
        <v>1312</v>
      </c>
      <c r="AC128" s="27">
        <v>1</v>
      </c>
      <c r="AD128" s="15" t="s">
        <v>472</v>
      </c>
      <c r="AE128" s="67"/>
      <c r="AF128" s="15" t="s">
        <v>1337</v>
      </c>
    </row>
    <row r="129" spans="1:33" s="24" customFormat="1">
      <c r="A129" s="106"/>
      <c r="B129" s="27">
        <v>122</v>
      </c>
      <c r="C129" s="27">
        <v>100</v>
      </c>
      <c r="D129" s="36" t="e">
        <f>VLOOKUP($C129,#REF!,6,FALSE)</f>
        <v>#REF!</v>
      </c>
      <c r="E129" s="150" t="e">
        <f>VLOOKUP($C129,#REF!,2,FALSE)</f>
        <v>#REF!</v>
      </c>
      <c r="F129" s="150" t="s">
        <v>1347</v>
      </c>
      <c r="G129" s="151" t="s">
        <v>298</v>
      </c>
      <c r="H129" s="151" t="e">
        <f>VLOOKUP($C129,#REF!,4,FALSE)</f>
        <v>#REF!</v>
      </c>
      <c r="I129" s="15" t="s">
        <v>706</v>
      </c>
      <c r="J129" s="15" t="s">
        <v>707</v>
      </c>
      <c r="K129" s="15" t="s">
        <v>353</v>
      </c>
      <c r="L129" s="15" t="s">
        <v>1315</v>
      </c>
      <c r="M129" s="15" t="s">
        <v>1078</v>
      </c>
      <c r="N129" s="60" t="s">
        <v>350</v>
      </c>
      <c r="O129" s="60"/>
      <c r="P129" s="15"/>
      <c r="Q129" s="37">
        <v>7.49</v>
      </c>
      <c r="R129" s="69">
        <f t="shared" si="9"/>
        <v>7.49</v>
      </c>
      <c r="S129" s="69">
        <f t="shared" si="10"/>
        <v>2.14</v>
      </c>
      <c r="T129" s="38">
        <v>1</v>
      </c>
      <c r="U129" s="39" t="str">
        <f t="shared" si="11"/>
        <v>Single canister</v>
      </c>
      <c r="V129" s="27">
        <v>3.5</v>
      </c>
      <c r="W129" s="40"/>
      <c r="X129" s="15" t="s">
        <v>350</v>
      </c>
      <c r="Y129" s="38"/>
      <c r="Z129" s="15"/>
      <c r="AA129" s="27"/>
      <c r="AB129" s="15" t="s">
        <v>1312</v>
      </c>
      <c r="AC129" s="27">
        <v>1</v>
      </c>
      <c r="AD129" s="15" t="s">
        <v>472</v>
      </c>
      <c r="AE129" s="67"/>
      <c r="AF129" s="15" t="s">
        <v>1337</v>
      </c>
    </row>
    <row r="130" spans="1:33" s="24" customFormat="1">
      <c r="A130" s="106"/>
      <c r="B130" s="27">
        <v>123</v>
      </c>
      <c r="C130" s="27">
        <v>101</v>
      </c>
      <c r="D130" s="36" t="e">
        <f>VLOOKUP($C130,#REF!,6,FALSE)</f>
        <v>#REF!</v>
      </c>
      <c r="E130" s="150" t="e">
        <f>VLOOKUP($C130,#REF!,2,FALSE)</f>
        <v>#REF!</v>
      </c>
      <c r="F130" s="150" t="s">
        <v>1348</v>
      </c>
      <c r="G130" s="151" t="s">
        <v>300</v>
      </c>
      <c r="H130" s="151" t="e">
        <f>VLOOKUP($C130,#REF!,4,FALSE)</f>
        <v>#REF!</v>
      </c>
      <c r="I130" s="28" t="s">
        <v>374</v>
      </c>
      <c r="J130" s="28" t="s">
        <v>375</v>
      </c>
      <c r="K130" s="15" t="s">
        <v>353</v>
      </c>
      <c r="L130" s="28" t="s">
        <v>1172</v>
      </c>
      <c r="M130" s="28" t="s">
        <v>1323</v>
      </c>
      <c r="N130" s="74" t="s">
        <v>1174</v>
      </c>
      <c r="O130" s="60" t="s">
        <v>19</v>
      </c>
      <c r="P130" s="28" t="s">
        <v>670</v>
      </c>
      <c r="Q130" s="37">
        <v>12.64</v>
      </c>
      <c r="R130" s="69">
        <f t="shared" si="9"/>
        <v>6.32</v>
      </c>
      <c r="S130" s="69">
        <f t="shared" si="10"/>
        <v>0.63200000000000001</v>
      </c>
      <c r="T130" s="38">
        <v>2</v>
      </c>
      <c r="U130" s="39" t="str">
        <f t="shared" si="11"/>
        <v>2-Pack</v>
      </c>
      <c r="V130" s="38">
        <v>10</v>
      </c>
      <c r="W130" s="28" t="s">
        <v>1183</v>
      </c>
      <c r="X130" s="28" t="s">
        <v>1175</v>
      </c>
      <c r="Y130" s="38">
        <v>1</v>
      </c>
      <c r="Z130" s="28" t="s">
        <v>1175</v>
      </c>
      <c r="AA130" s="38">
        <v>1</v>
      </c>
      <c r="AB130" s="28" t="s">
        <v>1184</v>
      </c>
      <c r="AC130" s="38">
        <v>1</v>
      </c>
      <c r="AD130" s="28" t="s">
        <v>1177</v>
      </c>
      <c r="AE130" s="67" t="s">
        <v>1344</v>
      </c>
      <c r="AF130" s="15" t="s">
        <v>1335</v>
      </c>
    </row>
    <row r="131" spans="1:33" s="24" customFormat="1">
      <c r="A131" s="106"/>
      <c r="B131" s="27">
        <v>124</v>
      </c>
      <c r="C131" s="27">
        <v>101</v>
      </c>
      <c r="D131" s="36" t="e">
        <f>VLOOKUP($C131,#REF!,6,FALSE)</f>
        <v>#REF!</v>
      </c>
      <c r="E131" s="150" t="e">
        <f>VLOOKUP($C131,#REF!,2,FALSE)</f>
        <v>#REF!</v>
      </c>
      <c r="F131" s="150" t="s">
        <v>1348</v>
      </c>
      <c r="G131" s="151" t="s">
        <v>300</v>
      </c>
      <c r="H131" s="151" t="e">
        <f>VLOOKUP($C131,#REF!,4,FALSE)</f>
        <v>#REF!</v>
      </c>
      <c r="I131" s="15" t="s">
        <v>85</v>
      </c>
      <c r="J131" s="15" t="s">
        <v>1250</v>
      </c>
      <c r="K131" s="15" t="s">
        <v>353</v>
      </c>
      <c r="L131" s="15" t="s">
        <v>1251</v>
      </c>
      <c r="M131" s="15" t="s">
        <v>1318</v>
      </c>
      <c r="N131" s="60" t="s">
        <v>350</v>
      </c>
      <c r="O131" s="60"/>
      <c r="P131" s="15"/>
      <c r="Q131" s="37">
        <v>4.97</v>
      </c>
      <c r="R131" s="69">
        <f t="shared" si="9"/>
        <v>4.97</v>
      </c>
      <c r="S131" s="69">
        <f t="shared" si="10"/>
        <v>0.497</v>
      </c>
      <c r="T131" s="38">
        <v>1</v>
      </c>
      <c r="U131" s="39" t="str">
        <f t="shared" si="11"/>
        <v>Single canister</v>
      </c>
      <c r="V131" s="27">
        <v>10</v>
      </c>
      <c r="W131" s="40"/>
      <c r="X131" s="15" t="s">
        <v>350</v>
      </c>
      <c r="Y131" s="38"/>
      <c r="Z131" s="15"/>
      <c r="AA131" s="27"/>
      <c r="AB131" s="15" t="s">
        <v>1306</v>
      </c>
      <c r="AC131" s="27">
        <v>1</v>
      </c>
      <c r="AD131" s="15" t="s">
        <v>472</v>
      </c>
      <c r="AE131" s="67"/>
      <c r="AF131" s="15"/>
    </row>
    <row r="132" spans="1:33" s="24" customFormat="1">
      <c r="A132" s="106"/>
      <c r="B132" s="27">
        <v>125</v>
      </c>
      <c r="C132" s="27">
        <v>101</v>
      </c>
      <c r="D132" s="36" t="e">
        <f>VLOOKUP($C132,#REF!,6,FALSE)</f>
        <v>#REF!</v>
      </c>
      <c r="E132" s="150" t="e">
        <f>VLOOKUP($C132,#REF!,2,FALSE)</f>
        <v>#REF!</v>
      </c>
      <c r="F132" s="150" t="s">
        <v>1348</v>
      </c>
      <c r="G132" s="151" t="s">
        <v>300</v>
      </c>
      <c r="H132" s="151" t="e">
        <f>VLOOKUP($C132,#REF!,4,FALSE)</f>
        <v>#REF!</v>
      </c>
      <c r="I132" s="15" t="s">
        <v>85</v>
      </c>
      <c r="J132" s="15" t="s">
        <v>1250</v>
      </c>
      <c r="K132" s="15" t="s">
        <v>353</v>
      </c>
      <c r="L132" s="15" t="s">
        <v>1258</v>
      </c>
      <c r="M132" s="15" t="s">
        <v>1349</v>
      </c>
      <c r="N132" s="60" t="s">
        <v>350</v>
      </c>
      <c r="O132" s="60"/>
      <c r="P132" s="15"/>
      <c r="Q132" s="37">
        <v>9.6300000000000008</v>
      </c>
      <c r="R132" s="69">
        <f t="shared" si="9"/>
        <v>4.8150000000000004</v>
      </c>
      <c r="S132" s="69">
        <f t="shared" si="10"/>
        <v>0.48150000000000004</v>
      </c>
      <c r="T132" s="38">
        <v>2</v>
      </c>
      <c r="U132" s="39" t="str">
        <f t="shared" si="11"/>
        <v>2-Pack</v>
      </c>
      <c r="V132" s="27">
        <v>10</v>
      </c>
      <c r="W132" s="40"/>
      <c r="X132" s="15" t="s">
        <v>350</v>
      </c>
      <c r="Y132" s="38"/>
      <c r="Z132" s="15"/>
      <c r="AA132" s="27"/>
      <c r="AB132" s="15" t="s">
        <v>1306</v>
      </c>
      <c r="AC132" s="27">
        <v>1</v>
      </c>
      <c r="AD132" s="15" t="s">
        <v>472</v>
      </c>
      <c r="AE132" s="67"/>
      <c r="AF132" s="15"/>
    </row>
    <row r="133" spans="1:33" s="24" customFormat="1">
      <c r="A133" s="106"/>
      <c r="B133" s="27">
        <v>126</v>
      </c>
      <c r="C133" s="27">
        <v>102</v>
      </c>
      <c r="D133" s="36" t="e">
        <f>VLOOKUP($C133,#REF!,6,FALSE)</f>
        <v>#REF!</v>
      </c>
      <c r="E133" s="150" t="e">
        <f>VLOOKUP($C133,#REF!,2,FALSE)</f>
        <v>#REF!</v>
      </c>
      <c r="F133" s="150" t="s">
        <v>1348</v>
      </c>
      <c r="G133" s="151" t="s">
        <v>302</v>
      </c>
      <c r="H133" s="151" t="e">
        <f>VLOOKUP($C133,#REF!,4,FALSE)</f>
        <v>#REF!</v>
      </c>
      <c r="I133" s="15" t="s">
        <v>414</v>
      </c>
      <c r="J133" s="15" t="s">
        <v>694</v>
      </c>
      <c r="K133" s="15" t="s">
        <v>353</v>
      </c>
      <c r="L133" s="15" t="s">
        <v>1151</v>
      </c>
      <c r="M133" s="15" t="s">
        <v>1309</v>
      </c>
      <c r="N133" s="60" t="s">
        <v>350</v>
      </c>
      <c r="O133" s="60"/>
      <c r="P133" s="15"/>
      <c r="Q133" s="37">
        <v>12.99</v>
      </c>
      <c r="R133" s="69">
        <f t="shared" si="9"/>
        <v>6.4950000000000001</v>
      </c>
      <c r="S133" s="69">
        <f t="shared" si="10"/>
        <v>0.64949999999999997</v>
      </c>
      <c r="T133" s="38">
        <v>2</v>
      </c>
      <c r="U133" s="39" t="str">
        <f t="shared" si="11"/>
        <v>2-Pack</v>
      </c>
      <c r="V133" s="27">
        <v>10</v>
      </c>
      <c r="W133" s="40"/>
      <c r="X133" s="15" t="s">
        <v>350</v>
      </c>
      <c r="Y133" s="38"/>
      <c r="Z133" s="15"/>
      <c r="AA133" s="27"/>
      <c r="AB133" s="15"/>
      <c r="AC133" s="27">
        <v>0</v>
      </c>
      <c r="AD133" s="15" t="s">
        <v>472</v>
      </c>
      <c r="AE133" s="67"/>
      <c r="AF133" s="15" t="s">
        <v>1336</v>
      </c>
    </row>
    <row r="134" spans="1:33" s="24" customFormat="1">
      <c r="A134" s="106"/>
      <c r="B134" s="27">
        <v>127</v>
      </c>
      <c r="C134" s="27">
        <v>102</v>
      </c>
      <c r="D134" s="36" t="e">
        <f>VLOOKUP($C134,#REF!,6,FALSE)</f>
        <v>#REF!</v>
      </c>
      <c r="E134" s="150" t="e">
        <f>VLOOKUP($C134,#REF!,2,FALSE)</f>
        <v>#REF!</v>
      </c>
      <c r="F134" s="150" t="s">
        <v>1348</v>
      </c>
      <c r="G134" s="151" t="s">
        <v>302</v>
      </c>
      <c r="H134" s="151" t="e">
        <f>VLOOKUP($C134,#REF!,4,FALSE)</f>
        <v>#REF!</v>
      </c>
      <c r="I134" s="15" t="s">
        <v>414</v>
      </c>
      <c r="J134" s="15" t="s">
        <v>694</v>
      </c>
      <c r="K134" s="15" t="s">
        <v>353</v>
      </c>
      <c r="L134" s="15" t="s">
        <v>1156</v>
      </c>
      <c r="M134" s="15" t="s">
        <v>1310</v>
      </c>
      <c r="N134" s="60" t="s">
        <v>350</v>
      </c>
      <c r="O134" s="60"/>
      <c r="P134" s="15"/>
      <c r="Q134" s="37">
        <v>6.99</v>
      </c>
      <c r="R134" s="69">
        <f t="shared" si="9"/>
        <v>6.99</v>
      </c>
      <c r="S134" s="69">
        <f t="shared" si="10"/>
        <v>0.69900000000000007</v>
      </c>
      <c r="T134" s="38">
        <v>1</v>
      </c>
      <c r="U134" s="39" t="str">
        <f t="shared" si="11"/>
        <v>Single canister</v>
      </c>
      <c r="V134" s="27">
        <v>10</v>
      </c>
      <c r="W134" s="40"/>
      <c r="X134" s="15" t="s">
        <v>350</v>
      </c>
      <c r="Y134" s="38"/>
      <c r="Z134" s="15"/>
      <c r="AA134" s="27"/>
      <c r="AB134" s="15"/>
      <c r="AC134" s="27">
        <v>0</v>
      </c>
      <c r="AD134" s="15" t="s">
        <v>472</v>
      </c>
      <c r="AE134" s="67"/>
      <c r="AF134" s="15" t="s">
        <v>1336</v>
      </c>
    </row>
    <row r="135" spans="1:33" s="24" customFormat="1">
      <c r="A135" s="106"/>
      <c r="B135" s="27">
        <v>128</v>
      </c>
      <c r="C135" s="27">
        <v>103</v>
      </c>
      <c r="D135" s="36" t="e">
        <f>VLOOKUP($C135,#REF!,6,FALSE)</f>
        <v>#REF!</v>
      </c>
      <c r="E135" s="150" t="e">
        <f>VLOOKUP($C135,#REF!,2,FALSE)</f>
        <v>#REF!</v>
      </c>
      <c r="F135" s="150" t="s">
        <v>1348</v>
      </c>
      <c r="G135" s="151" t="s">
        <v>292</v>
      </c>
      <c r="H135" s="151" t="e">
        <f>VLOOKUP($C135,#REF!,4,FALSE)</f>
        <v>#REF!</v>
      </c>
      <c r="I135" s="15" t="s">
        <v>706</v>
      </c>
      <c r="J135" s="15" t="s">
        <v>707</v>
      </c>
      <c r="K135" s="15" t="s">
        <v>353</v>
      </c>
      <c r="L135" s="15" t="s">
        <v>1311</v>
      </c>
      <c r="M135" s="15" t="s">
        <v>1068</v>
      </c>
      <c r="N135" s="60" t="s">
        <v>350</v>
      </c>
      <c r="O135" s="60"/>
      <c r="P135" s="15"/>
      <c r="Q135" s="37">
        <v>20.89</v>
      </c>
      <c r="R135" s="69">
        <f t="shared" si="9"/>
        <v>6.9633333333333338</v>
      </c>
      <c r="S135" s="69">
        <f t="shared" si="10"/>
        <v>0.69633333333333336</v>
      </c>
      <c r="T135" s="38">
        <v>3</v>
      </c>
      <c r="U135" s="39" t="str">
        <f t="shared" si="11"/>
        <v>3-Pack</v>
      </c>
      <c r="V135" s="27">
        <v>10</v>
      </c>
      <c r="W135" s="40"/>
      <c r="X135" s="15" t="s">
        <v>350</v>
      </c>
      <c r="Y135" s="38"/>
      <c r="Z135" s="15"/>
      <c r="AA135" s="27"/>
      <c r="AB135" s="15" t="s">
        <v>1312</v>
      </c>
      <c r="AC135" s="27">
        <v>1</v>
      </c>
      <c r="AD135" s="15" t="s">
        <v>472</v>
      </c>
      <c r="AE135" s="67"/>
      <c r="AF135" s="15" t="s">
        <v>1337</v>
      </c>
    </row>
    <row r="136" spans="1:33" s="24" customFormat="1">
      <c r="A136" s="106"/>
      <c r="B136" s="27">
        <v>129</v>
      </c>
      <c r="C136" s="27">
        <v>103</v>
      </c>
      <c r="D136" s="36" t="e">
        <f>VLOOKUP($C136,#REF!,6,FALSE)</f>
        <v>#REF!</v>
      </c>
      <c r="E136" s="150" t="e">
        <f>VLOOKUP($C136,#REF!,2,FALSE)</f>
        <v>#REF!</v>
      </c>
      <c r="F136" s="150" t="s">
        <v>1348</v>
      </c>
      <c r="G136" s="151" t="s">
        <v>292</v>
      </c>
      <c r="H136" s="151" t="e">
        <f>VLOOKUP($C136,#REF!,4,FALSE)</f>
        <v>#REF!</v>
      </c>
      <c r="I136" s="15" t="s">
        <v>706</v>
      </c>
      <c r="J136" s="15" t="s">
        <v>707</v>
      </c>
      <c r="K136" s="15" t="s">
        <v>353</v>
      </c>
      <c r="L136" s="15" t="s">
        <v>1314</v>
      </c>
      <c r="M136" s="15" t="s">
        <v>1076</v>
      </c>
      <c r="N136" s="60" t="s">
        <v>350</v>
      </c>
      <c r="O136" s="60"/>
      <c r="P136" s="15"/>
      <c r="Q136" s="37">
        <v>10.99</v>
      </c>
      <c r="R136" s="69">
        <f t="shared" ref="R136:R137" si="12">IFERROR(Q136/T136,"-")</f>
        <v>10.99</v>
      </c>
      <c r="S136" s="69">
        <f t="shared" ref="S136:S137" si="13">IFERROR(R136/V136,"-")</f>
        <v>1.099</v>
      </c>
      <c r="T136" s="38">
        <v>1</v>
      </c>
      <c r="U136" s="39" t="str">
        <f t="shared" si="11"/>
        <v>Single canister</v>
      </c>
      <c r="V136" s="27">
        <v>10</v>
      </c>
      <c r="W136" s="40"/>
      <c r="X136" s="15" t="s">
        <v>350</v>
      </c>
      <c r="Y136" s="38"/>
      <c r="Z136" s="15"/>
      <c r="AA136" s="27"/>
      <c r="AB136" s="15" t="s">
        <v>1312</v>
      </c>
      <c r="AC136" s="27">
        <v>1</v>
      </c>
      <c r="AD136" s="15" t="s">
        <v>472</v>
      </c>
      <c r="AE136" s="67"/>
      <c r="AF136" s="15" t="s">
        <v>1337</v>
      </c>
    </row>
    <row r="137" spans="1:33" s="24" customFormat="1">
      <c r="A137" s="106"/>
      <c r="B137" s="163">
        <v>130</v>
      </c>
      <c r="C137" s="163">
        <v>103</v>
      </c>
      <c r="D137" s="164" t="e">
        <f>VLOOKUP($C137,#REF!,6,FALSE)</f>
        <v>#REF!</v>
      </c>
      <c r="E137" s="165" t="e">
        <f>VLOOKUP($C137,#REF!,2,FALSE)</f>
        <v>#REF!</v>
      </c>
      <c r="F137" s="150" t="s">
        <v>1348</v>
      </c>
      <c r="G137" s="151" t="s">
        <v>292</v>
      </c>
      <c r="H137" s="166" t="e">
        <f>VLOOKUP($C137,#REF!,4,FALSE)</f>
        <v>#REF!</v>
      </c>
      <c r="I137" s="167" t="s">
        <v>706</v>
      </c>
      <c r="J137" s="167" t="s">
        <v>707</v>
      </c>
      <c r="K137" s="15" t="s">
        <v>353</v>
      </c>
      <c r="L137" s="167" t="s">
        <v>1315</v>
      </c>
      <c r="M137" s="167" t="s">
        <v>1078</v>
      </c>
      <c r="N137" s="168" t="s">
        <v>350</v>
      </c>
      <c r="O137" s="168" t="s">
        <v>350</v>
      </c>
      <c r="P137" s="167"/>
      <c r="Q137" s="169">
        <v>7.49</v>
      </c>
      <c r="R137" s="170">
        <f t="shared" si="12"/>
        <v>7.49</v>
      </c>
      <c r="S137" s="170">
        <f t="shared" si="13"/>
        <v>2.14</v>
      </c>
      <c r="T137" s="171">
        <v>1</v>
      </c>
      <c r="U137" s="172" t="str">
        <f t="shared" si="11"/>
        <v>Single canister</v>
      </c>
      <c r="V137" s="163">
        <v>3.5</v>
      </c>
      <c r="W137" s="173"/>
      <c r="X137" s="167" t="s">
        <v>350</v>
      </c>
      <c r="Y137" s="171"/>
      <c r="Z137" s="167"/>
      <c r="AA137" s="163"/>
      <c r="AB137" s="167" t="s">
        <v>1312</v>
      </c>
      <c r="AC137" s="163">
        <v>1</v>
      </c>
      <c r="AD137" s="167" t="s">
        <v>472</v>
      </c>
      <c r="AE137" s="174"/>
      <c r="AF137" s="167" t="s">
        <v>1337</v>
      </c>
    </row>
    <row r="138" spans="1:33" s="24" customFormat="1">
      <c r="A138" s="106"/>
      <c r="B138" s="163"/>
      <c r="C138" s="163"/>
      <c r="D138" s="164"/>
      <c r="E138" s="165"/>
      <c r="F138" s="165"/>
      <c r="G138" s="166"/>
      <c r="H138" s="166"/>
      <c r="I138" s="167"/>
      <c r="J138" s="167"/>
      <c r="K138" s="167"/>
      <c r="L138" s="167"/>
      <c r="M138" s="167"/>
      <c r="N138" s="168"/>
      <c r="O138" s="168"/>
      <c r="P138" s="167"/>
      <c r="Q138" s="169"/>
      <c r="R138" s="170"/>
      <c r="S138" s="170"/>
      <c r="T138" s="171"/>
      <c r="U138" s="172"/>
      <c r="V138" s="163"/>
      <c r="W138" s="173"/>
      <c r="X138" s="167"/>
      <c r="Y138" s="171"/>
      <c r="Z138" s="167"/>
      <c r="AA138" s="163"/>
      <c r="AB138" s="167"/>
      <c r="AC138" s="163"/>
      <c r="AD138" s="167"/>
      <c r="AE138" s="174"/>
      <c r="AF138" s="167"/>
    </row>
    <row r="139" spans="1:33" s="180" customFormat="1">
      <c r="A139" s="175"/>
      <c r="B139" s="138"/>
      <c r="C139" s="176"/>
      <c r="D139" s="176"/>
      <c r="E139" s="176"/>
      <c r="F139" s="138"/>
      <c r="G139" s="138"/>
      <c r="H139" s="138"/>
      <c r="I139" s="138"/>
      <c r="J139" s="138"/>
      <c r="K139" s="138"/>
      <c r="L139" s="138"/>
      <c r="M139" s="138"/>
      <c r="N139" s="177"/>
      <c r="O139" s="177"/>
      <c r="P139" s="138"/>
      <c r="Q139" s="178"/>
      <c r="R139" s="178"/>
      <c r="S139" s="178"/>
      <c r="T139" s="178"/>
      <c r="U139" s="178"/>
      <c r="V139" s="176"/>
      <c r="W139" s="179"/>
      <c r="X139" s="182"/>
      <c r="Z139" s="138"/>
      <c r="AA139" s="176"/>
      <c r="AB139" s="138"/>
      <c r="AC139" s="176"/>
      <c r="AD139" s="138"/>
      <c r="AE139" s="181"/>
      <c r="AF139" s="138"/>
      <c r="AG139" s="138"/>
    </row>
    <row r="140" spans="1:33" s="180" customFormat="1">
      <c r="A140" s="175"/>
      <c r="B140" s="138"/>
      <c r="C140" s="176"/>
      <c r="D140" s="176"/>
      <c r="E140" s="176"/>
      <c r="F140" s="138"/>
      <c r="G140" s="138"/>
      <c r="H140" s="138"/>
      <c r="I140" s="138"/>
      <c r="J140" s="138"/>
      <c r="K140" s="138"/>
      <c r="L140" s="138"/>
      <c r="M140" s="138"/>
      <c r="N140" s="177"/>
      <c r="O140" s="177"/>
      <c r="P140" s="138"/>
      <c r="Q140" s="178"/>
      <c r="R140" s="178"/>
      <c r="S140" s="178"/>
      <c r="T140" s="178"/>
      <c r="U140" s="178"/>
      <c r="V140" s="176"/>
      <c r="W140" s="179"/>
      <c r="X140" s="182"/>
      <c r="Z140" s="138"/>
      <c r="AA140" s="176"/>
      <c r="AB140" s="138"/>
      <c r="AC140" s="176"/>
      <c r="AD140" s="138"/>
      <c r="AE140" s="181"/>
      <c r="AF140" s="138"/>
      <c r="AG140" s="138"/>
    </row>
    <row r="141" spans="1:33" s="180" customFormat="1">
      <c r="A141" s="175"/>
      <c r="B141" s="138"/>
      <c r="C141" s="176"/>
      <c r="D141" s="176"/>
      <c r="E141" s="176"/>
      <c r="F141" s="138"/>
      <c r="G141" s="138"/>
      <c r="H141" s="138"/>
      <c r="I141" s="138"/>
      <c r="J141" s="138"/>
      <c r="K141" s="138"/>
      <c r="L141" s="138"/>
      <c r="M141" s="138"/>
      <c r="N141" s="177"/>
      <c r="O141" s="177"/>
      <c r="P141" s="138"/>
      <c r="Q141" s="178"/>
      <c r="R141" s="178"/>
      <c r="S141" s="178"/>
      <c r="T141" s="178"/>
      <c r="U141" s="178"/>
      <c r="V141" s="176"/>
      <c r="W141" s="179"/>
      <c r="X141" s="182"/>
      <c r="Z141" s="138"/>
      <c r="AA141" s="176"/>
      <c r="AB141" s="138"/>
      <c r="AC141" s="176"/>
      <c r="AD141" s="138"/>
      <c r="AE141" s="181"/>
      <c r="AF141" s="138"/>
      <c r="AG141" s="138"/>
    </row>
    <row r="142" spans="1:33" s="180" customFormat="1">
      <c r="A142" s="175"/>
      <c r="B142" s="138"/>
      <c r="C142" s="176"/>
      <c r="D142" s="176"/>
      <c r="E142" s="176"/>
      <c r="F142" s="138"/>
      <c r="G142" s="138"/>
      <c r="H142" s="138"/>
      <c r="I142" s="138"/>
      <c r="J142" s="138"/>
      <c r="K142" s="138"/>
      <c r="L142" s="138"/>
      <c r="M142" s="138"/>
      <c r="N142" s="177"/>
      <c r="O142" s="177"/>
      <c r="P142" s="138"/>
      <c r="Q142" s="178"/>
      <c r="R142" s="178"/>
      <c r="S142" s="178"/>
      <c r="T142" s="178"/>
      <c r="U142" s="178"/>
      <c r="V142" s="176"/>
      <c r="W142" s="179"/>
      <c r="X142" s="182"/>
      <c r="Z142" s="138"/>
      <c r="AA142" s="176"/>
      <c r="AB142" s="138"/>
      <c r="AC142" s="176"/>
      <c r="AD142" s="138"/>
      <c r="AE142" s="181"/>
      <c r="AF142" s="138"/>
      <c r="AG142" s="138"/>
    </row>
    <row r="143" spans="1:33" s="180" customFormat="1">
      <c r="A143" s="175"/>
      <c r="B143" s="138"/>
      <c r="C143" s="176"/>
      <c r="D143" s="176"/>
      <c r="E143" s="176"/>
      <c r="F143" s="138"/>
      <c r="G143" s="138"/>
      <c r="H143" s="138"/>
      <c r="I143" s="138"/>
      <c r="J143" s="138"/>
      <c r="K143" s="138"/>
      <c r="L143" s="138"/>
      <c r="M143" s="138"/>
      <c r="N143" s="177"/>
      <c r="O143" s="177"/>
      <c r="P143" s="138"/>
      <c r="Q143" s="178"/>
      <c r="R143" s="178"/>
      <c r="S143" s="178"/>
      <c r="T143" s="178"/>
      <c r="U143" s="178"/>
      <c r="V143" s="176"/>
      <c r="W143" s="179"/>
      <c r="X143" s="182"/>
      <c r="Z143" s="138"/>
      <c r="AA143" s="176"/>
      <c r="AB143" s="138"/>
      <c r="AC143" s="176"/>
      <c r="AD143" s="138"/>
      <c r="AE143" s="181"/>
      <c r="AF143" s="138"/>
      <c r="AG143" s="138"/>
    </row>
    <row r="144" spans="1:33" s="180" customFormat="1">
      <c r="A144" s="175"/>
      <c r="B144" s="138"/>
      <c r="C144" s="176"/>
      <c r="D144" s="176"/>
      <c r="E144" s="176"/>
      <c r="F144" s="138"/>
      <c r="G144" s="138"/>
      <c r="H144" s="138"/>
      <c r="I144" s="138"/>
      <c r="J144" s="138"/>
      <c r="K144" s="138"/>
      <c r="L144" s="138"/>
      <c r="M144" s="138"/>
      <c r="N144" s="177"/>
      <c r="O144" s="177"/>
      <c r="P144" s="138"/>
      <c r="Q144" s="178"/>
      <c r="R144" s="178"/>
      <c r="S144" s="178"/>
      <c r="T144" s="178"/>
      <c r="U144" s="178"/>
      <c r="V144" s="176"/>
      <c r="W144" s="179"/>
      <c r="X144" s="182"/>
      <c r="Z144" s="138"/>
      <c r="AA144" s="176"/>
      <c r="AB144" s="138"/>
      <c r="AC144" s="176"/>
      <c r="AD144" s="138"/>
      <c r="AE144" s="181"/>
      <c r="AF144" s="138"/>
      <c r="AG144" s="138"/>
    </row>
    <row r="145" spans="1:33" s="180" customFormat="1">
      <c r="A145" s="175"/>
      <c r="B145" s="138"/>
      <c r="C145" s="176"/>
      <c r="D145" s="176"/>
      <c r="E145" s="176"/>
      <c r="F145" s="138"/>
      <c r="G145" s="138"/>
      <c r="H145" s="138"/>
      <c r="I145" s="138"/>
      <c r="J145" s="138"/>
      <c r="K145" s="138"/>
      <c r="L145" s="138"/>
      <c r="M145" s="138"/>
      <c r="N145" s="177"/>
      <c r="O145" s="177"/>
      <c r="P145" s="138"/>
      <c r="Q145" s="178"/>
      <c r="R145" s="178"/>
      <c r="S145" s="178"/>
      <c r="T145" s="178"/>
      <c r="U145" s="178"/>
      <c r="V145" s="176"/>
      <c r="W145" s="179"/>
      <c r="X145" s="182"/>
      <c r="Z145" s="138"/>
      <c r="AA145" s="176"/>
      <c r="AB145" s="138"/>
      <c r="AC145" s="176"/>
      <c r="AD145" s="138"/>
      <c r="AE145" s="181"/>
      <c r="AF145" s="138"/>
      <c r="AG145" s="138"/>
    </row>
    <row r="146" spans="1:33" s="180" customFormat="1">
      <c r="A146" s="175"/>
      <c r="B146" s="138"/>
      <c r="C146" s="176"/>
      <c r="D146" s="176"/>
      <c r="E146" s="176"/>
      <c r="F146" s="138"/>
      <c r="G146" s="138"/>
      <c r="H146" s="138"/>
      <c r="I146" s="138"/>
      <c r="J146" s="138"/>
      <c r="K146" s="138"/>
      <c r="L146" s="138"/>
      <c r="M146" s="138"/>
      <c r="N146" s="177"/>
      <c r="O146" s="177"/>
      <c r="P146" s="138"/>
      <c r="Q146" s="178"/>
      <c r="R146" s="178"/>
      <c r="S146" s="178"/>
      <c r="T146" s="178"/>
      <c r="U146" s="178"/>
      <c r="V146" s="176"/>
      <c r="W146" s="179"/>
      <c r="X146" s="182"/>
      <c r="Z146" s="138"/>
      <c r="AA146" s="176"/>
      <c r="AB146" s="138"/>
      <c r="AC146" s="176"/>
      <c r="AD146" s="138"/>
      <c r="AE146" s="181"/>
      <c r="AF146" s="138"/>
      <c r="AG146" s="138"/>
    </row>
    <row r="147" spans="1:33" s="180" customFormat="1">
      <c r="A147" s="175"/>
      <c r="B147" s="138"/>
      <c r="C147" s="176"/>
      <c r="D147" s="176"/>
      <c r="E147" s="176"/>
      <c r="F147" s="138"/>
      <c r="G147" s="138"/>
      <c r="H147" s="138"/>
      <c r="I147" s="138"/>
      <c r="J147" s="138"/>
      <c r="K147" s="138"/>
      <c r="L147" s="138"/>
      <c r="M147" s="138"/>
      <c r="N147" s="177"/>
      <c r="O147" s="177"/>
      <c r="P147" s="138"/>
      <c r="Q147" s="178"/>
      <c r="R147" s="178"/>
      <c r="S147" s="178"/>
      <c r="T147" s="178"/>
      <c r="U147" s="178"/>
      <c r="V147" s="176"/>
      <c r="W147" s="179"/>
      <c r="X147" s="182"/>
      <c r="Z147" s="138"/>
      <c r="AA147" s="176"/>
      <c r="AB147" s="138"/>
      <c r="AC147" s="176"/>
      <c r="AD147" s="138"/>
      <c r="AE147" s="181"/>
      <c r="AF147" s="138"/>
      <c r="AG147" s="138"/>
    </row>
    <row r="148" spans="1:33" s="180" customFormat="1">
      <c r="A148" s="175"/>
      <c r="B148" s="138"/>
      <c r="C148" s="176"/>
      <c r="D148" s="176"/>
      <c r="E148" s="176"/>
      <c r="F148" s="138"/>
      <c r="G148" s="138"/>
      <c r="H148" s="138"/>
      <c r="I148" s="138"/>
      <c r="J148" s="138"/>
      <c r="K148" s="138"/>
      <c r="L148" s="138"/>
      <c r="M148" s="138"/>
      <c r="N148" s="177"/>
      <c r="O148" s="177"/>
      <c r="P148" s="138"/>
      <c r="Q148" s="178"/>
      <c r="R148" s="178"/>
      <c r="S148" s="178"/>
      <c r="T148" s="178"/>
      <c r="U148" s="178"/>
      <c r="V148" s="176"/>
      <c r="W148" s="179"/>
      <c r="X148" s="182"/>
      <c r="Z148" s="138"/>
      <c r="AA148" s="176"/>
      <c r="AB148" s="138"/>
      <c r="AC148" s="176"/>
      <c r="AD148" s="138"/>
      <c r="AE148" s="181"/>
      <c r="AF148" s="138"/>
      <c r="AG148" s="138"/>
    </row>
    <row r="149" spans="1:33" s="180" customFormat="1">
      <c r="A149" s="175"/>
      <c r="B149" s="138"/>
      <c r="C149" s="176"/>
      <c r="D149" s="176"/>
      <c r="E149" s="176"/>
      <c r="F149" s="138"/>
      <c r="G149" s="138"/>
      <c r="H149" s="138"/>
      <c r="I149" s="138"/>
      <c r="J149" s="138"/>
      <c r="K149" s="138"/>
      <c r="L149" s="138"/>
      <c r="M149" s="138"/>
      <c r="N149" s="177"/>
      <c r="O149" s="177"/>
      <c r="P149" s="138"/>
      <c r="Q149" s="178"/>
      <c r="R149" s="178"/>
      <c r="S149" s="178"/>
      <c r="T149" s="178"/>
      <c r="U149" s="178"/>
      <c r="V149" s="176"/>
      <c r="W149" s="179"/>
      <c r="X149" s="182"/>
      <c r="Z149" s="138"/>
      <c r="AA149" s="176"/>
      <c r="AB149" s="138"/>
      <c r="AC149" s="176"/>
      <c r="AD149" s="138"/>
      <c r="AE149" s="181"/>
      <c r="AF149" s="138"/>
      <c r="AG149" s="138"/>
    </row>
    <row r="150" spans="1:33" s="180" customFormat="1">
      <c r="A150" s="175"/>
      <c r="B150" s="138"/>
      <c r="C150" s="176"/>
      <c r="D150" s="176"/>
      <c r="E150" s="176"/>
      <c r="F150" s="138"/>
      <c r="G150" s="138"/>
      <c r="H150" s="138"/>
      <c r="I150" s="138"/>
      <c r="J150" s="138"/>
      <c r="K150" s="138"/>
      <c r="L150" s="138"/>
      <c r="M150" s="138"/>
      <c r="N150" s="177"/>
      <c r="O150" s="177"/>
      <c r="P150" s="138"/>
      <c r="Q150" s="178"/>
      <c r="R150" s="178"/>
      <c r="S150" s="178"/>
      <c r="T150" s="178"/>
      <c r="U150" s="178"/>
      <c r="V150" s="176"/>
      <c r="W150" s="179"/>
      <c r="X150" s="182"/>
      <c r="Z150" s="138"/>
      <c r="AA150" s="176"/>
      <c r="AB150" s="138"/>
      <c r="AC150" s="176"/>
      <c r="AD150" s="138"/>
      <c r="AE150" s="181"/>
      <c r="AF150" s="138"/>
      <c r="AG150" s="138"/>
    </row>
    <row r="151" spans="1:33" s="180" customFormat="1">
      <c r="A151" s="175"/>
      <c r="B151" s="138"/>
      <c r="C151" s="176"/>
      <c r="D151" s="176"/>
      <c r="E151" s="176"/>
      <c r="F151" s="138"/>
      <c r="G151" s="138"/>
      <c r="H151" s="138"/>
      <c r="I151" s="138"/>
      <c r="J151" s="138"/>
      <c r="K151" s="138"/>
      <c r="L151" s="138"/>
      <c r="M151" s="138"/>
      <c r="N151" s="177"/>
      <c r="O151" s="177"/>
      <c r="P151" s="138"/>
      <c r="Q151" s="178"/>
      <c r="R151" s="178"/>
      <c r="S151" s="178"/>
      <c r="T151" s="178"/>
      <c r="U151" s="178"/>
      <c r="V151" s="176"/>
      <c r="W151" s="179"/>
      <c r="X151" s="182"/>
      <c r="Z151" s="138"/>
      <c r="AA151" s="176"/>
      <c r="AB151" s="138"/>
      <c r="AC151" s="176"/>
      <c r="AD151" s="138"/>
      <c r="AE151" s="181"/>
      <c r="AF151" s="138"/>
      <c r="AG151" s="138"/>
    </row>
    <row r="152" spans="1:33" s="176" customFormat="1">
      <c r="A152" s="175"/>
      <c r="B152" s="138"/>
      <c r="F152" s="138"/>
      <c r="G152" s="138"/>
      <c r="H152" s="138"/>
      <c r="I152" s="138"/>
      <c r="J152" s="138"/>
      <c r="K152" s="138"/>
      <c r="L152" s="138"/>
      <c r="M152" s="138"/>
      <c r="N152" s="177"/>
      <c r="O152" s="177"/>
      <c r="P152" s="138"/>
      <c r="Q152" s="178"/>
      <c r="R152" s="178"/>
      <c r="S152" s="178"/>
      <c r="T152" s="178"/>
      <c r="U152" s="178"/>
      <c r="W152" s="179"/>
      <c r="X152" s="182"/>
      <c r="Y152" s="180"/>
      <c r="Z152" s="138"/>
      <c r="AB152" s="138"/>
      <c r="AD152" s="138"/>
      <c r="AE152" s="181"/>
      <c r="AF152" s="138"/>
      <c r="AG152" s="138"/>
    </row>
    <row r="153" spans="1:33" s="176" customFormat="1">
      <c r="A153" s="175"/>
      <c r="B153" s="138"/>
      <c r="F153" s="138"/>
      <c r="G153" s="138"/>
      <c r="H153" s="138"/>
      <c r="I153" s="138"/>
      <c r="J153" s="138"/>
      <c r="K153" s="138"/>
      <c r="L153" s="138"/>
      <c r="M153" s="138"/>
      <c r="N153" s="177"/>
      <c r="O153" s="177"/>
      <c r="P153" s="138"/>
      <c r="Q153" s="178"/>
      <c r="R153" s="178"/>
      <c r="S153" s="178"/>
      <c r="T153" s="178"/>
      <c r="U153" s="178"/>
      <c r="W153" s="179"/>
      <c r="X153" s="182"/>
      <c r="Y153" s="180"/>
      <c r="Z153" s="138"/>
      <c r="AB153" s="138"/>
      <c r="AD153" s="138"/>
      <c r="AE153" s="181"/>
      <c r="AF153" s="138"/>
      <c r="AG153" s="138"/>
    </row>
    <row r="154" spans="1:33" s="176" customFormat="1">
      <c r="A154" s="175"/>
      <c r="B154" s="138"/>
      <c r="F154" s="138"/>
      <c r="G154" s="138"/>
      <c r="H154" s="138"/>
      <c r="I154" s="138"/>
      <c r="J154" s="138"/>
      <c r="K154" s="138"/>
      <c r="L154" s="138"/>
      <c r="M154" s="138"/>
      <c r="N154" s="177"/>
      <c r="O154" s="177"/>
      <c r="P154" s="138"/>
      <c r="Q154" s="178"/>
      <c r="R154" s="178"/>
      <c r="S154" s="178"/>
      <c r="T154" s="178"/>
      <c r="U154" s="178"/>
      <c r="W154" s="179"/>
      <c r="X154" s="182"/>
      <c r="Y154" s="180"/>
      <c r="Z154" s="138"/>
      <c r="AB154" s="138"/>
      <c r="AD154" s="138"/>
      <c r="AE154" s="181"/>
      <c r="AF154" s="138"/>
      <c r="AG154" s="138"/>
    </row>
    <row r="155" spans="1:33" s="176" customFormat="1">
      <c r="A155" s="175"/>
      <c r="B155" s="138"/>
      <c r="F155" s="138"/>
      <c r="G155" s="138"/>
      <c r="H155" s="138"/>
      <c r="I155" s="138"/>
      <c r="J155" s="138"/>
      <c r="K155" s="138"/>
      <c r="L155" s="138"/>
      <c r="M155" s="138"/>
      <c r="N155" s="177"/>
      <c r="O155" s="177"/>
      <c r="P155" s="138"/>
      <c r="Q155" s="178"/>
      <c r="R155" s="178"/>
      <c r="S155" s="178"/>
      <c r="T155" s="178"/>
      <c r="U155" s="178"/>
      <c r="W155" s="179"/>
      <c r="X155" s="182"/>
      <c r="Y155" s="180"/>
      <c r="Z155" s="138"/>
      <c r="AB155" s="138"/>
      <c r="AD155" s="138"/>
      <c r="AE155" s="181"/>
      <c r="AF155" s="138"/>
      <c r="AG155" s="138"/>
    </row>
    <row r="156" spans="1:33" s="176" customFormat="1">
      <c r="A156" s="175"/>
      <c r="B156" s="138"/>
      <c r="F156" s="138"/>
      <c r="G156" s="138"/>
      <c r="H156" s="138"/>
      <c r="I156" s="138"/>
      <c r="J156" s="138"/>
      <c r="K156" s="138"/>
      <c r="L156" s="138"/>
      <c r="M156" s="138"/>
      <c r="N156" s="177"/>
      <c r="O156" s="177"/>
      <c r="P156" s="138"/>
      <c r="Q156" s="178"/>
      <c r="R156" s="178"/>
      <c r="S156" s="178"/>
      <c r="T156" s="178"/>
      <c r="U156" s="178"/>
      <c r="W156" s="179"/>
      <c r="X156" s="182"/>
      <c r="Y156" s="180"/>
      <c r="Z156" s="138"/>
      <c r="AB156" s="138"/>
      <c r="AD156" s="138"/>
      <c r="AE156" s="181"/>
      <c r="AF156" s="138"/>
      <c r="AG156" s="138"/>
    </row>
    <row r="157" spans="1:33" s="176" customFormat="1">
      <c r="A157" s="175"/>
      <c r="B157" s="138"/>
      <c r="F157" s="138"/>
      <c r="G157" s="138"/>
      <c r="H157" s="138"/>
      <c r="I157" s="138"/>
      <c r="J157" s="138"/>
      <c r="K157" s="138"/>
      <c r="L157" s="138"/>
      <c r="M157" s="138"/>
      <c r="N157" s="177"/>
      <c r="O157" s="177"/>
      <c r="P157" s="138"/>
      <c r="Q157" s="178"/>
      <c r="R157" s="178"/>
      <c r="S157" s="178"/>
      <c r="T157" s="178"/>
      <c r="U157" s="178"/>
      <c r="W157" s="179"/>
      <c r="X157" s="182"/>
      <c r="Y157" s="180"/>
      <c r="Z157" s="138"/>
      <c r="AB157" s="138"/>
      <c r="AD157" s="138"/>
      <c r="AE157" s="181"/>
      <c r="AF157" s="138"/>
      <c r="AG157" s="138"/>
    </row>
    <row r="158" spans="1:33" s="176" customFormat="1">
      <c r="A158" s="175"/>
      <c r="B158" s="138"/>
      <c r="F158" s="138"/>
      <c r="G158" s="138"/>
      <c r="H158" s="138"/>
      <c r="I158" s="138"/>
      <c r="J158" s="138"/>
      <c r="K158" s="138"/>
      <c r="L158" s="138"/>
      <c r="M158" s="138"/>
      <c r="N158" s="177"/>
      <c r="O158" s="177"/>
      <c r="P158" s="138"/>
      <c r="Q158" s="178"/>
      <c r="R158" s="178"/>
      <c r="S158" s="178"/>
      <c r="T158" s="178"/>
      <c r="U158" s="178"/>
      <c r="W158" s="179"/>
      <c r="X158" s="182"/>
      <c r="Y158" s="180"/>
      <c r="Z158" s="138"/>
      <c r="AB158" s="138"/>
      <c r="AD158" s="138"/>
      <c r="AE158" s="181"/>
      <c r="AF158" s="138"/>
      <c r="AG158" s="138"/>
    </row>
    <row r="159" spans="1:33" s="176" customFormat="1">
      <c r="A159" s="175"/>
      <c r="B159" s="138"/>
      <c r="F159" s="138"/>
      <c r="G159" s="138"/>
      <c r="H159" s="138"/>
      <c r="I159" s="138"/>
      <c r="J159" s="138"/>
      <c r="K159" s="138"/>
      <c r="L159" s="138"/>
      <c r="M159" s="138"/>
      <c r="N159" s="177"/>
      <c r="O159" s="177"/>
      <c r="P159" s="138"/>
      <c r="Q159" s="178"/>
      <c r="R159" s="178"/>
      <c r="S159" s="178"/>
      <c r="T159" s="178"/>
      <c r="U159" s="178"/>
      <c r="W159" s="179"/>
      <c r="X159" s="182"/>
      <c r="Y159" s="180"/>
      <c r="Z159" s="138"/>
      <c r="AB159" s="138"/>
      <c r="AD159" s="138"/>
      <c r="AE159" s="181"/>
      <c r="AF159" s="138"/>
      <c r="AG159" s="138"/>
    </row>
    <row r="160" spans="1:33" s="176" customFormat="1">
      <c r="A160" s="175"/>
      <c r="B160" s="138"/>
      <c r="F160" s="138"/>
      <c r="G160" s="138"/>
      <c r="H160" s="138"/>
      <c r="I160" s="138"/>
      <c r="J160" s="138"/>
      <c r="K160" s="138"/>
      <c r="L160" s="138"/>
      <c r="M160" s="138"/>
      <c r="N160" s="177"/>
      <c r="O160" s="177"/>
      <c r="P160" s="138"/>
      <c r="Q160" s="178"/>
      <c r="R160" s="178"/>
      <c r="S160" s="178"/>
      <c r="T160" s="178"/>
      <c r="U160" s="178"/>
      <c r="W160" s="179"/>
      <c r="X160" s="182"/>
      <c r="Y160" s="180"/>
      <c r="Z160" s="138"/>
      <c r="AB160" s="138"/>
      <c r="AD160" s="138"/>
      <c r="AE160" s="181"/>
      <c r="AF160" s="138"/>
      <c r="AG160" s="138"/>
    </row>
    <row r="161" spans="1:33" s="176" customFormat="1">
      <c r="A161" s="175"/>
      <c r="B161" s="138"/>
      <c r="F161" s="138"/>
      <c r="G161" s="138"/>
      <c r="H161" s="138"/>
      <c r="I161" s="138"/>
      <c r="J161" s="138"/>
      <c r="K161" s="138"/>
      <c r="L161" s="138"/>
      <c r="M161" s="138"/>
      <c r="N161" s="177"/>
      <c r="O161" s="177"/>
      <c r="P161" s="138"/>
      <c r="Q161" s="178"/>
      <c r="R161" s="178"/>
      <c r="S161" s="178"/>
      <c r="T161" s="178"/>
      <c r="U161" s="178"/>
      <c r="W161" s="179"/>
      <c r="X161" s="182"/>
      <c r="Y161" s="180"/>
      <c r="Z161" s="138"/>
      <c r="AB161" s="138"/>
      <c r="AD161" s="138"/>
      <c r="AE161" s="181"/>
      <c r="AF161" s="138"/>
      <c r="AG161" s="138"/>
    </row>
    <row r="162" spans="1:33" s="176" customFormat="1">
      <c r="A162" s="175"/>
      <c r="B162" s="138"/>
      <c r="F162" s="138"/>
      <c r="G162" s="138"/>
      <c r="H162" s="138"/>
      <c r="I162" s="138"/>
      <c r="J162" s="138"/>
      <c r="K162" s="138"/>
      <c r="L162" s="138"/>
      <c r="M162" s="138"/>
      <c r="N162" s="177"/>
      <c r="O162" s="177"/>
      <c r="P162" s="138"/>
      <c r="Q162" s="178"/>
      <c r="R162" s="178"/>
      <c r="S162" s="178"/>
      <c r="T162" s="178"/>
      <c r="U162" s="178"/>
      <c r="W162" s="179"/>
      <c r="X162" s="182"/>
      <c r="Y162" s="180"/>
      <c r="Z162" s="138"/>
      <c r="AB162" s="138"/>
      <c r="AD162" s="138"/>
      <c r="AE162" s="181"/>
      <c r="AF162" s="138"/>
      <c r="AG162" s="138"/>
    </row>
    <row r="163" spans="1:33" s="176" customFormat="1">
      <c r="A163" s="175"/>
      <c r="B163" s="138"/>
      <c r="F163" s="138"/>
      <c r="G163" s="138"/>
      <c r="H163" s="138"/>
      <c r="I163" s="138"/>
      <c r="J163" s="138"/>
      <c r="K163" s="138"/>
      <c r="L163" s="138"/>
      <c r="M163" s="138"/>
      <c r="N163" s="177"/>
      <c r="O163" s="177"/>
      <c r="P163" s="138"/>
      <c r="Q163" s="178"/>
      <c r="R163" s="178"/>
      <c r="S163" s="178"/>
      <c r="T163" s="178"/>
      <c r="U163" s="178"/>
      <c r="W163" s="179"/>
      <c r="X163" s="182"/>
      <c r="Y163" s="180"/>
      <c r="Z163" s="138"/>
      <c r="AB163" s="138"/>
      <c r="AD163" s="138"/>
      <c r="AE163" s="181"/>
      <c r="AF163" s="138"/>
      <c r="AG163" s="138"/>
    </row>
    <row r="164" spans="1:33" s="176" customFormat="1">
      <c r="A164" s="175"/>
      <c r="B164" s="138"/>
      <c r="F164" s="138"/>
      <c r="G164" s="138"/>
      <c r="H164" s="138"/>
      <c r="I164" s="138"/>
      <c r="J164" s="138"/>
      <c r="K164" s="138"/>
      <c r="L164" s="138"/>
      <c r="M164" s="138"/>
      <c r="N164" s="177"/>
      <c r="O164" s="177"/>
      <c r="P164" s="138"/>
      <c r="Q164" s="178"/>
      <c r="R164" s="178"/>
      <c r="S164" s="178"/>
      <c r="T164" s="178"/>
      <c r="U164" s="178"/>
      <c r="W164" s="179"/>
      <c r="X164" s="182"/>
      <c r="Y164" s="180"/>
      <c r="Z164" s="138"/>
      <c r="AB164" s="138"/>
      <c r="AD164" s="138"/>
      <c r="AE164" s="181"/>
      <c r="AF164" s="138"/>
      <c r="AG164" s="138"/>
    </row>
    <row r="165" spans="1:33" s="176" customFormat="1">
      <c r="A165" s="175"/>
      <c r="B165" s="138"/>
      <c r="F165" s="138"/>
      <c r="G165" s="138"/>
      <c r="H165" s="138"/>
      <c r="I165" s="138"/>
      <c r="J165" s="138"/>
      <c r="K165" s="138"/>
      <c r="L165" s="138"/>
      <c r="M165" s="138"/>
      <c r="N165" s="177"/>
      <c r="O165" s="177"/>
      <c r="P165" s="138"/>
      <c r="Q165" s="178"/>
      <c r="R165" s="178"/>
      <c r="S165" s="178"/>
      <c r="T165" s="178"/>
      <c r="U165" s="178"/>
      <c r="W165" s="179"/>
      <c r="X165" s="182"/>
      <c r="Y165" s="180"/>
      <c r="Z165" s="138"/>
      <c r="AB165" s="138"/>
      <c r="AD165" s="138"/>
      <c r="AE165" s="181"/>
      <c r="AF165" s="138"/>
      <c r="AG165" s="138"/>
    </row>
    <row r="166" spans="1:33" s="176" customFormat="1">
      <c r="A166" s="175"/>
      <c r="B166" s="138"/>
      <c r="F166" s="138"/>
      <c r="G166" s="138"/>
      <c r="H166" s="138"/>
      <c r="I166" s="138"/>
      <c r="J166" s="138"/>
      <c r="K166" s="138"/>
      <c r="L166" s="138"/>
      <c r="M166" s="138"/>
      <c r="N166" s="177"/>
      <c r="O166" s="177"/>
      <c r="P166" s="138"/>
      <c r="Q166" s="178"/>
      <c r="R166" s="178"/>
      <c r="S166" s="178"/>
      <c r="T166" s="178"/>
      <c r="U166" s="178"/>
      <c r="W166" s="179"/>
      <c r="X166" s="182"/>
      <c r="Y166" s="180"/>
      <c r="Z166" s="138"/>
      <c r="AB166" s="138"/>
      <c r="AD166" s="138"/>
      <c r="AE166" s="181"/>
      <c r="AF166" s="138"/>
      <c r="AG166" s="138"/>
    </row>
    <row r="167" spans="1:33" s="176" customFormat="1">
      <c r="A167" s="175"/>
      <c r="B167" s="138"/>
      <c r="F167" s="138"/>
      <c r="G167" s="138"/>
      <c r="H167" s="138"/>
      <c r="I167" s="138"/>
      <c r="J167" s="138"/>
      <c r="K167" s="138"/>
      <c r="L167" s="138"/>
      <c r="M167" s="138"/>
      <c r="N167" s="177"/>
      <c r="O167" s="177"/>
      <c r="P167" s="138"/>
      <c r="Q167" s="178"/>
      <c r="R167" s="178"/>
      <c r="S167" s="178"/>
      <c r="T167" s="178"/>
      <c r="U167" s="178"/>
      <c r="W167" s="179"/>
      <c r="X167" s="182"/>
      <c r="Y167" s="180"/>
      <c r="Z167" s="138"/>
      <c r="AB167" s="138"/>
      <c r="AD167" s="138"/>
      <c r="AE167" s="181"/>
      <c r="AF167" s="138"/>
      <c r="AG167" s="138"/>
    </row>
    <row r="168" spans="1:33" s="176" customFormat="1">
      <c r="A168" s="175"/>
      <c r="B168" s="138"/>
      <c r="F168" s="138"/>
      <c r="G168" s="138"/>
      <c r="H168" s="138"/>
      <c r="I168" s="138"/>
      <c r="J168" s="138"/>
      <c r="K168" s="138"/>
      <c r="L168" s="138"/>
      <c r="M168" s="138"/>
      <c r="N168" s="177"/>
      <c r="O168" s="177"/>
      <c r="P168" s="138"/>
      <c r="Q168" s="178"/>
      <c r="R168" s="178"/>
      <c r="S168" s="178"/>
      <c r="T168" s="178"/>
      <c r="U168" s="178"/>
      <c r="W168" s="179"/>
      <c r="X168" s="182"/>
      <c r="Y168" s="180"/>
      <c r="Z168" s="138"/>
      <c r="AB168" s="138"/>
      <c r="AD168" s="138"/>
      <c r="AE168" s="181"/>
      <c r="AF168" s="138"/>
      <c r="AG168" s="138"/>
    </row>
    <row r="169" spans="1:33" s="176" customFormat="1">
      <c r="A169" s="175"/>
      <c r="B169" s="138"/>
      <c r="F169" s="138"/>
      <c r="G169" s="138"/>
      <c r="H169" s="138"/>
      <c r="I169" s="138"/>
      <c r="J169" s="138"/>
      <c r="K169" s="138"/>
      <c r="L169" s="138"/>
      <c r="M169" s="138"/>
      <c r="N169" s="177"/>
      <c r="O169" s="177"/>
      <c r="P169" s="138"/>
      <c r="Q169" s="178"/>
      <c r="R169" s="178"/>
      <c r="S169" s="178"/>
      <c r="T169" s="178"/>
      <c r="U169" s="178"/>
      <c r="W169" s="179"/>
      <c r="X169" s="182"/>
      <c r="Y169" s="180"/>
      <c r="Z169" s="138"/>
      <c r="AB169" s="138"/>
      <c r="AD169" s="138"/>
      <c r="AE169" s="181"/>
      <c r="AF169" s="138"/>
      <c r="AG169" s="138"/>
    </row>
    <row r="170" spans="1:33" s="176" customFormat="1">
      <c r="A170" s="175"/>
      <c r="B170" s="138"/>
      <c r="F170" s="138"/>
      <c r="G170" s="138"/>
      <c r="H170" s="138"/>
      <c r="I170" s="138"/>
      <c r="J170" s="138"/>
      <c r="K170" s="138"/>
      <c r="L170" s="138"/>
      <c r="M170" s="138"/>
      <c r="N170" s="177"/>
      <c r="O170" s="177"/>
      <c r="P170" s="138"/>
      <c r="Q170" s="178"/>
      <c r="R170" s="178"/>
      <c r="S170" s="178"/>
      <c r="T170" s="178"/>
      <c r="U170" s="178"/>
      <c r="W170" s="179"/>
      <c r="X170" s="182"/>
      <c r="Y170" s="180"/>
      <c r="Z170" s="138"/>
      <c r="AB170" s="138"/>
      <c r="AD170" s="138"/>
      <c r="AE170" s="181"/>
      <c r="AF170" s="138"/>
      <c r="AG170" s="138"/>
    </row>
    <row r="171" spans="1:33" s="176" customFormat="1">
      <c r="A171" s="175"/>
      <c r="B171" s="138"/>
      <c r="F171" s="138"/>
      <c r="G171" s="138"/>
      <c r="H171" s="138"/>
      <c r="I171" s="138"/>
      <c r="J171" s="138"/>
      <c r="K171" s="138"/>
      <c r="L171" s="138"/>
      <c r="M171" s="138"/>
      <c r="N171" s="177"/>
      <c r="O171" s="177"/>
      <c r="P171" s="138"/>
      <c r="Q171" s="178"/>
      <c r="R171" s="178"/>
      <c r="S171" s="178"/>
      <c r="T171" s="178"/>
      <c r="U171" s="178"/>
      <c r="W171" s="179"/>
      <c r="X171" s="182"/>
      <c r="Y171" s="180"/>
      <c r="Z171" s="138"/>
      <c r="AB171" s="138"/>
      <c r="AD171" s="138"/>
      <c r="AE171" s="181"/>
      <c r="AF171" s="138"/>
      <c r="AG171" s="138"/>
    </row>
    <row r="172" spans="1:33" s="176" customFormat="1">
      <c r="A172" s="175"/>
      <c r="B172" s="138"/>
      <c r="F172" s="138"/>
      <c r="G172" s="138"/>
      <c r="H172" s="138"/>
      <c r="I172" s="138"/>
      <c r="J172" s="138"/>
      <c r="K172" s="138"/>
      <c r="L172" s="138"/>
      <c r="M172" s="138"/>
      <c r="N172" s="177"/>
      <c r="O172" s="177"/>
      <c r="P172" s="138"/>
      <c r="Q172" s="178"/>
      <c r="R172" s="178"/>
      <c r="S172" s="178"/>
      <c r="T172" s="178"/>
      <c r="U172" s="178"/>
      <c r="W172" s="179"/>
      <c r="X172" s="182"/>
      <c r="Y172" s="180"/>
      <c r="Z172" s="138"/>
      <c r="AB172" s="138"/>
      <c r="AD172" s="138"/>
      <c r="AE172" s="181"/>
      <c r="AF172" s="138"/>
      <c r="AG172" s="138"/>
    </row>
    <row r="173" spans="1:33" s="176" customFormat="1">
      <c r="A173" s="175"/>
      <c r="B173" s="138"/>
      <c r="F173" s="138"/>
      <c r="G173" s="138"/>
      <c r="H173" s="138"/>
      <c r="I173" s="138"/>
      <c r="J173" s="138"/>
      <c r="K173" s="138"/>
      <c r="L173" s="138"/>
      <c r="M173" s="138"/>
      <c r="N173" s="177"/>
      <c r="O173" s="177"/>
      <c r="P173" s="138"/>
      <c r="Q173" s="178"/>
      <c r="R173" s="178"/>
      <c r="S173" s="178"/>
      <c r="T173" s="178"/>
      <c r="U173" s="178"/>
      <c r="W173" s="179"/>
      <c r="X173" s="182"/>
      <c r="Y173" s="180"/>
      <c r="Z173" s="138"/>
      <c r="AB173" s="138"/>
      <c r="AD173" s="138"/>
      <c r="AE173" s="181"/>
      <c r="AF173" s="138"/>
      <c r="AG173" s="138"/>
    </row>
    <row r="174" spans="1:33" s="176" customFormat="1">
      <c r="A174" s="175"/>
      <c r="B174" s="138"/>
      <c r="F174" s="138"/>
      <c r="G174" s="138"/>
      <c r="H174" s="138"/>
      <c r="I174" s="138"/>
      <c r="J174" s="138"/>
      <c r="K174" s="138"/>
      <c r="L174" s="138"/>
      <c r="M174" s="138"/>
      <c r="N174" s="177"/>
      <c r="O174" s="177"/>
      <c r="P174" s="138"/>
      <c r="Q174" s="178"/>
      <c r="R174" s="178"/>
      <c r="S174" s="178"/>
      <c r="T174" s="178"/>
      <c r="U174" s="178"/>
      <c r="W174" s="179"/>
      <c r="X174" s="182"/>
      <c r="Y174" s="180"/>
      <c r="Z174" s="138"/>
      <c r="AB174" s="138"/>
      <c r="AD174" s="138"/>
      <c r="AE174" s="181"/>
      <c r="AF174" s="138"/>
      <c r="AG174" s="138"/>
    </row>
    <row r="175" spans="1:33" s="176" customFormat="1">
      <c r="A175" s="175"/>
      <c r="B175" s="138"/>
      <c r="F175" s="138"/>
      <c r="G175" s="138"/>
      <c r="H175" s="138"/>
      <c r="I175" s="138"/>
      <c r="J175" s="138"/>
      <c r="K175" s="138"/>
      <c r="L175" s="138"/>
      <c r="M175" s="138"/>
      <c r="N175" s="177"/>
      <c r="O175" s="177"/>
      <c r="P175" s="138"/>
      <c r="Q175" s="178"/>
      <c r="R175" s="178"/>
      <c r="S175" s="178"/>
      <c r="T175" s="178"/>
      <c r="U175" s="178"/>
      <c r="W175" s="179"/>
      <c r="X175" s="182"/>
      <c r="Y175" s="180"/>
      <c r="Z175" s="138"/>
      <c r="AB175" s="138"/>
      <c r="AD175" s="138"/>
      <c r="AE175" s="181"/>
      <c r="AF175" s="138"/>
      <c r="AG175" s="138"/>
    </row>
    <row r="176" spans="1:33" s="176" customFormat="1">
      <c r="A176" s="175"/>
      <c r="B176" s="138"/>
      <c r="F176" s="138"/>
      <c r="G176" s="138"/>
      <c r="H176" s="138"/>
      <c r="I176" s="138"/>
      <c r="J176" s="138"/>
      <c r="K176" s="138"/>
      <c r="L176" s="138"/>
      <c r="M176" s="138"/>
      <c r="N176" s="177"/>
      <c r="O176" s="177"/>
      <c r="P176" s="138"/>
      <c r="Q176" s="178"/>
      <c r="R176" s="178"/>
      <c r="S176" s="178"/>
      <c r="T176" s="178"/>
      <c r="U176" s="178"/>
      <c r="W176" s="179"/>
      <c r="X176" s="182"/>
      <c r="Y176" s="180"/>
      <c r="Z176" s="138"/>
      <c r="AB176" s="138"/>
      <c r="AD176" s="138"/>
      <c r="AE176" s="181"/>
      <c r="AF176" s="138"/>
      <c r="AG176" s="138"/>
    </row>
    <row r="177" spans="1:33" s="176" customFormat="1">
      <c r="A177" s="175"/>
      <c r="B177" s="138"/>
      <c r="F177" s="138"/>
      <c r="G177" s="138"/>
      <c r="H177" s="138"/>
      <c r="I177" s="138"/>
      <c r="J177" s="138"/>
      <c r="K177" s="138"/>
      <c r="L177" s="138"/>
      <c r="M177" s="138"/>
      <c r="N177" s="177"/>
      <c r="O177" s="177"/>
      <c r="P177" s="138"/>
      <c r="Q177" s="178"/>
      <c r="R177" s="178"/>
      <c r="S177" s="178"/>
      <c r="T177" s="178"/>
      <c r="U177" s="178"/>
      <c r="W177" s="179"/>
      <c r="X177" s="182"/>
      <c r="Y177" s="180"/>
      <c r="Z177" s="138"/>
      <c r="AB177" s="138"/>
      <c r="AD177" s="138"/>
      <c r="AE177" s="181"/>
      <c r="AF177" s="138"/>
      <c r="AG177" s="138"/>
    </row>
    <row r="178" spans="1:33" s="176" customFormat="1">
      <c r="A178" s="175"/>
      <c r="B178" s="138"/>
      <c r="F178" s="138"/>
      <c r="G178" s="138"/>
      <c r="H178" s="138"/>
      <c r="I178" s="138"/>
      <c r="J178" s="138"/>
      <c r="K178" s="138"/>
      <c r="L178" s="138"/>
      <c r="M178" s="138"/>
      <c r="N178" s="177"/>
      <c r="O178" s="177"/>
      <c r="P178" s="138"/>
      <c r="Q178" s="178"/>
      <c r="R178" s="178"/>
      <c r="S178" s="178"/>
      <c r="T178" s="178"/>
      <c r="U178" s="178"/>
      <c r="W178" s="179"/>
      <c r="X178" s="182"/>
      <c r="Y178" s="180"/>
      <c r="Z178" s="138"/>
      <c r="AB178" s="138"/>
      <c r="AD178" s="138"/>
      <c r="AE178" s="181"/>
      <c r="AF178" s="138"/>
      <c r="AG178" s="138"/>
    </row>
    <row r="179" spans="1:33" s="176" customFormat="1">
      <c r="A179" s="175"/>
      <c r="B179" s="138"/>
      <c r="F179" s="138"/>
      <c r="G179" s="138"/>
      <c r="H179" s="138"/>
      <c r="I179" s="138"/>
      <c r="J179" s="138"/>
      <c r="K179" s="138"/>
      <c r="L179" s="138"/>
      <c r="M179" s="138"/>
      <c r="N179" s="177"/>
      <c r="O179" s="177"/>
      <c r="P179" s="138"/>
      <c r="Q179" s="178"/>
      <c r="R179" s="178"/>
      <c r="S179" s="178"/>
      <c r="T179" s="178"/>
      <c r="U179" s="178"/>
      <c r="W179" s="179"/>
      <c r="X179" s="182"/>
      <c r="Y179" s="180"/>
      <c r="Z179" s="138"/>
      <c r="AB179" s="138"/>
      <c r="AD179" s="138"/>
      <c r="AE179" s="181"/>
      <c r="AF179" s="138"/>
      <c r="AG179" s="138"/>
    </row>
    <row r="180" spans="1:33" s="176" customFormat="1">
      <c r="A180" s="175"/>
      <c r="B180" s="138"/>
      <c r="F180" s="138"/>
      <c r="G180" s="138"/>
      <c r="H180" s="138"/>
      <c r="I180" s="138"/>
      <c r="J180" s="138"/>
      <c r="K180" s="138"/>
      <c r="L180" s="138"/>
      <c r="M180" s="138"/>
      <c r="N180" s="177"/>
      <c r="O180" s="177"/>
      <c r="P180" s="138"/>
      <c r="Q180" s="178"/>
      <c r="R180" s="178"/>
      <c r="S180" s="178"/>
      <c r="T180" s="178"/>
      <c r="U180" s="178"/>
      <c r="W180" s="179"/>
      <c r="X180" s="182"/>
      <c r="Y180" s="180"/>
      <c r="Z180" s="138"/>
      <c r="AB180" s="138"/>
      <c r="AD180" s="138"/>
      <c r="AE180" s="181"/>
      <c r="AF180" s="138"/>
      <c r="AG180" s="138"/>
    </row>
    <row r="181" spans="1:33" s="176" customFormat="1">
      <c r="A181" s="175"/>
      <c r="B181" s="138"/>
      <c r="F181" s="138"/>
      <c r="G181" s="138"/>
      <c r="H181" s="138"/>
      <c r="I181" s="138"/>
      <c r="J181" s="138"/>
      <c r="K181" s="138"/>
      <c r="L181" s="138"/>
      <c r="M181" s="138"/>
      <c r="N181" s="177"/>
      <c r="O181" s="177"/>
      <c r="P181" s="138"/>
      <c r="Q181" s="178"/>
      <c r="R181" s="178"/>
      <c r="S181" s="178"/>
      <c r="T181" s="178"/>
      <c r="U181" s="178"/>
      <c r="W181" s="179"/>
      <c r="X181" s="182"/>
      <c r="Y181" s="180"/>
      <c r="Z181" s="138"/>
      <c r="AB181" s="138"/>
      <c r="AD181" s="138"/>
      <c r="AE181" s="181"/>
      <c r="AF181" s="138"/>
      <c r="AG181" s="138"/>
    </row>
    <row r="182" spans="1:33" s="176" customFormat="1">
      <c r="A182" s="175"/>
      <c r="B182" s="138"/>
      <c r="F182" s="138"/>
      <c r="G182" s="138"/>
      <c r="H182" s="138"/>
      <c r="I182" s="138"/>
      <c r="J182" s="138"/>
      <c r="K182" s="138"/>
      <c r="L182" s="138"/>
      <c r="M182" s="138"/>
      <c r="N182" s="177"/>
      <c r="O182" s="177"/>
      <c r="P182" s="138"/>
      <c r="Q182" s="178"/>
      <c r="R182" s="178"/>
      <c r="S182" s="178"/>
      <c r="T182" s="178"/>
      <c r="U182" s="178"/>
      <c r="W182" s="179"/>
      <c r="X182" s="182"/>
      <c r="Y182" s="180"/>
      <c r="Z182" s="138"/>
      <c r="AB182" s="138"/>
      <c r="AD182" s="138"/>
      <c r="AE182" s="181"/>
      <c r="AF182" s="138"/>
      <c r="AG182" s="138"/>
    </row>
    <row r="183" spans="1:33" s="176" customFormat="1">
      <c r="A183" s="175"/>
      <c r="B183" s="138"/>
      <c r="F183" s="138"/>
      <c r="G183" s="138"/>
      <c r="H183" s="138"/>
      <c r="I183" s="138"/>
      <c r="J183" s="138"/>
      <c r="K183" s="138"/>
      <c r="L183" s="138"/>
      <c r="M183" s="138"/>
      <c r="N183" s="177"/>
      <c r="O183" s="177"/>
      <c r="P183" s="138"/>
      <c r="Q183" s="178"/>
      <c r="R183" s="178"/>
      <c r="S183" s="178"/>
      <c r="T183" s="178"/>
      <c r="U183" s="178"/>
      <c r="W183" s="179"/>
      <c r="X183" s="182"/>
      <c r="Y183" s="180"/>
      <c r="Z183" s="138"/>
      <c r="AB183" s="138"/>
      <c r="AD183" s="138"/>
      <c r="AE183" s="181"/>
      <c r="AF183" s="138"/>
      <c r="AG183" s="138"/>
    </row>
    <row r="184" spans="1:33" s="176" customFormat="1">
      <c r="A184" s="175"/>
      <c r="B184" s="138"/>
      <c r="F184" s="138"/>
      <c r="G184" s="138"/>
      <c r="H184" s="138"/>
      <c r="I184" s="138"/>
      <c r="J184" s="138"/>
      <c r="K184" s="138"/>
      <c r="L184" s="138"/>
      <c r="M184" s="138"/>
      <c r="N184" s="177"/>
      <c r="O184" s="177"/>
      <c r="P184" s="138"/>
      <c r="Q184" s="178"/>
      <c r="R184" s="178"/>
      <c r="S184" s="178"/>
      <c r="T184" s="178"/>
      <c r="U184" s="178"/>
      <c r="W184" s="179"/>
      <c r="X184" s="182"/>
      <c r="Y184" s="180"/>
      <c r="Z184" s="138"/>
      <c r="AB184" s="138"/>
      <c r="AD184" s="138"/>
      <c r="AE184" s="181"/>
      <c r="AF184" s="138"/>
      <c r="AG184" s="138"/>
    </row>
    <row r="185" spans="1:33" s="176" customFormat="1">
      <c r="A185" s="175"/>
      <c r="B185" s="138"/>
      <c r="F185" s="138"/>
      <c r="G185" s="138"/>
      <c r="H185" s="138"/>
      <c r="I185" s="138"/>
      <c r="J185" s="138"/>
      <c r="K185" s="138"/>
      <c r="L185" s="138"/>
      <c r="M185" s="138"/>
      <c r="N185" s="177"/>
      <c r="O185" s="177"/>
      <c r="P185" s="138"/>
      <c r="Q185" s="178"/>
      <c r="R185" s="178"/>
      <c r="S185" s="178"/>
      <c r="T185" s="178"/>
      <c r="U185" s="178"/>
      <c r="W185" s="179"/>
      <c r="X185" s="182"/>
      <c r="Y185" s="180"/>
      <c r="Z185" s="138"/>
      <c r="AB185" s="138"/>
      <c r="AD185" s="138"/>
      <c r="AE185" s="181"/>
      <c r="AF185" s="138"/>
      <c r="AG185" s="138"/>
    </row>
    <row r="186" spans="1:33" s="176" customFormat="1">
      <c r="A186" s="175"/>
      <c r="B186" s="138"/>
      <c r="F186" s="138"/>
      <c r="G186" s="138"/>
      <c r="H186" s="138"/>
      <c r="I186" s="138"/>
      <c r="J186" s="138"/>
      <c r="K186" s="138"/>
      <c r="L186" s="138"/>
      <c r="M186" s="138"/>
      <c r="N186" s="177"/>
      <c r="O186" s="177"/>
      <c r="P186" s="138"/>
      <c r="Q186" s="178"/>
      <c r="R186" s="178"/>
      <c r="S186" s="178"/>
      <c r="T186" s="178"/>
      <c r="U186" s="178"/>
      <c r="W186" s="179"/>
      <c r="X186" s="182"/>
      <c r="Y186" s="180"/>
      <c r="Z186" s="138"/>
      <c r="AB186" s="138"/>
      <c r="AD186" s="138"/>
      <c r="AE186" s="181"/>
      <c r="AF186" s="138"/>
      <c r="AG186" s="138"/>
    </row>
    <row r="187" spans="1:33" s="176" customFormat="1">
      <c r="A187" s="175"/>
      <c r="B187" s="138"/>
      <c r="F187" s="138"/>
      <c r="G187" s="138"/>
      <c r="H187" s="138"/>
      <c r="I187" s="138"/>
      <c r="J187" s="138"/>
      <c r="K187" s="138"/>
      <c r="L187" s="138"/>
      <c r="M187" s="138"/>
      <c r="N187" s="177"/>
      <c r="O187" s="177"/>
      <c r="P187" s="138"/>
      <c r="Q187" s="178"/>
      <c r="R187" s="178"/>
      <c r="S187" s="178"/>
      <c r="T187" s="178"/>
      <c r="U187" s="178"/>
      <c r="W187" s="179"/>
      <c r="X187" s="182"/>
      <c r="Y187" s="180"/>
      <c r="Z187" s="138"/>
      <c r="AB187" s="138"/>
      <c r="AD187" s="138"/>
      <c r="AE187" s="181"/>
      <c r="AF187" s="138"/>
      <c r="AG187" s="138"/>
    </row>
    <row r="188" spans="1:33" s="176" customFormat="1">
      <c r="A188" s="175"/>
      <c r="B188" s="138"/>
      <c r="F188" s="138"/>
      <c r="G188" s="138"/>
      <c r="H188" s="138"/>
      <c r="I188" s="138"/>
      <c r="J188" s="138"/>
      <c r="K188" s="138"/>
      <c r="L188" s="138"/>
      <c r="M188" s="138"/>
      <c r="N188" s="177"/>
      <c r="O188" s="177"/>
      <c r="P188" s="138"/>
      <c r="Q188" s="178"/>
      <c r="R188" s="178"/>
      <c r="S188" s="178"/>
      <c r="T188" s="178"/>
      <c r="U188" s="178"/>
      <c r="W188" s="179"/>
      <c r="X188" s="182"/>
      <c r="Y188" s="180"/>
      <c r="Z188" s="138"/>
      <c r="AB188" s="138"/>
      <c r="AD188" s="138"/>
      <c r="AE188" s="181"/>
      <c r="AF188" s="138"/>
      <c r="AG188" s="138"/>
    </row>
    <row r="189" spans="1:33" s="176" customFormat="1">
      <c r="A189" s="175"/>
      <c r="B189" s="138"/>
      <c r="F189" s="138"/>
      <c r="G189" s="138"/>
      <c r="H189" s="138"/>
      <c r="I189" s="138"/>
      <c r="J189" s="138"/>
      <c r="K189" s="138"/>
      <c r="L189" s="138"/>
      <c r="M189" s="138"/>
      <c r="N189" s="177"/>
      <c r="O189" s="177"/>
      <c r="P189" s="138"/>
      <c r="Q189" s="178"/>
      <c r="R189" s="178"/>
      <c r="S189" s="178"/>
      <c r="T189" s="178"/>
      <c r="U189" s="178"/>
      <c r="W189" s="179"/>
      <c r="X189" s="182"/>
      <c r="Y189" s="180"/>
      <c r="Z189" s="138"/>
      <c r="AB189" s="138"/>
      <c r="AD189" s="138"/>
      <c r="AE189" s="181"/>
      <c r="AF189" s="138"/>
      <c r="AG189" s="138"/>
    </row>
    <row r="190" spans="1:33" s="176" customFormat="1">
      <c r="A190" s="175"/>
      <c r="B190" s="138"/>
      <c r="F190" s="138"/>
      <c r="G190" s="138"/>
      <c r="H190" s="138"/>
      <c r="I190" s="138"/>
      <c r="J190" s="138"/>
      <c r="K190" s="138"/>
      <c r="L190" s="138"/>
      <c r="M190" s="138"/>
      <c r="N190" s="177"/>
      <c r="O190" s="177"/>
      <c r="P190" s="138"/>
      <c r="Q190" s="178"/>
      <c r="R190" s="178"/>
      <c r="S190" s="178"/>
      <c r="T190" s="178"/>
      <c r="U190" s="178"/>
      <c r="W190" s="179"/>
      <c r="X190" s="182"/>
      <c r="Y190" s="180"/>
      <c r="Z190" s="138"/>
      <c r="AB190" s="138"/>
      <c r="AD190" s="138"/>
      <c r="AE190" s="181"/>
      <c r="AF190" s="138"/>
      <c r="AG190" s="138"/>
    </row>
    <row r="191" spans="1:33" s="176" customFormat="1">
      <c r="A191" s="175"/>
      <c r="B191" s="138"/>
      <c r="F191" s="138"/>
      <c r="G191" s="138"/>
      <c r="H191" s="138"/>
      <c r="I191" s="138"/>
      <c r="J191" s="138"/>
      <c r="K191" s="138"/>
      <c r="L191" s="138"/>
      <c r="M191" s="138"/>
      <c r="N191" s="177"/>
      <c r="O191" s="177"/>
      <c r="P191" s="138"/>
      <c r="Q191" s="178"/>
      <c r="R191" s="178"/>
      <c r="S191" s="178"/>
      <c r="T191" s="178"/>
      <c r="U191" s="178"/>
      <c r="W191" s="179"/>
      <c r="X191" s="182"/>
      <c r="Y191" s="180"/>
      <c r="Z191" s="138"/>
      <c r="AB191" s="138"/>
      <c r="AD191" s="138"/>
      <c r="AE191" s="181"/>
      <c r="AF191" s="138"/>
      <c r="AG191" s="138"/>
    </row>
    <row r="192" spans="1:33" s="176" customFormat="1">
      <c r="A192" s="175"/>
      <c r="B192" s="138"/>
      <c r="F192" s="138"/>
      <c r="G192" s="138"/>
      <c r="H192" s="138"/>
      <c r="I192" s="138"/>
      <c r="J192" s="138"/>
      <c r="K192" s="138"/>
      <c r="L192" s="138"/>
      <c r="M192" s="138"/>
      <c r="N192" s="177"/>
      <c r="O192" s="177"/>
      <c r="P192" s="138"/>
      <c r="Q192" s="178"/>
      <c r="R192" s="178"/>
      <c r="S192" s="178"/>
      <c r="T192" s="178"/>
      <c r="U192" s="178"/>
      <c r="W192" s="179"/>
      <c r="X192" s="182"/>
      <c r="Y192" s="180"/>
      <c r="Z192" s="138"/>
      <c r="AB192" s="138"/>
      <c r="AD192" s="138"/>
      <c r="AE192" s="181"/>
      <c r="AF192" s="138"/>
      <c r="AG192" s="138"/>
    </row>
    <row r="193" spans="1:33" s="176" customFormat="1">
      <c r="A193" s="175"/>
      <c r="B193" s="138"/>
      <c r="F193" s="138"/>
      <c r="G193" s="138"/>
      <c r="H193" s="138"/>
      <c r="I193" s="138"/>
      <c r="J193" s="138"/>
      <c r="K193" s="138"/>
      <c r="L193" s="138"/>
      <c r="M193" s="138"/>
      <c r="N193" s="177"/>
      <c r="O193" s="177"/>
      <c r="P193" s="138"/>
      <c r="Q193" s="178"/>
      <c r="R193" s="178"/>
      <c r="S193" s="178"/>
      <c r="T193" s="178"/>
      <c r="U193" s="178"/>
      <c r="W193" s="179"/>
      <c r="X193" s="182"/>
      <c r="Y193" s="180"/>
      <c r="Z193" s="138"/>
      <c r="AB193" s="138"/>
      <c r="AD193" s="138"/>
      <c r="AE193" s="181"/>
      <c r="AF193" s="138"/>
      <c r="AG193" s="138"/>
    </row>
    <row r="194" spans="1:33" s="176" customFormat="1">
      <c r="A194" s="175"/>
      <c r="B194" s="138"/>
      <c r="F194" s="138"/>
      <c r="G194" s="138"/>
      <c r="H194" s="138"/>
      <c r="I194" s="138"/>
      <c r="J194" s="138"/>
      <c r="K194" s="138"/>
      <c r="L194" s="138"/>
      <c r="M194" s="138"/>
      <c r="N194" s="177"/>
      <c r="O194" s="177"/>
      <c r="P194" s="138"/>
      <c r="Q194" s="178"/>
      <c r="R194" s="178"/>
      <c r="S194" s="178"/>
      <c r="T194" s="178"/>
      <c r="U194" s="178"/>
      <c r="W194" s="179"/>
      <c r="X194" s="182"/>
      <c r="Y194" s="180"/>
      <c r="Z194" s="138"/>
      <c r="AB194" s="138"/>
      <c r="AD194" s="138"/>
      <c r="AE194" s="181"/>
      <c r="AF194" s="138"/>
      <c r="AG194" s="138"/>
    </row>
    <row r="195" spans="1:33" s="176" customFormat="1">
      <c r="A195" s="175"/>
      <c r="B195" s="138"/>
      <c r="F195" s="138"/>
      <c r="G195" s="138"/>
      <c r="H195" s="138"/>
      <c r="I195" s="138"/>
      <c r="J195" s="138"/>
      <c r="K195" s="138"/>
      <c r="L195" s="138"/>
      <c r="M195" s="138"/>
      <c r="N195" s="177"/>
      <c r="O195" s="177"/>
      <c r="P195" s="138"/>
      <c r="Q195" s="178"/>
      <c r="R195" s="178"/>
      <c r="S195" s="178"/>
      <c r="T195" s="178"/>
      <c r="U195" s="178"/>
      <c r="W195" s="179"/>
      <c r="X195" s="182"/>
      <c r="Y195" s="180"/>
      <c r="Z195" s="138"/>
      <c r="AB195" s="138"/>
      <c r="AD195" s="138"/>
      <c r="AE195" s="181"/>
      <c r="AF195" s="138"/>
      <c r="AG195" s="138"/>
    </row>
    <row r="196" spans="1:33" s="176" customFormat="1">
      <c r="A196" s="175"/>
      <c r="B196" s="138"/>
      <c r="F196" s="138"/>
      <c r="G196" s="138"/>
      <c r="H196" s="138"/>
      <c r="I196" s="138"/>
      <c r="J196" s="138"/>
      <c r="K196" s="138"/>
      <c r="L196" s="138"/>
      <c r="M196" s="138"/>
      <c r="N196" s="177"/>
      <c r="O196" s="177"/>
      <c r="P196" s="138"/>
      <c r="Q196" s="178"/>
      <c r="R196" s="178"/>
      <c r="S196" s="178"/>
      <c r="T196" s="178"/>
      <c r="U196" s="178"/>
      <c r="W196" s="179"/>
      <c r="X196" s="182"/>
      <c r="Y196" s="180"/>
      <c r="Z196" s="138"/>
      <c r="AB196" s="138"/>
      <c r="AD196" s="138"/>
      <c r="AE196" s="181"/>
      <c r="AF196" s="138"/>
      <c r="AG196" s="138"/>
    </row>
    <row r="197" spans="1:33" s="176" customFormat="1">
      <c r="A197" s="175"/>
      <c r="B197" s="138"/>
      <c r="F197" s="138"/>
      <c r="G197" s="138"/>
      <c r="H197" s="138"/>
      <c r="I197" s="138"/>
      <c r="J197" s="138"/>
      <c r="K197" s="138"/>
      <c r="L197" s="138"/>
      <c r="M197" s="138"/>
      <c r="N197" s="177"/>
      <c r="O197" s="177"/>
      <c r="P197" s="138"/>
      <c r="Q197" s="178"/>
      <c r="R197" s="178"/>
      <c r="S197" s="178"/>
      <c r="T197" s="178"/>
      <c r="U197" s="178"/>
      <c r="W197" s="179"/>
      <c r="X197" s="182"/>
      <c r="Y197" s="180"/>
      <c r="Z197" s="138"/>
      <c r="AB197" s="138"/>
      <c r="AD197" s="138"/>
      <c r="AE197" s="181"/>
      <c r="AF197" s="138"/>
      <c r="AG197" s="138"/>
    </row>
    <row r="198" spans="1:33" s="176" customFormat="1">
      <c r="A198" s="175"/>
      <c r="B198" s="138"/>
      <c r="F198" s="138"/>
      <c r="G198" s="138"/>
      <c r="H198" s="138"/>
      <c r="I198" s="138"/>
      <c r="J198" s="138"/>
      <c r="K198" s="138"/>
      <c r="L198" s="138"/>
      <c r="M198" s="138"/>
      <c r="N198" s="177"/>
      <c r="O198" s="177"/>
      <c r="P198" s="138"/>
      <c r="Q198" s="178"/>
      <c r="R198" s="178"/>
      <c r="S198" s="178"/>
      <c r="T198" s="178"/>
      <c r="U198" s="178"/>
      <c r="W198" s="179"/>
      <c r="X198" s="182"/>
      <c r="Y198" s="180"/>
      <c r="Z198" s="138"/>
      <c r="AB198" s="138"/>
      <c r="AD198" s="138"/>
      <c r="AE198" s="181"/>
      <c r="AF198" s="138"/>
      <c r="AG198" s="138"/>
    </row>
    <row r="199" spans="1:33" s="176" customFormat="1">
      <c r="A199" s="175"/>
      <c r="B199" s="138"/>
      <c r="F199" s="138"/>
      <c r="G199" s="138"/>
      <c r="H199" s="138"/>
      <c r="I199" s="138"/>
      <c r="J199" s="138"/>
      <c r="K199" s="138"/>
      <c r="L199" s="138"/>
      <c r="M199" s="138"/>
      <c r="N199" s="177"/>
      <c r="O199" s="177"/>
      <c r="P199" s="138"/>
      <c r="Q199" s="178"/>
      <c r="R199" s="178"/>
      <c r="S199" s="178"/>
      <c r="T199" s="178"/>
      <c r="U199" s="178"/>
      <c r="W199" s="179"/>
      <c r="X199" s="182"/>
      <c r="Y199" s="180"/>
      <c r="Z199" s="138"/>
      <c r="AB199" s="138"/>
      <c r="AD199" s="138"/>
      <c r="AE199" s="181"/>
      <c r="AF199" s="138"/>
      <c r="AG199" s="138"/>
    </row>
    <row r="200" spans="1:33" s="176" customFormat="1">
      <c r="A200" s="175"/>
      <c r="B200" s="138"/>
      <c r="F200" s="138"/>
      <c r="G200" s="138"/>
      <c r="H200" s="138"/>
      <c r="I200" s="138"/>
      <c r="J200" s="138"/>
      <c r="K200" s="138"/>
      <c r="L200" s="138"/>
      <c r="M200" s="138"/>
      <c r="N200" s="177"/>
      <c r="O200" s="177"/>
      <c r="P200" s="138"/>
      <c r="Q200" s="178"/>
      <c r="R200" s="178"/>
      <c r="S200" s="178"/>
      <c r="T200" s="178"/>
      <c r="U200" s="178"/>
      <c r="W200" s="179"/>
      <c r="X200" s="182"/>
      <c r="Y200" s="180"/>
      <c r="Z200" s="138"/>
      <c r="AB200" s="138"/>
      <c r="AD200" s="138"/>
      <c r="AE200" s="181"/>
      <c r="AF200" s="138"/>
      <c r="AG200" s="138"/>
    </row>
    <row r="201" spans="1:33" s="176" customFormat="1">
      <c r="A201" s="175"/>
      <c r="B201" s="138"/>
      <c r="F201" s="138"/>
      <c r="G201" s="138"/>
      <c r="H201" s="138"/>
      <c r="I201" s="138"/>
      <c r="J201" s="138"/>
      <c r="K201" s="138"/>
      <c r="L201" s="138"/>
      <c r="M201" s="138"/>
      <c r="N201" s="177"/>
      <c r="O201" s="177"/>
      <c r="P201" s="138"/>
      <c r="Q201" s="178"/>
      <c r="R201" s="178"/>
      <c r="S201" s="178"/>
      <c r="T201" s="178"/>
      <c r="U201" s="178"/>
      <c r="W201" s="179"/>
      <c r="X201" s="182"/>
      <c r="Y201" s="180"/>
      <c r="Z201" s="138"/>
      <c r="AB201" s="138"/>
      <c r="AD201" s="138"/>
      <c r="AE201" s="181"/>
      <c r="AF201" s="138"/>
      <c r="AG201" s="138"/>
    </row>
    <row r="202" spans="1:33" s="176" customFormat="1">
      <c r="A202" s="175"/>
      <c r="B202" s="138"/>
      <c r="F202" s="138"/>
      <c r="G202" s="138"/>
      <c r="H202" s="138"/>
      <c r="I202" s="138"/>
      <c r="J202" s="138"/>
      <c r="K202" s="138"/>
      <c r="L202" s="138"/>
      <c r="M202" s="138"/>
      <c r="N202" s="177"/>
      <c r="O202" s="177"/>
      <c r="P202" s="138"/>
      <c r="Q202" s="178"/>
      <c r="R202" s="178"/>
      <c r="S202" s="178"/>
      <c r="T202" s="178"/>
      <c r="U202" s="178"/>
      <c r="W202" s="179"/>
      <c r="X202" s="182"/>
      <c r="Y202" s="180"/>
      <c r="Z202" s="138"/>
      <c r="AB202" s="138"/>
      <c r="AD202" s="138"/>
      <c r="AE202" s="181"/>
      <c r="AF202" s="138"/>
      <c r="AG202" s="138"/>
    </row>
    <row r="203" spans="1:33" s="176" customFormat="1">
      <c r="A203" s="175"/>
      <c r="B203" s="138"/>
      <c r="F203" s="138"/>
      <c r="G203" s="138"/>
      <c r="H203" s="138"/>
      <c r="I203" s="138"/>
      <c r="J203" s="138"/>
      <c r="K203" s="138"/>
      <c r="L203" s="138"/>
      <c r="M203" s="138"/>
      <c r="N203" s="177"/>
      <c r="O203" s="177"/>
      <c r="P203" s="138"/>
      <c r="Q203" s="178"/>
      <c r="R203" s="178"/>
      <c r="S203" s="178"/>
      <c r="T203" s="178"/>
      <c r="U203" s="178"/>
      <c r="W203" s="179"/>
      <c r="X203" s="182"/>
      <c r="Y203" s="180"/>
      <c r="Z203" s="138"/>
      <c r="AB203" s="138"/>
      <c r="AD203" s="138"/>
      <c r="AE203" s="181"/>
      <c r="AF203" s="138"/>
      <c r="AG203" s="138"/>
    </row>
  </sheetData>
  <autoFilter ref="B7:AF137" xr:uid="{00000000-0001-0000-0400-000000000000}">
    <sortState xmlns:xlrd2="http://schemas.microsoft.com/office/spreadsheetml/2017/richdata2" ref="B8:AF137">
      <sortCondition ref="B7:B137"/>
    </sortState>
  </autoFilter>
  <dataValidations disablePrompts="1" count="2">
    <dataValidation type="list" allowBlank="1" showInputMessage="1" showErrorMessage="1" sqref="X138:X1764 F836:K1048576" xr:uid="{D9A6D71D-ECFD-4ED1-BFDA-C8DD45717576}">
      <formula1>#REF!</formula1>
    </dataValidation>
    <dataValidation type="list" allowBlank="1" showInputMessage="1" showErrorMessage="1" sqref="E836:E1048576" xr:uid="{FC3653B1-17DE-44B7-B120-17E32CE9B69F}">
      <formula1>#REF!</formula1>
    </dataValidation>
  </dataValidations>
  <pageMargins left="0.75" right="0.75" top="1" bottom="1" header="0.5" footer="0.5"/>
  <pageSetup scale="39" fitToHeight="0" orientation="landscape" r:id="rId1"/>
  <headerFooter alignWithMargins="0">
    <oddFooter>&amp;L © Euromonitor International 2011. All rights reserved.</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35671-337E-44D7-8882-EE472D3410A9}">
  <sheetPr>
    <tabColor theme="5" tint="-0.499984740745262"/>
    <pageSetUpPr autoPageBreaks="0" fitToPage="1"/>
  </sheetPr>
  <dimension ref="A1:AD388"/>
  <sheetViews>
    <sheetView showGridLines="0" zoomScaleNormal="100" workbookViewId="0">
      <pane xSplit="4" ySplit="7" topLeftCell="E8" activePane="bottomRight" state="frozen"/>
      <selection pane="topRight" activeCell="E1" sqref="E1"/>
      <selection pane="bottomLeft" activeCell="A7" sqref="A7"/>
      <selection pane="bottomRight" activeCell="B4" sqref="B4"/>
    </sheetView>
  </sheetViews>
  <sheetFormatPr defaultColWidth="9.140625" defaultRowHeight="18"/>
  <cols>
    <col min="1" max="1" width="1.42578125" style="117" customWidth="1"/>
    <col min="2" max="2" width="7.7109375" style="27" customWidth="1"/>
    <col min="3" max="3" width="11.28515625" style="31" customWidth="1"/>
    <col min="4" max="4" width="33.7109375" style="15" customWidth="1"/>
    <col min="5" max="5" width="19.7109375" style="15" customWidth="1"/>
    <col min="6" max="6" width="26.85546875" style="15" customWidth="1"/>
    <col min="7" max="7" width="60.42578125" style="15" customWidth="1"/>
    <col min="8" max="8" width="64.42578125" style="15" hidden="1" customWidth="1"/>
    <col min="9" max="9" width="23.85546875" style="15" hidden="1" customWidth="1"/>
    <col min="10" max="10" width="12.42578125" style="27" hidden="1" customWidth="1"/>
    <col min="11" max="11" width="15.28515625" style="27" hidden="1" customWidth="1"/>
    <col min="12" max="12" width="12.140625" style="29" hidden="1" customWidth="1"/>
    <col min="13" max="13" width="17" style="27" customWidth="1"/>
    <col min="14" max="14" width="15" style="27" customWidth="1"/>
    <col min="15" max="15" width="36.28515625" style="15" customWidth="1"/>
    <col min="16" max="16" width="24.42578125" style="15" customWidth="1"/>
    <col min="17" max="17" width="51.5703125" style="15" customWidth="1"/>
    <col min="18" max="18" width="30.5703125" style="24" customWidth="1"/>
    <col min="19" max="19" width="11.7109375" style="27" customWidth="1"/>
    <col min="20" max="20" width="9.42578125" style="42" customWidth="1"/>
    <col min="21" max="21" width="9.42578125" style="34" customWidth="1"/>
    <col min="22" max="22" width="13.42578125" style="22" customWidth="1"/>
    <col min="23" max="23" width="27.28515625" style="44" customWidth="1"/>
    <col min="24" max="24" width="24.7109375" style="24" customWidth="1"/>
    <col min="25" max="25" width="15.28515625" style="22" customWidth="1"/>
    <col min="26" max="26" width="28.7109375" style="24" customWidth="1"/>
    <col min="27" max="28" width="18" style="22" customWidth="1"/>
    <col min="29" max="29" width="17" style="22" customWidth="1"/>
    <col min="30" max="30" width="130.7109375" style="60" customWidth="1"/>
    <col min="31" max="32" width="9.140625" style="24"/>
    <col min="33" max="33" width="9.140625" style="24" customWidth="1"/>
    <col min="34" max="16384" width="9.140625" style="24"/>
  </cols>
  <sheetData>
    <row r="1" spans="1:30">
      <c r="A1" s="106"/>
      <c r="B1" s="22"/>
      <c r="D1" s="120"/>
      <c r="E1" s="120"/>
      <c r="F1" s="120"/>
      <c r="G1" s="120"/>
      <c r="H1" s="120"/>
      <c r="I1" s="120"/>
      <c r="J1" s="120"/>
      <c r="K1" s="120"/>
      <c r="L1" s="120"/>
      <c r="M1" s="120"/>
      <c r="N1" s="120"/>
      <c r="O1" s="120"/>
      <c r="P1" s="120"/>
      <c r="Q1" s="120"/>
      <c r="R1" s="120"/>
      <c r="S1" s="120"/>
      <c r="T1" s="120"/>
      <c r="U1" s="120"/>
      <c r="V1" s="120"/>
      <c r="W1" s="294"/>
      <c r="X1" s="120"/>
      <c r="Y1" s="120"/>
      <c r="Z1" s="120"/>
      <c r="AA1" s="120"/>
      <c r="AB1" s="120"/>
      <c r="AC1" s="120"/>
      <c r="AD1" s="120"/>
    </row>
    <row r="2" spans="1:30">
      <c r="A2" s="106"/>
      <c r="B2" s="22"/>
      <c r="D2" s="24"/>
      <c r="E2" s="24"/>
      <c r="F2" s="24"/>
      <c r="G2" s="25"/>
      <c r="H2" s="24"/>
      <c r="I2" s="24"/>
      <c r="J2" s="22"/>
      <c r="K2" s="22"/>
      <c r="L2" s="44"/>
      <c r="M2" s="22"/>
      <c r="N2" s="22"/>
      <c r="O2" s="24"/>
      <c r="P2" s="24"/>
      <c r="Q2" s="24"/>
      <c r="S2" s="22"/>
      <c r="T2" s="34"/>
      <c r="Z2" s="22"/>
      <c r="AD2" s="58"/>
    </row>
    <row r="3" spans="1:30">
      <c r="A3" s="106"/>
      <c r="B3" s="331"/>
      <c r="C3" s="331"/>
      <c r="D3" s="331"/>
      <c r="E3" s="331"/>
      <c r="F3" s="24"/>
      <c r="G3" s="331"/>
      <c r="H3" s="331"/>
      <c r="I3" s="24"/>
      <c r="J3" s="22"/>
      <c r="K3" s="22"/>
      <c r="L3" s="44"/>
      <c r="M3" s="22"/>
      <c r="N3" s="22"/>
      <c r="O3" s="24"/>
      <c r="P3" s="24"/>
      <c r="Q3" s="24"/>
      <c r="S3" s="22"/>
      <c r="T3" s="34"/>
      <c r="AD3" s="58"/>
    </row>
    <row r="4" spans="1:30">
      <c r="A4" s="106"/>
      <c r="B4" s="422" t="s">
        <v>2639</v>
      </c>
      <c r="C4" s="331"/>
      <c r="D4" s="331"/>
      <c r="E4" s="331"/>
      <c r="F4" s="24"/>
      <c r="G4" s="331"/>
      <c r="H4" s="331"/>
      <c r="I4" s="24"/>
      <c r="J4" s="22"/>
      <c r="K4" s="22"/>
      <c r="L4" s="44"/>
      <c r="M4" s="22"/>
      <c r="N4" s="22"/>
      <c r="O4" s="24"/>
      <c r="P4" s="24"/>
      <c r="Q4" s="24"/>
      <c r="S4" s="22"/>
      <c r="T4" s="34"/>
      <c r="AD4" s="58"/>
    </row>
    <row r="5" spans="1:30" ht="34.5" customHeight="1">
      <c r="A5" s="106"/>
      <c r="B5" s="16" t="s">
        <v>1350</v>
      </c>
      <c r="D5" s="24"/>
      <c r="E5" s="25"/>
      <c r="F5" s="24"/>
      <c r="G5" s="24"/>
      <c r="H5" s="24"/>
      <c r="I5" s="24"/>
      <c r="J5" s="22"/>
      <c r="K5" s="22"/>
      <c r="L5" s="44"/>
      <c r="M5" s="22"/>
      <c r="N5" s="22"/>
      <c r="O5" s="24"/>
      <c r="P5" s="24"/>
      <c r="Q5" s="24"/>
      <c r="S5" s="22"/>
      <c r="T5" s="34"/>
      <c r="AD5" s="58"/>
    </row>
    <row r="6" spans="1:30" s="26" customFormat="1" ht="60" customHeight="1">
      <c r="A6" s="107"/>
      <c r="B6" s="331" t="s">
        <v>309</v>
      </c>
      <c r="C6" s="331" t="s">
        <v>452</v>
      </c>
      <c r="D6" s="331" t="s">
        <v>1351</v>
      </c>
      <c r="E6" s="331" t="s">
        <v>1352</v>
      </c>
      <c r="F6" s="331" t="s">
        <v>1353</v>
      </c>
      <c r="G6" s="331" t="s">
        <v>1354</v>
      </c>
      <c r="H6" s="331" t="s">
        <v>1355</v>
      </c>
      <c r="I6" s="331" t="s">
        <v>1356</v>
      </c>
      <c r="J6" s="295" t="s">
        <v>1357</v>
      </c>
      <c r="K6" s="331" t="s">
        <v>1358</v>
      </c>
      <c r="L6" s="331" t="s">
        <v>1359</v>
      </c>
      <c r="M6" s="331" t="s">
        <v>1360</v>
      </c>
      <c r="N6" s="331" t="s">
        <v>1361</v>
      </c>
      <c r="O6" s="331" t="s">
        <v>1362</v>
      </c>
      <c r="P6" s="331" t="s">
        <v>1363</v>
      </c>
      <c r="Q6" s="331" t="s">
        <v>1364</v>
      </c>
      <c r="R6" s="331" t="s">
        <v>457</v>
      </c>
      <c r="S6" s="331" t="s">
        <v>1365</v>
      </c>
      <c r="T6" s="332" t="s">
        <v>1366</v>
      </c>
      <c r="U6" s="332" t="s">
        <v>322</v>
      </c>
      <c r="V6" s="331" t="s">
        <v>1367</v>
      </c>
      <c r="W6" s="331" t="s">
        <v>1368</v>
      </c>
      <c r="X6" s="331" t="s">
        <v>1369</v>
      </c>
      <c r="Y6" s="331" t="s">
        <v>1370</v>
      </c>
      <c r="Z6" s="331" t="s">
        <v>1371</v>
      </c>
      <c r="AA6" s="331" t="s">
        <v>1372</v>
      </c>
      <c r="AB6" s="335" t="s">
        <v>1373</v>
      </c>
      <c r="AC6" s="331" t="s">
        <v>1374</v>
      </c>
      <c r="AD6" s="333" t="s">
        <v>1375</v>
      </c>
    </row>
    <row r="7" spans="1:30" ht="9.75" customHeight="1">
      <c r="A7" s="106"/>
      <c r="B7" s="21"/>
      <c r="C7" s="21"/>
      <c r="D7" s="55" t="s">
        <v>348</v>
      </c>
      <c r="E7" s="17" t="s">
        <v>348</v>
      </c>
      <c r="F7" s="17"/>
      <c r="G7" s="55"/>
      <c r="H7" s="55"/>
      <c r="I7" s="17" t="s">
        <v>348</v>
      </c>
      <c r="J7" s="19"/>
      <c r="K7" s="19"/>
      <c r="L7" s="56"/>
      <c r="M7" s="19"/>
      <c r="N7" s="19"/>
      <c r="O7" s="17"/>
      <c r="P7" s="17"/>
      <c r="Q7" s="17"/>
      <c r="R7" s="17"/>
      <c r="S7" s="19"/>
      <c r="T7" s="18"/>
      <c r="U7" s="18"/>
      <c r="V7" s="64"/>
      <c r="W7" s="56"/>
      <c r="X7" s="17"/>
      <c r="Y7" s="19"/>
      <c r="Z7" s="17"/>
      <c r="AA7" s="19"/>
      <c r="AB7" s="251"/>
      <c r="AC7" s="19"/>
      <c r="AD7" s="59"/>
    </row>
    <row r="8" spans="1:30">
      <c r="A8" s="106"/>
      <c r="B8" s="27">
        <v>1</v>
      </c>
      <c r="C8" s="36">
        <v>44981</v>
      </c>
      <c r="D8" s="66" t="s">
        <v>376</v>
      </c>
      <c r="E8" s="65" t="s">
        <v>1376</v>
      </c>
      <c r="F8" s="15" t="s">
        <v>1377</v>
      </c>
      <c r="G8" s="15" t="s">
        <v>1378</v>
      </c>
      <c r="H8" s="15" t="s">
        <v>1379</v>
      </c>
      <c r="I8" s="28" t="s">
        <v>1380</v>
      </c>
      <c r="J8" s="27">
        <v>70</v>
      </c>
      <c r="K8" s="317">
        <v>55</v>
      </c>
      <c r="L8" s="29" t="s">
        <v>1381</v>
      </c>
      <c r="M8" s="27" t="s">
        <v>1382</v>
      </c>
      <c r="N8" s="27">
        <v>1</v>
      </c>
      <c r="O8" s="28" t="s">
        <v>1383</v>
      </c>
      <c r="P8" s="28" t="s">
        <v>1384</v>
      </c>
      <c r="Q8" s="28" t="s">
        <v>1385</v>
      </c>
      <c r="R8" s="53" t="s">
        <v>1386</v>
      </c>
      <c r="S8" s="54">
        <v>3.5</v>
      </c>
      <c r="T8" s="69">
        <v>9.99</v>
      </c>
      <c r="U8" s="69">
        <f>IF(T8/S8=0,"",T8/S8)</f>
        <v>2.8542857142857145</v>
      </c>
      <c r="V8" s="195" t="s">
        <v>19</v>
      </c>
      <c r="W8" s="94" t="s">
        <v>354</v>
      </c>
      <c r="X8" s="53" t="s">
        <v>571</v>
      </c>
      <c r="Y8" s="54">
        <v>1</v>
      </c>
      <c r="Z8" s="189" t="s">
        <v>360</v>
      </c>
      <c r="AA8" s="54">
        <v>0</v>
      </c>
      <c r="AB8" s="217">
        <v>0</v>
      </c>
      <c r="AC8" s="54" t="s">
        <v>1387</v>
      </c>
      <c r="AD8" s="60" t="s">
        <v>1388</v>
      </c>
    </row>
    <row r="9" spans="1:30">
      <c r="A9" s="106"/>
      <c r="B9" s="27">
        <v>2</v>
      </c>
      <c r="C9" s="36">
        <v>44981</v>
      </c>
      <c r="D9" s="66" t="s">
        <v>376</v>
      </c>
      <c r="E9" s="65" t="s">
        <v>1376</v>
      </c>
      <c r="F9" s="15" t="s">
        <v>1377</v>
      </c>
      <c r="G9" s="15" t="s">
        <v>1378</v>
      </c>
      <c r="H9" s="15" t="s">
        <v>1379</v>
      </c>
      <c r="I9" s="28" t="s">
        <v>1380</v>
      </c>
      <c r="J9" s="27">
        <v>70</v>
      </c>
      <c r="K9" s="317">
        <v>55</v>
      </c>
      <c r="L9" s="29" t="s">
        <v>1389</v>
      </c>
      <c r="M9" s="27" t="s">
        <v>1382</v>
      </c>
      <c r="N9" s="27">
        <v>1</v>
      </c>
      <c r="O9" s="28" t="s">
        <v>1383</v>
      </c>
      <c r="P9" s="28" t="s">
        <v>1384</v>
      </c>
      <c r="Q9" s="28" t="s">
        <v>1390</v>
      </c>
      <c r="R9" s="53" t="s">
        <v>1391</v>
      </c>
      <c r="S9" s="54">
        <v>7</v>
      </c>
      <c r="T9" s="69">
        <v>14.99</v>
      </c>
      <c r="U9" s="69">
        <f t="shared" ref="U9:U72" si="0">IF(T9/S9=0,"",T9/S9)</f>
        <v>2.1414285714285715</v>
      </c>
      <c r="V9" s="195" t="s">
        <v>19</v>
      </c>
      <c r="W9" s="94" t="s">
        <v>354</v>
      </c>
      <c r="X9" s="53" t="s">
        <v>571</v>
      </c>
      <c r="Y9" s="54">
        <v>1</v>
      </c>
      <c r="Z9" s="189" t="s">
        <v>360</v>
      </c>
      <c r="AA9" s="54">
        <v>0</v>
      </c>
      <c r="AB9" s="217">
        <v>0</v>
      </c>
      <c r="AC9" s="54" t="s">
        <v>1387</v>
      </c>
      <c r="AD9" s="60" t="s">
        <v>350</v>
      </c>
    </row>
    <row r="10" spans="1:30">
      <c r="A10" s="106"/>
      <c r="B10" s="27">
        <v>3</v>
      </c>
      <c r="C10" s="36">
        <v>44981</v>
      </c>
      <c r="D10" s="66" t="s">
        <v>376</v>
      </c>
      <c r="E10" s="65" t="s">
        <v>1376</v>
      </c>
      <c r="F10" s="15" t="s">
        <v>1377</v>
      </c>
      <c r="G10" s="15" t="s">
        <v>1378</v>
      </c>
      <c r="H10" s="15" t="s">
        <v>1379</v>
      </c>
      <c r="I10" s="28" t="s">
        <v>1380</v>
      </c>
      <c r="J10" s="27">
        <v>70</v>
      </c>
      <c r="K10" s="317">
        <v>55</v>
      </c>
      <c r="L10" s="29" t="s">
        <v>1381</v>
      </c>
      <c r="M10" s="27" t="s">
        <v>1382</v>
      </c>
      <c r="N10" s="27">
        <v>1</v>
      </c>
      <c r="O10" s="28" t="s">
        <v>1383</v>
      </c>
      <c r="P10" s="28" t="s">
        <v>1384</v>
      </c>
      <c r="Q10" s="28" t="s">
        <v>1392</v>
      </c>
      <c r="R10" s="53" t="s">
        <v>1393</v>
      </c>
      <c r="S10" s="54">
        <v>10</v>
      </c>
      <c r="T10" s="69">
        <v>18.989999999999998</v>
      </c>
      <c r="U10" s="69">
        <f t="shared" si="0"/>
        <v>1.8989999999999998</v>
      </c>
      <c r="V10" s="195" t="s">
        <v>19</v>
      </c>
      <c r="W10" s="94" t="s">
        <v>354</v>
      </c>
      <c r="X10" s="53" t="s">
        <v>571</v>
      </c>
      <c r="Y10" s="54">
        <v>1</v>
      </c>
      <c r="Z10" s="189" t="s">
        <v>360</v>
      </c>
      <c r="AA10" s="54">
        <v>0</v>
      </c>
      <c r="AB10" s="217">
        <v>0</v>
      </c>
      <c r="AC10" s="54" t="s">
        <v>1387</v>
      </c>
      <c r="AD10" s="60" t="s">
        <v>350</v>
      </c>
    </row>
    <row r="11" spans="1:30">
      <c r="A11" s="106"/>
      <c r="B11" s="27">
        <v>4</v>
      </c>
      <c r="C11" s="36">
        <v>44981</v>
      </c>
      <c r="D11" s="66" t="s">
        <v>376</v>
      </c>
      <c r="E11" s="65" t="s">
        <v>1376</v>
      </c>
      <c r="F11" s="15" t="s">
        <v>1377</v>
      </c>
      <c r="G11" s="15" t="s">
        <v>1378</v>
      </c>
      <c r="H11" s="15" t="s">
        <v>1379</v>
      </c>
      <c r="I11" s="28" t="s">
        <v>1380</v>
      </c>
      <c r="J11" s="27">
        <v>70</v>
      </c>
      <c r="K11" s="317">
        <v>55</v>
      </c>
      <c r="L11" s="29" t="s">
        <v>1381</v>
      </c>
      <c r="M11" s="27" t="s">
        <v>1382</v>
      </c>
      <c r="N11" s="27">
        <v>1</v>
      </c>
      <c r="O11" s="28" t="s">
        <v>1383</v>
      </c>
      <c r="P11" s="28" t="s">
        <v>1384</v>
      </c>
      <c r="Q11" s="28" t="s">
        <v>1394</v>
      </c>
      <c r="R11" s="53" t="s">
        <v>1395</v>
      </c>
      <c r="S11" s="54">
        <v>17</v>
      </c>
      <c r="T11" s="69">
        <v>31.99</v>
      </c>
      <c r="U11" s="69">
        <f t="shared" si="0"/>
        <v>1.8817647058823528</v>
      </c>
      <c r="V11" s="195" t="s">
        <v>19</v>
      </c>
      <c r="W11" s="94" t="s">
        <v>354</v>
      </c>
      <c r="X11" s="53" t="s">
        <v>571</v>
      </c>
      <c r="Y11" s="54">
        <v>1</v>
      </c>
      <c r="Z11" s="189" t="s">
        <v>360</v>
      </c>
      <c r="AA11" s="54">
        <v>0</v>
      </c>
      <c r="AB11" s="217">
        <v>0</v>
      </c>
      <c r="AC11" s="54" t="s">
        <v>1387</v>
      </c>
      <c r="AD11" s="60" t="s">
        <v>350</v>
      </c>
    </row>
    <row r="12" spans="1:30">
      <c r="A12" s="106"/>
      <c r="B12" s="27">
        <v>5</v>
      </c>
      <c r="C12" s="36">
        <v>44981</v>
      </c>
      <c r="D12" s="66" t="s">
        <v>376</v>
      </c>
      <c r="E12" s="65" t="s">
        <v>1376</v>
      </c>
      <c r="F12" s="15" t="s">
        <v>1377</v>
      </c>
      <c r="G12" s="15" t="s">
        <v>1378</v>
      </c>
      <c r="H12" s="15" t="s">
        <v>1379</v>
      </c>
      <c r="I12" s="28" t="s">
        <v>1380</v>
      </c>
      <c r="J12" s="27">
        <v>70</v>
      </c>
      <c r="K12" s="317">
        <v>55</v>
      </c>
      <c r="L12" s="29" t="s">
        <v>1381</v>
      </c>
      <c r="M12" s="27" t="s">
        <v>1382</v>
      </c>
      <c r="N12" s="27">
        <v>1</v>
      </c>
      <c r="O12" s="28" t="s">
        <v>1383</v>
      </c>
      <c r="P12" s="28" t="s">
        <v>1384</v>
      </c>
      <c r="Q12" s="28" t="s">
        <v>1396</v>
      </c>
      <c r="R12" s="53" t="s">
        <v>1397</v>
      </c>
      <c r="S12" s="54">
        <v>10</v>
      </c>
      <c r="T12" s="69">
        <v>38.49</v>
      </c>
      <c r="U12" s="69">
        <f t="shared" si="0"/>
        <v>3.8490000000000002</v>
      </c>
      <c r="V12" s="195" t="s">
        <v>19</v>
      </c>
      <c r="W12" s="94" t="s">
        <v>354</v>
      </c>
      <c r="X12" s="53" t="s">
        <v>571</v>
      </c>
      <c r="Y12" s="54">
        <v>1</v>
      </c>
      <c r="Z12" s="189" t="s">
        <v>600</v>
      </c>
      <c r="AA12" s="54">
        <v>0</v>
      </c>
      <c r="AB12" s="217">
        <v>0</v>
      </c>
      <c r="AC12" s="54" t="s">
        <v>1387</v>
      </c>
      <c r="AD12" s="60" t="s">
        <v>350</v>
      </c>
    </row>
    <row r="13" spans="1:30">
      <c r="A13" s="106"/>
      <c r="B13" s="27">
        <v>6</v>
      </c>
      <c r="C13" s="36">
        <v>44981</v>
      </c>
      <c r="D13" s="66" t="s">
        <v>376</v>
      </c>
      <c r="E13" s="65" t="s">
        <v>1376</v>
      </c>
      <c r="F13" s="15" t="s">
        <v>1377</v>
      </c>
      <c r="G13" s="15" t="s">
        <v>1378</v>
      </c>
      <c r="H13" s="15" t="s">
        <v>1379</v>
      </c>
      <c r="I13" s="28" t="s">
        <v>1380</v>
      </c>
      <c r="J13" s="27">
        <v>70</v>
      </c>
      <c r="K13" s="317">
        <v>55</v>
      </c>
      <c r="L13" s="29" t="s">
        <v>1381</v>
      </c>
      <c r="M13" s="27" t="s">
        <v>1382</v>
      </c>
      <c r="N13" s="27">
        <v>1</v>
      </c>
      <c r="O13" s="28" t="s">
        <v>1383</v>
      </c>
      <c r="P13" s="28" t="s">
        <v>1384</v>
      </c>
      <c r="Q13" s="28" t="s">
        <v>1398</v>
      </c>
      <c r="R13" s="53" t="s">
        <v>1399</v>
      </c>
      <c r="S13" s="54">
        <v>3.5</v>
      </c>
      <c r="T13" s="69">
        <v>19.989999999999998</v>
      </c>
      <c r="U13" s="69">
        <f t="shared" si="0"/>
        <v>5.7114285714285709</v>
      </c>
      <c r="V13" s="195" t="s">
        <v>19</v>
      </c>
      <c r="W13" s="94" t="s">
        <v>354</v>
      </c>
      <c r="X13" s="53" t="s">
        <v>571</v>
      </c>
      <c r="Y13" s="54">
        <v>1</v>
      </c>
      <c r="Z13" s="189" t="s">
        <v>600</v>
      </c>
      <c r="AA13" s="54">
        <v>0</v>
      </c>
      <c r="AB13" s="217">
        <v>0</v>
      </c>
      <c r="AC13" s="54" t="s">
        <v>1387</v>
      </c>
      <c r="AD13" s="60" t="s">
        <v>350</v>
      </c>
    </row>
    <row r="14" spans="1:30">
      <c r="A14" s="106"/>
      <c r="B14" s="27">
        <v>7</v>
      </c>
      <c r="C14" s="36">
        <v>44981</v>
      </c>
      <c r="D14" s="66" t="s">
        <v>376</v>
      </c>
      <c r="E14" s="65" t="s">
        <v>1376</v>
      </c>
      <c r="F14" s="15" t="s">
        <v>1377</v>
      </c>
      <c r="G14" s="15" t="s">
        <v>1378</v>
      </c>
      <c r="H14" s="15" t="s">
        <v>1379</v>
      </c>
      <c r="I14" s="28" t="s">
        <v>1380</v>
      </c>
      <c r="J14" s="27">
        <v>70</v>
      </c>
      <c r="K14" s="317">
        <v>55</v>
      </c>
      <c r="L14" s="29" t="s">
        <v>1381</v>
      </c>
      <c r="M14" s="27" t="s">
        <v>1382</v>
      </c>
      <c r="N14" s="27">
        <v>1</v>
      </c>
      <c r="O14" s="28" t="s">
        <v>1383</v>
      </c>
      <c r="P14" s="28" t="s">
        <v>1384</v>
      </c>
      <c r="Q14" s="28" t="s">
        <v>1400</v>
      </c>
      <c r="R14" s="53" t="s">
        <v>1401</v>
      </c>
      <c r="S14" s="54">
        <v>5</v>
      </c>
      <c r="T14" s="69">
        <v>32.99</v>
      </c>
      <c r="U14" s="69">
        <f t="shared" si="0"/>
        <v>6.5980000000000008</v>
      </c>
      <c r="V14" s="195" t="s">
        <v>19</v>
      </c>
      <c r="W14" s="94" t="s">
        <v>354</v>
      </c>
      <c r="X14" s="53" t="s">
        <v>350</v>
      </c>
      <c r="Y14" s="54">
        <v>0</v>
      </c>
      <c r="Z14" s="189" t="s">
        <v>440</v>
      </c>
      <c r="AA14" s="54">
        <v>0</v>
      </c>
      <c r="AB14" s="217">
        <v>0</v>
      </c>
      <c r="AC14" s="54" t="s">
        <v>1387</v>
      </c>
      <c r="AD14" s="60" t="s">
        <v>1402</v>
      </c>
    </row>
    <row r="15" spans="1:30">
      <c r="A15" s="106"/>
      <c r="B15" s="27">
        <v>8</v>
      </c>
      <c r="C15" s="36">
        <v>44981</v>
      </c>
      <c r="D15" s="66" t="s">
        <v>376</v>
      </c>
      <c r="E15" s="65" t="s">
        <v>1376</v>
      </c>
      <c r="F15" s="15" t="s">
        <v>1377</v>
      </c>
      <c r="G15" s="15" t="s">
        <v>1378</v>
      </c>
      <c r="H15" s="15" t="s">
        <v>1379</v>
      </c>
      <c r="I15" s="28" t="s">
        <v>1380</v>
      </c>
      <c r="J15" s="27">
        <v>70</v>
      </c>
      <c r="K15" s="317">
        <v>55</v>
      </c>
      <c r="L15" s="29" t="s">
        <v>1381</v>
      </c>
      <c r="M15" s="27" t="s">
        <v>1382</v>
      </c>
      <c r="N15" s="27">
        <v>1</v>
      </c>
      <c r="O15" s="28" t="s">
        <v>1383</v>
      </c>
      <c r="P15" s="28" t="s">
        <v>1384</v>
      </c>
      <c r="Q15" s="28" t="s">
        <v>1403</v>
      </c>
      <c r="R15" s="53" t="s">
        <v>1404</v>
      </c>
      <c r="S15" s="54">
        <v>10</v>
      </c>
      <c r="T15" s="69">
        <v>59.99</v>
      </c>
      <c r="U15" s="69">
        <f t="shared" si="0"/>
        <v>5.9990000000000006</v>
      </c>
      <c r="V15" s="195" t="s">
        <v>19</v>
      </c>
      <c r="W15" s="94" t="s">
        <v>354</v>
      </c>
      <c r="X15" s="53" t="s">
        <v>350</v>
      </c>
      <c r="Y15" s="54">
        <v>0</v>
      </c>
      <c r="Z15" s="189" t="s">
        <v>360</v>
      </c>
      <c r="AA15" s="54">
        <v>0</v>
      </c>
      <c r="AB15" s="217">
        <v>0</v>
      </c>
      <c r="AC15" s="54" t="s">
        <v>1387</v>
      </c>
      <c r="AD15" s="60" t="s">
        <v>350</v>
      </c>
    </row>
    <row r="16" spans="1:30">
      <c r="A16" s="106"/>
      <c r="B16" s="27">
        <v>9</v>
      </c>
      <c r="C16" s="36">
        <v>44981</v>
      </c>
      <c r="D16" s="66" t="s">
        <v>376</v>
      </c>
      <c r="E16" s="65" t="s">
        <v>1376</v>
      </c>
      <c r="F16" s="15" t="s">
        <v>1377</v>
      </c>
      <c r="G16" s="15" t="s">
        <v>1378</v>
      </c>
      <c r="H16" s="15" t="s">
        <v>1379</v>
      </c>
      <c r="I16" s="28" t="s">
        <v>1380</v>
      </c>
      <c r="J16" s="27">
        <v>70</v>
      </c>
      <c r="K16" s="317">
        <v>55</v>
      </c>
      <c r="L16" s="29" t="s">
        <v>1381</v>
      </c>
      <c r="M16" s="27" t="s">
        <v>1382</v>
      </c>
      <c r="N16" s="27">
        <v>1</v>
      </c>
      <c r="O16" s="28" t="s">
        <v>1383</v>
      </c>
      <c r="P16" s="28" t="s">
        <v>1384</v>
      </c>
      <c r="Q16" s="28" t="s">
        <v>1405</v>
      </c>
      <c r="R16" s="53" t="s">
        <v>1406</v>
      </c>
      <c r="S16" s="54">
        <v>10</v>
      </c>
      <c r="T16" s="69">
        <v>21.99</v>
      </c>
      <c r="U16" s="69">
        <f t="shared" si="0"/>
        <v>2.1989999999999998</v>
      </c>
      <c r="V16" s="195" t="s">
        <v>19</v>
      </c>
      <c r="W16" s="94" t="s">
        <v>354</v>
      </c>
      <c r="X16" s="53" t="s">
        <v>350</v>
      </c>
      <c r="Y16" s="54">
        <v>0</v>
      </c>
      <c r="Z16" s="189" t="s">
        <v>360</v>
      </c>
      <c r="AA16" s="54">
        <v>0</v>
      </c>
      <c r="AB16" s="217">
        <v>0</v>
      </c>
      <c r="AC16" s="54" t="s">
        <v>1387</v>
      </c>
      <c r="AD16" s="60" t="s">
        <v>350</v>
      </c>
    </row>
    <row r="17" spans="1:30">
      <c r="A17" s="106"/>
      <c r="B17" s="27">
        <v>10</v>
      </c>
      <c r="C17" s="36">
        <v>44981</v>
      </c>
      <c r="D17" s="66" t="s">
        <v>376</v>
      </c>
      <c r="E17" s="65" t="s">
        <v>1376</v>
      </c>
      <c r="F17" s="15" t="s">
        <v>1377</v>
      </c>
      <c r="G17" s="15" t="s">
        <v>1378</v>
      </c>
      <c r="H17" s="15" t="s">
        <v>1379</v>
      </c>
      <c r="I17" s="28" t="s">
        <v>1380</v>
      </c>
      <c r="J17" s="27">
        <v>70</v>
      </c>
      <c r="K17" s="317">
        <v>55</v>
      </c>
      <c r="L17" s="29" t="s">
        <v>1381</v>
      </c>
      <c r="M17" s="27" t="s">
        <v>1382</v>
      </c>
      <c r="N17" s="27">
        <v>1</v>
      </c>
      <c r="O17" s="28" t="s">
        <v>1383</v>
      </c>
      <c r="P17" s="28" t="s">
        <v>1384</v>
      </c>
      <c r="Q17" s="28" t="s">
        <v>1407</v>
      </c>
      <c r="R17" s="53" t="s">
        <v>1408</v>
      </c>
      <c r="S17" s="54">
        <v>8</v>
      </c>
      <c r="T17" s="69">
        <v>89.99</v>
      </c>
      <c r="U17" s="69">
        <f t="shared" si="0"/>
        <v>11.248749999999999</v>
      </c>
      <c r="V17" s="195" t="s">
        <v>19</v>
      </c>
      <c r="W17" s="94" t="s">
        <v>354</v>
      </c>
      <c r="X17" s="53" t="s">
        <v>350</v>
      </c>
      <c r="Y17" s="54">
        <v>0</v>
      </c>
      <c r="Z17" s="189" t="s">
        <v>600</v>
      </c>
      <c r="AA17" s="54">
        <v>0</v>
      </c>
      <c r="AB17" s="217">
        <v>0</v>
      </c>
      <c r="AC17" s="54" t="s">
        <v>1387</v>
      </c>
      <c r="AD17" s="60" t="s">
        <v>350</v>
      </c>
    </row>
    <row r="18" spans="1:30">
      <c r="B18" s="27">
        <v>11</v>
      </c>
      <c r="C18" s="36">
        <v>44981</v>
      </c>
      <c r="D18" s="66" t="s">
        <v>376</v>
      </c>
      <c r="E18" s="65" t="s">
        <v>1376</v>
      </c>
      <c r="F18" s="15" t="s">
        <v>1377</v>
      </c>
      <c r="G18" s="15" t="s">
        <v>1378</v>
      </c>
      <c r="H18" s="15" t="s">
        <v>1379</v>
      </c>
      <c r="I18" s="28" t="s">
        <v>1380</v>
      </c>
      <c r="J18" s="27">
        <v>70</v>
      </c>
      <c r="K18" s="317">
        <v>55</v>
      </c>
      <c r="L18" s="29" t="s">
        <v>1381</v>
      </c>
      <c r="M18" s="27" t="s">
        <v>1382</v>
      </c>
      <c r="N18" s="27">
        <v>1</v>
      </c>
      <c r="O18" s="28" t="s">
        <v>1383</v>
      </c>
      <c r="P18" s="28" t="s">
        <v>1384</v>
      </c>
      <c r="Q18" s="28" t="s">
        <v>1409</v>
      </c>
      <c r="R18" s="53" t="s">
        <v>1410</v>
      </c>
      <c r="S18" s="54">
        <v>10</v>
      </c>
      <c r="T18" s="69">
        <v>59.99</v>
      </c>
      <c r="U18" s="69">
        <f t="shared" si="0"/>
        <v>5.9990000000000006</v>
      </c>
      <c r="V18" s="195" t="s">
        <v>19</v>
      </c>
      <c r="W18" s="94" t="s">
        <v>354</v>
      </c>
      <c r="X18" s="53" t="s">
        <v>350</v>
      </c>
      <c r="Y18" s="54">
        <v>0</v>
      </c>
      <c r="Z18" s="189" t="s">
        <v>360</v>
      </c>
      <c r="AA18" s="54">
        <v>0</v>
      </c>
      <c r="AB18" s="217">
        <v>0</v>
      </c>
      <c r="AC18" s="54" t="s">
        <v>1387</v>
      </c>
      <c r="AD18" s="60" t="s">
        <v>350</v>
      </c>
    </row>
    <row r="19" spans="1:30">
      <c r="B19" s="27">
        <v>12</v>
      </c>
      <c r="C19" s="36">
        <v>44981</v>
      </c>
      <c r="D19" s="66" t="s">
        <v>376</v>
      </c>
      <c r="E19" s="65" t="s">
        <v>1376</v>
      </c>
      <c r="F19" s="15" t="s">
        <v>1377</v>
      </c>
      <c r="G19" s="15" t="s">
        <v>1378</v>
      </c>
      <c r="H19" s="15" t="s">
        <v>1379</v>
      </c>
      <c r="I19" s="28" t="s">
        <v>1380</v>
      </c>
      <c r="J19" s="27">
        <v>70</v>
      </c>
      <c r="K19" s="317">
        <v>55</v>
      </c>
      <c r="L19" s="29" t="s">
        <v>1381</v>
      </c>
      <c r="M19" s="27" t="s">
        <v>1382</v>
      </c>
      <c r="N19" s="27">
        <v>1</v>
      </c>
      <c r="O19" s="28" t="s">
        <v>1383</v>
      </c>
      <c r="P19" s="28" t="s">
        <v>1384</v>
      </c>
      <c r="Q19" s="28" t="s">
        <v>1411</v>
      </c>
      <c r="R19" s="53" t="s">
        <v>1412</v>
      </c>
      <c r="S19" s="54">
        <v>8</v>
      </c>
      <c r="T19" s="69">
        <v>39.99</v>
      </c>
      <c r="U19" s="69">
        <f t="shared" si="0"/>
        <v>4.9987500000000002</v>
      </c>
      <c r="V19" s="195" t="s">
        <v>19</v>
      </c>
      <c r="W19" s="94" t="s">
        <v>354</v>
      </c>
      <c r="X19" s="53" t="s">
        <v>350</v>
      </c>
      <c r="Y19" s="54">
        <v>0</v>
      </c>
      <c r="Z19" s="189" t="s">
        <v>600</v>
      </c>
      <c r="AA19" s="54">
        <v>0</v>
      </c>
      <c r="AB19" s="217">
        <v>0</v>
      </c>
      <c r="AC19" s="54" t="s">
        <v>1387</v>
      </c>
      <c r="AD19" s="60" t="s">
        <v>350</v>
      </c>
    </row>
    <row r="20" spans="1:30">
      <c r="B20" s="27">
        <v>13</v>
      </c>
      <c r="C20" s="36">
        <v>44981</v>
      </c>
      <c r="D20" s="66" t="s">
        <v>376</v>
      </c>
      <c r="E20" s="65" t="s">
        <v>1376</v>
      </c>
      <c r="F20" s="15" t="s">
        <v>1377</v>
      </c>
      <c r="G20" s="15" t="s">
        <v>1378</v>
      </c>
      <c r="H20" s="15" t="s">
        <v>1379</v>
      </c>
      <c r="I20" s="28" t="s">
        <v>1380</v>
      </c>
      <c r="J20" s="27">
        <v>70</v>
      </c>
      <c r="K20" s="317">
        <v>55</v>
      </c>
      <c r="L20" s="29" t="s">
        <v>1381</v>
      </c>
      <c r="M20" s="27" t="s">
        <v>1382</v>
      </c>
      <c r="N20" s="27">
        <v>1</v>
      </c>
      <c r="O20" s="28" t="s">
        <v>1383</v>
      </c>
      <c r="P20" s="28" t="s">
        <v>1384</v>
      </c>
      <c r="Q20" s="28" t="s">
        <v>1413</v>
      </c>
      <c r="R20" s="53" t="s">
        <v>1414</v>
      </c>
      <c r="S20" s="54">
        <v>10</v>
      </c>
      <c r="T20" s="69">
        <v>21.99</v>
      </c>
      <c r="U20" s="69">
        <f t="shared" si="0"/>
        <v>2.1989999999999998</v>
      </c>
      <c r="V20" s="195" t="s">
        <v>19</v>
      </c>
      <c r="W20" s="94" t="s">
        <v>354</v>
      </c>
      <c r="X20" s="53" t="s">
        <v>350</v>
      </c>
      <c r="Y20" s="54">
        <v>0</v>
      </c>
      <c r="Z20" s="189" t="s">
        <v>360</v>
      </c>
      <c r="AA20" s="54">
        <v>0</v>
      </c>
      <c r="AB20" s="217">
        <v>0</v>
      </c>
      <c r="AC20" s="54" t="s">
        <v>1387</v>
      </c>
      <c r="AD20" s="60" t="s">
        <v>350</v>
      </c>
    </row>
    <row r="21" spans="1:30">
      <c r="B21" s="27">
        <v>14</v>
      </c>
      <c r="C21" s="36">
        <v>44981</v>
      </c>
      <c r="D21" s="66" t="s">
        <v>416</v>
      </c>
      <c r="E21" s="66" t="s">
        <v>1415</v>
      </c>
      <c r="F21" s="15" t="s">
        <v>1416</v>
      </c>
      <c r="G21" s="15" t="s">
        <v>1417</v>
      </c>
      <c r="H21" s="15" t="s">
        <v>1418</v>
      </c>
      <c r="I21" s="15" t="s">
        <v>1419</v>
      </c>
      <c r="J21" s="27">
        <v>98</v>
      </c>
      <c r="K21" s="27">
        <v>78.3</v>
      </c>
      <c r="L21" s="29" t="s">
        <v>1420</v>
      </c>
      <c r="M21" s="27" t="s">
        <v>1421</v>
      </c>
      <c r="N21" s="27">
        <v>3</v>
      </c>
      <c r="O21" s="28" t="s">
        <v>1383</v>
      </c>
      <c r="P21" s="28" t="s">
        <v>1384</v>
      </c>
      <c r="Q21" s="15" t="s">
        <v>1422</v>
      </c>
      <c r="R21" s="53" t="s">
        <v>1423</v>
      </c>
      <c r="S21" s="54">
        <v>10</v>
      </c>
      <c r="T21" s="69"/>
      <c r="U21" s="69" t="str">
        <f t="shared" si="0"/>
        <v/>
      </c>
      <c r="V21" s="225" t="s">
        <v>19</v>
      </c>
      <c r="W21" s="119"/>
      <c r="X21" s="53" t="s">
        <v>1424</v>
      </c>
      <c r="Y21" s="54">
        <v>1</v>
      </c>
      <c r="Z21" s="189" t="s">
        <v>963</v>
      </c>
      <c r="AA21" s="54">
        <v>0</v>
      </c>
      <c r="AB21" s="217">
        <v>0</v>
      </c>
      <c r="AC21" s="54" t="s">
        <v>1425</v>
      </c>
      <c r="AD21" s="60" t="s">
        <v>1426</v>
      </c>
    </row>
    <row r="22" spans="1:30">
      <c r="B22" s="27">
        <v>15</v>
      </c>
      <c r="C22" s="36">
        <v>44981</v>
      </c>
      <c r="D22" s="66" t="s">
        <v>416</v>
      </c>
      <c r="E22" s="66" t="s">
        <v>1415</v>
      </c>
      <c r="F22" s="15" t="s">
        <v>1416</v>
      </c>
      <c r="G22" s="15" t="s">
        <v>1417</v>
      </c>
      <c r="H22" s="15" t="s">
        <v>1418</v>
      </c>
      <c r="I22" s="15" t="s">
        <v>1419</v>
      </c>
      <c r="J22" s="27">
        <v>98</v>
      </c>
      <c r="K22" s="27">
        <v>78.3</v>
      </c>
      <c r="L22" s="29" t="s">
        <v>1420</v>
      </c>
      <c r="M22" s="27" t="s">
        <v>1421</v>
      </c>
      <c r="N22" s="27">
        <v>3</v>
      </c>
      <c r="O22" s="28" t="s">
        <v>1383</v>
      </c>
      <c r="P22" s="28" t="s">
        <v>1384</v>
      </c>
      <c r="Q22" s="15" t="s">
        <v>1427</v>
      </c>
      <c r="R22" s="53" t="s">
        <v>1428</v>
      </c>
      <c r="S22" s="54">
        <v>10</v>
      </c>
      <c r="T22" s="69"/>
      <c r="U22" s="69" t="str">
        <f t="shared" si="0"/>
        <v/>
      </c>
      <c r="V22" s="225" t="s">
        <v>19</v>
      </c>
      <c r="W22" s="119"/>
      <c r="X22" s="53" t="s">
        <v>1424</v>
      </c>
      <c r="Y22" s="54">
        <v>1</v>
      </c>
      <c r="Z22" s="189" t="s">
        <v>360</v>
      </c>
      <c r="AA22" s="54">
        <v>0</v>
      </c>
      <c r="AB22" s="217">
        <v>0</v>
      </c>
      <c r="AC22" s="54" t="s">
        <v>1425</v>
      </c>
      <c r="AD22" s="60" t="s">
        <v>1426</v>
      </c>
    </row>
    <row r="23" spans="1:30">
      <c r="B23" s="27">
        <v>16</v>
      </c>
      <c r="C23" s="36">
        <v>44981</v>
      </c>
      <c r="D23" s="66" t="s">
        <v>416</v>
      </c>
      <c r="E23" s="66" t="s">
        <v>1415</v>
      </c>
      <c r="F23" s="15" t="s">
        <v>1416</v>
      </c>
      <c r="G23" s="15" t="s">
        <v>1417</v>
      </c>
      <c r="H23" s="15" t="s">
        <v>1418</v>
      </c>
      <c r="I23" s="15" t="s">
        <v>1419</v>
      </c>
      <c r="J23" s="27">
        <v>98</v>
      </c>
      <c r="K23" s="27">
        <v>78.3</v>
      </c>
      <c r="L23" s="29" t="s">
        <v>1420</v>
      </c>
      <c r="M23" s="27" t="s">
        <v>1421</v>
      </c>
      <c r="N23" s="27">
        <v>3</v>
      </c>
      <c r="O23" s="28" t="s">
        <v>1383</v>
      </c>
      <c r="P23" s="28" t="s">
        <v>1384</v>
      </c>
      <c r="Q23" s="15" t="s">
        <v>1422</v>
      </c>
      <c r="R23" s="53" t="s">
        <v>1429</v>
      </c>
      <c r="S23" s="54">
        <v>10</v>
      </c>
      <c r="T23" s="69"/>
      <c r="U23" s="69" t="str">
        <f t="shared" si="0"/>
        <v/>
      </c>
      <c r="V23" s="225" t="s">
        <v>19</v>
      </c>
      <c r="W23" s="119"/>
      <c r="X23" s="53" t="s">
        <v>1424</v>
      </c>
      <c r="Y23" s="54">
        <v>1</v>
      </c>
      <c r="Z23" s="189" t="s">
        <v>963</v>
      </c>
      <c r="AA23" s="54">
        <v>0</v>
      </c>
      <c r="AB23" s="217">
        <v>0</v>
      </c>
      <c r="AC23" s="54" t="s">
        <v>1425</v>
      </c>
      <c r="AD23" s="60" t="s">
        <v>1426</v>
      </c>
    </row>
    <row r="24" spans="1:30">
      <c r="B24" s="27">
        <v>17</v>
      </c>
      <c r="C24" s="36">
        <v>44981</v>
      </c>
      <c r="D24" s="66" t="s">
        <v>416</v>
      </c>
      <c r="E24" s="66" t="s">
        <v>1415</v>
      </c>
      <c r="F24" s="15" t="s">
        <v>1416</v>
      </c>
      <c r="G24" s="15" t="s">
        <v>1417</v>
      </c>
      <c r="H24" s="15" t="s">
        <v>1418</v>
      </c>
      <c r="I24" s="15" t="s">
        <v>1419</v>
      </c>
      <c r="J24" s="27">
        <v>98</v>
      </c>
      <c r="K24" s="27">
        <v>78.3</v>
      </c>
      <c r="L24" s="29" t="s">
        <v>1420</v>
      </c>
      <c r="M24" s="27" t="s">
        <v>1421</v>
      </c>
      <c r="N24" s="27">
        <v>3</v>
      </c>
      <c r="O24" s="28" t="s">
        <v>1383</v>
      </c>
      <c r="P24" s="28" t="s">
        <v>1384</v>
      </c>
      <c r="Q24" s="15" t="s">
        <v>1430</v>
      </c>
      <c r="R24" s="53" t="s">
        <v>1431</v>
      </c>
      <c r="S24" s="54">
        <v>10</v>
      </c>
      <c r="T24" s="69"/>
      <c r="U24" s="69" t="str">
        <f t="shared" si="0"/>
        <v/>
      </c>
      <c r="V24" s="225" t="s">
        <v>19</v>
      </c>
      <c r="W24" s="119"/>
      <c r="X24" s="53" t="s">
        <v>1424</v>
      </c>
      <c r="Y24" s="54">
        <v>1</v>
      </c>
      <c r="Z24" s="189" t="s">
        <v>963</v>
      </c>
      <c r="AA24" s="54">
        <v>0</v>
      </c>
      <c r="AB24" s="217">
        <v>0</v>
      </c>
      <c r="AC24" s="54" t="s">
        <v>1425</v>
      </c>
      <c r="AD24" s="60" t="s">
        <v>1426</v>
      </c>
    </row>
    <row r="25" spans="1:30">
      <c r="B25" s="27">
        <v>18</v>
      </c>
      <c r="C25" s="36">
        <v>44981</v>
      </c>
      <c r="D25" s="66" t="s">
        <v>416</v>
      </c>
      <c r="E25" s="66" t="s">
        <v>1415</v>
      </c>
      <c r="F25" s="15" t="s">
        <v>1416</v>
      </c>
      <c r="G25" s="15" t="s">
        <v>1417</v>
      </c>
      <c r="H25" s="15" t="s">
        <v>1418</v>
      </c>
      <c r="I25" s="15" t="s">
        <v>1419</v>
      </c>
      <c r="J25" s="27">
        <v>98</v>
      </c>
      <c r="K25" s="27">
        <v>78.3</v>
      </c>
      <c r="L25" s="29" t="s">
        <v>1420</v>
      </c>
      <c r="M25" s="27" t="s">
        <v>1421</v>
      </c>
      <c r="N25" s="27">
        <v>3</v>
      </c>
      <c r="O25" s="28" t="s">
        <v>1383</v>
      </c>
      <c r="P25" s="28" t="s">
        <v>1384</v>
      </c>
      <c r="Q25" s="15" t="s">
        <v>1432</v>
      </c>
      <c r="R25" s="53" t="s">
        <v>1433</v>
      </c>
      <c r="S25" s="54">
        <v>3.5</v>
      </c>
      <c r="T25" s="69"/>
      <c r="U25" s="69" t="str">
        <f t="shared" si="0"/>
        <v/>
      </c>
      <c r="V25" s="225" t="s">
        <v>19</v>
      </c>
      <c r="W25" s="119"/>
      <c r="X25" s="53" t="s">
        <v>1424</v>
      </c>
      <c r="Y25" s="54">
        <v>1</v>
      </c>
      <c r="Z25" s="189" t="s">
        <v>963</v>
      </c>
      <c r="AA25" s="54">
        <v>0</v>
      </c>
      <c r="AB25" s="217">
        <v>0</v>
      </c>
      <c r="AC25" s="54" t="s">
        <v>1425</v>
      </c>
      <c r="AD25" s="60" t="s">
        <v>1426</v>
      </c>
    </row>
    <row r="26" spans="1:30">
      <c r="B26" s="27">
        <v>19</v>
      </c>
      <c r="C26" s="36">
        <v>44986</v>
      </c>
      <c r="D26" s="66" t="s">
        <v>444</v>
      </c>
      <c r="E26" s="66" t="s">
        <v>1434</v>
      </c>
      <c r="F26" s="15" t="s">
        <v>1435</v>
      </c>
      <c r="G26" s="15" t="s">
        <v>1436</v>
      </c>
      <c r="H26" s="15" t="s">
        <v>1437</v>
      </c>
      <c r="I26" s="15" t="s">
        <v>1438</v>
      </c>
      <c r="J26" s="27">
        <v>26</v>
      </c>
      <c r="K26" s="27">
        <v>8.1</v>
      </c>
      <c r="L26" s="29" t="s">
        <v>1439</v>
      </c>
      <c r="M26" s="27" t="s">
        <v>1382</v>
      </c>
      <c r="N26" s="27">
        <v>2</v>
      </c>
      <c r="O26" s="28" t="s">
        <v>1383</v>
      </c>
      <c r="P26" s="28" t="s">
        <v>1384</v>
      </c>
      <c r="Q26" s="53" t="s">
        <v>1440</v>
      </c>
      <c r="R26" s="53" t="s">
        <v>1441</v>
      </c>
      <c r="S26" s="54">
        <v>10</v>
      </c>
      <c r="T26" s="69"/>
      <c r="U26" s="69" t="str">
        <f t="shared" si="0"/>
        <v/>
      </c>
      <c r="V26" s="195" t="s">
        <v>19</v>
      </c>
      <c r="W26" s="119" t="s">
        <v>1442</v>
      </c>
      <c r="X26" s="53" t="s">
        <v>350</v>
      </c>
      <c r="Y26" s="54">
        <v>0</v>
      </c>
      <c r="Z26" s="189" t="s">
        <v>360</v>
      </c>
      <c r="AA26" s="54">
        <v>1</v>
      </c>
      <c r="AB26" s="217">
        <v>0</v>
      </c>
      <c r="AC26" s="54" t="s">
        <v>1425</v>
      </c>
      <c r="AD26" s="60" t="s">
        <v>1443</v>
      </c>
    </row>
    <row r="27" spans="1:30">
      <c r="B27" s="27">
        <v>20</v>
      </c>
      <c r="C27" s="36">
        <v>44986</v>
      </c>
      <c r="D27" s="66" t="s">
        <v>444</v>
      </c>
      <c r="E27" s="66" t="s">
        <v>1434</v>
      </c>
      <c r="F27" s="15" t="s">
        <v>1435</v>
      </c>
      <c r="G27" s="15" t="s">
        <v>1436</v>
      </c>
      <c r="H27" s="15" t="s">
        <v>1437</v>
      </c>
      <c r="I27" s="15" t="s">
        <v>1438</v>
      </c>
      <c r="J27" s="27">
        <v>26</v>
      </c>
      <c r="K27" s="27">
        <v>8.1</v>
      </c>
      <c r="L27" s="29" t="s">
        <v>1439</v>
      </c>
      <c r="M27" s="27" t="s">
        <v>1382</v>
      </c>
      <c r="N27" s="27">
        <v>2</v>
      </c>
      <c r="O27" s="28" t="s">
        <v>1383</v>
      </c>
      <c r="P27" s="28" t="s">
        <v>1384</v>
      </c>
      <c r="Q27" s="53" t="s">
        <v>1444</v>
      </c>
      <c r="R27" s="53" t="s">
        <v>1445</v>
      </c>
      <c r="S27" s="54">
        <v>10</v>
      </c>
      <c r="T27" s="69"/>
      <c r="U27" s="69" t="str">
        <f t="shared" si="0"/>
        <v/>
      </c>
      <c r="V27" s="195" t="s">
        <v>19</v>
      </c>
      <c r="W27" s="119" t="s">
        <v>1442</v>
      </c>
      <c r="X27" s="53" t="s">
        <v>350</v>
      </c>
      <c r="Y27" s="54">
        <v>0</v>
      </c>
      <c r="Z27" s="189" t="s">
        <v>360</v>
      </c>
      <c r="AA27" s="54">
        <v>1</v>
      </c>
      <c r="AB27" s="217">
        <v>0</v>
      </c>
      <c r="AC27" s="54" t="s">
        <v>1425</v>
      </c>
      <c r="AD27" s="60" t="s">
        <v>1446</v>
      </c>
    </row>
    <row r="28" spans="1:30">
      <c r="B28" s="27">
        <v>21</v>
      </c>
      <c r="C28" s="36">
        <v>44986</v>
      </c>
      <c r="D28" s="66" t="s">
        <v>444</v>
      </c>
      <c r="E28" s="66" t="s">
        <v>1434</v>
      </c>
      <c r="F28" s="15" t="s">
        <v>1435</v>
      </c>
      <c r="G28" s="15" t="s">
        <v>1436</v>
      </c>
      <c r="H28" s="15" t="s">
        <v>1437</v>
      </c>
      <c r="I28" s="15" t="s">
        <v>1438</v>
      </c>
      <c r="J28" s="27">
        <v>26</v>
      </c>
      <c r="K28" s="27">
        <v>8.1</v>
      </c>
      <c r="L28" s="29" t="s">
        <v>1439</v>
      </c>
      <c r="M28" s="27" t="s">
        <v>1382</v>
      </c>
      <c r="N28" s="27">
        <v>2</v>
      </c>
      <c r="O28" s="28" t="s">
        <v>1383</v>
      </c>
      <c r="P28" s="28" t="s">
        <v>1384</v>
      </c>
      <c r="Q28" s="53" t="s">
        <v>1447</v>
      </c>
      <c r="R28" s="53" t="s">
        <v>1448</v>
      </c>
      <c r="S28" s="54">
        <v>3.5</v>
      </c>
      <c r="T28" s="69"/>
      <c r="U28" s="69" t="str">
        <f t="shared" si="0"/>
        <v/>
      </c>
      <c r="V28" s="195" t="s">
        <v>19</v>
      </c>
      <c r="W28" s="119" t="s">
        <v>1442</v>
      </c>
      <c r="X28" s="53" t="s">
        <v>350</v>
      </c>
      <c r="Y28" s="54">
        <v>0</v>
      </c>
      <c r="Z28" s="189" t="s">
        <v>360</v>
      </c>
      <c r="AA28" s="54">
        <v>1</v>
      </c>
      <c r="AB28" s="217">
        <v>0</v>
      </c>
      <c r="AC28" s="54" t="s">
        <v>1425</v>
      </c>
      <c r="AD28" s="60" t="s">
        <v>1449</v>
      </c>
    </row>
    <row r="29" spans="1:30">
      <c r="B29" s="27">
        <v>22</v>
      </c>
      <c r="C29" s="36">
        <v>44986</v>
      </c>
      <c r="D29" s="66" t="s">
        <v>444</v>
      </c>
      <c r="E29" s="66" t="s">
        <v>1434</v>
      </c>
      <c r="F29" s="15" t="s">
        <v>1435</v>
      </c>
      <c r="G29" s="15" t="s">
        <v>1436</v>
      </c>
      <c r="H29" s="15" t="s">
        <v>1437</v>
      </c>
      <c r="I29" s="15" t="s">
        <v>1438</v>
      </c>
      <c r="J29" s="27">
        <v>26</v>
      </c>
      <c r="K29" s="27">
        <v>8.1</v>
      </c>
      <c r="L29" s="29" t="s">
        <v>1439</v>
      </c>
      <c r="M29" s="27" t="s">
        <v>1382</v>
      </c>
      <c r="N29" s="27">
        <v>2</v>
      </c>
      <c r="O29" s="28" t="s">
        <v>1383</v>
      </c>
      <c r="P29" s="28" t="s">
        <v>1384</v>
      </c>
      <c r="Q29" s="53" t="s">
        <v>1450</v>
      </c>
      <c r="R29" s="53" t="s">
        <v>1451</v>
      </c>
      <c r="S29" s="54">
        <v>8</v>
      </c>
      <c r="T29" s="69"/>
      <c r="U29" s="69" t="str">
        <f t="shared" si="0"/>
        <v/>
      </c>
      <c r="V29" s="195" t="s">
        <v>19</v>
      </c>
      <c r="W29" s="119" t="s">
        <v>1442</v>
      </c>
      <c r="X29" s="53" t="s">
        <v>350</v>
      </c>
      <c r="Y29" s="54">
        <v>0</v>
      </c>
      <c r="Z29" s="189" t="s">
        <v>360</v>
      </c>
      <c r="AA29" s="54">
        <v>1</v>
      </c>
      <c r="AB29" s="217">
        <v>0</v>
      </c>
      <c r="AC29" s="54" t="s">
        <v>1425</v>
      </c>
      <c r="AD29" s="60" t="s">
        <v>1452</v>
      </c>
    </row>
    <row r="30" spans="1:30">
      <c r="B30" s="27">
        <v>23</v>
      </c>
      <c r="C30" s="36">
        <v>44986</v>
      </c>
      <c r="D30" s="66" t="s">
        <v>444</v>
      </c>
      <c r="E30" s="66" t="s">
        <v>1434</v>
      </c>
      <c r="F30" s="15" t="s">
        <v>1435</v>
      </c>
      <c r="G30" s="15" t="s">
        <v>1436</v>
      </c>
      <c r="H30" s="15" t="s">
        <v>1437</v>
      </c>
      <c r="I30" s="15" t="s">
        <v>1438</v>
      </c>
      <c r="J30" s="27">
        <v>26</v>
      </c>
      <c r="K30" s="27">
        <v>8.1</v>
      </c>
      <c r="L30" s="29" t="s">
        <v>1439</v>
      </c>
      <c r="M30" s="27" t="s">
        <v>1382</v>
      </c>
      <c r="N30" s="27">
        <v>2</v>
      </c>
      <c r="O30" s="28" t="s">
        <v>1383</v>
      </c>
      <c r="P30" s="28" t="s">
        <v>1384</v>
      </c>
      <c r="Q30" s="53" t="s">
        <v>1453</v>
      </c>
      <c r="R30" s="53" t="s">
        <v>1454</v>
      </c>
      <c r="S30" s="54">
        <v>10</v>
      </c>
      <c r="T30" s="69"/>
      <c r="U30" s="69" t="str">
        <f t="shared" si="0"/>
        <v/>
      </c>
      <c r="V30" s="195" t="s">
        <v>19</v>
      </c>
      <c r="W30" s="119" t="s">
        <v>1442</v>
      </c>
      <c r="X30" s="53" t="s">
        <v>350</v>
      </c>
      <c r="Y30" s="54">
        <v>0</v>
      </c>
      <c r="Z30" s="189" t="s">
        <v>360</v>
      </c>
      <c r="AA30" s="54">
        <v>1</v>
      </c>
      <c r="AB30" s="217">
        <v>0</v>
      </c>
      <c r="AC30" s="54" t="s">
        <v>1425</v>
      </c>
      <c r="AD30" s="60" t="s">
        <v>1455</v>
      </c>
    </row>
    <row r="31" spans="1:30">
      <c r="B31" s="27">
        <v>24</v>
      </c>
      <c r="C31" s="36">
        <v>44986</v>
      </c>
      <c r="D31" s="66" t="s">
        <v>444</v>
      </c>
      <c r="E31" s="66" t="s">
        <v>1434</v>
      </c>
      <c r="F31" s="15" t="s">
        <v>1435</v>
      </c>
      <c r="G31" s="15" t="s">
        <v>1436</v>
      </c>
      <c r="H31" s="15" t="s">
        <v>1437</v>
      </c>
      <c r="I31" s="15" t="s">
        <v>1438</v>
      </c>
      <c r="J31" s="27">
        <v>26</v>
      </c>
      <c r="K31" s="27">
        <v>8.1</v>
      </c>
      <c r="L31" s="29" t="s">
        <v>1439</v>
      </c>
      <c r="M31" s="27" t="s">
        <v>1382</v>
      </c>
      <c r="N31" s="27">
        <v>2</v>
      </c>
      <c r="O31" s="28" t="s">
        <v>1383</v>
      </c>
      <c r="P31" s="28" t="s">
        <v>1384</v>
      </c>
      <c r="Q31" s="53" t="s">
        <v>1456</v>
      </c>
      <c r="R31" s="53" t="s">
        <v>1457</v>
      </c>
      <c r="S31" s="54">
        <v>10</v>
      </c>
      <c r="T31" s="69"/>
      <c r="U31" s="69" t="str">
        <f t="shared" si="0"/>
        <v/>
      </c>
      <c r="V31" s="195" t="s">
        <v>19</v>
      </c>
      <c r="W31" s="119" t="s">
        <v>1442</v>
      </c>
      <c r="X31" s="53" t="s">
        <v>350</v>
      </c>
      <c r="Y31" s="54">
        <v>0</v>
      </c>
      <c r="Z31" s="189" t="s">
        <v>360</v>
      </c>
      <c r="AA31" s="54">
        <v>1</v>
      </c>
      <c r="AB31" s="217">
        <v>0</v>
      </c>
      <c r="AC31" s="54" t="s">
        <v>1425</v>
      </c>
      <c r="AD31" s="60" t="s">
        <v>1452</v>
      </c>
    </row>
    <row r="32" spans="1:30">
      <c r="B32" s="27">
        <v>25</v>
      </c>
      <c r="C32" s="36">
        <v>44986</v>
      </c>
      <c r="D32" s="66" t="s">
        <v>444</v>
      </c>
      <c r="E32" s="66" t="s">
        <v>1434</v>
      </c>
      <c r="F32" s="15" t="s">
        <v>1435</v>
      </c>
      <c r="G32" s="15" t="s">
        <v>1458</v>
      </c>
      <c r="H32" s="15" t="s">
        <v>1437</v>
      </c>
      <c r="I32" s="15" t="s">
        <v>1438</v>
      </c>
      <c r="J32" s="27">
        <v>26</v>
      </c>
      <c r="K32" s="27">
        <v>8.1</v>
      </c>
      <c r="L32" s="29" t="s">
        <v>1439</v>
      </c>
      <c r="M32" s="27" t="s">
        <v>1382</v>
      </c>
      <c r="N32" s="27">
        <v>2</v>
      </c>
      <c r="O32" s="28" t="s">
        <v>1383</v>
      </c>
      <c r="P32" s="28" t="s">
        <v>1384</v>
      </c>
      <c r="Q32" s="53" t="s">
        <v>1440</v>
      </c>
      <c r="R32" s="53" t="s">
        <v>1459</v>
      </c>
      <c r="S32" s="54">
        <v>10</v>
      </c>
      <c r="T32" s="69"/>
      <c r="U32" s="69" t="str">
        <f t="shared" si="0"/>
        <v/>
      </c>
      <c r="V32" s="195" t="s">
        <v>19</v>
      </c>
      <c r="W32" s="119" t="s">
        <v>1442</v>
      </c>
      <c r="X32" s="53" t="s">
        <v>350</v>
      </c>
      <c r="Y32" s="54">
        <v>0</v>
      </c>
      <c r="Z32" s="189" t="s">
        <v>360</v>
      </c>
      <c r="AA32" s="54">
        <v>1</v>
      </c>
      <c r="AB32" s="217">
        <v>0</v>
      </c>
      <c r="AC32" s="54" t="s">
        <v>1425</v>
      </c>
      <c r="AD32" s="60" t="s">
        <v>1460</v>
      </c>
    </row>
    <row r="33" spans="2:30">
      <c r="B33" s="27">
        <v>26</v>
      </c>
      <c r="C33" s="36">
        <v>45049</v>
      </c>
      <c r="D33" s="66" t="s">
        <v>444</v>
      </c>
      <c r="E33" s="66" t="s">
        <v>1434</v>
      </c>
      <c r="F33" s="15" t="s">
        <v>1435</v>
      </c>
      <c r="G33" s="15" t="s">
        <v>1458</v>
      </c>
      <c r="H33" s="15" t="s">
        <v>1437</v>
      </c>
      <c r="I33" s="15" t="s">
        <v>1438</v>
      </c>
      <c r="J33" s="27">
        <v>26</v>
      </c>
      <c r="K33" s="27">
        <v>8.1</v>
      </c>
      <c r="L33" s="29" t="s">
        <v>1439</v>
      </c>
      <c r="M33" s="27" t="s">
        <v>1382</v>
      </c>
      <c r="N33" s="27">
        <v>2</v>
      </c>
      <c r="O33" s="28" t="s">
        <v>1383</v>
      </c>
      <c r="P33" s="28" t="s">
        <v>1384</v>
      </c>
      <c r="Q33" s="53" t="s">
        <v>1461</v>
      </c>
      <c r="R33" s="53" t="s">
        <v>1462</v>
      </c>
      <c r="S33" s="54">
        <v>10</v>
      </c>
      <c r="T33" s="69"/>
      <c r="U33" s="69" t="str">
        <f t="shared" si="0"/>
        <v/>
      </c>
      <c r="V33" s="195" t="s">
        <v>19</v>
      </c>
      <c r="W33" s="119" t="s">
        <v>1442</v>
      </c>
      <c r="X33" s="53" t="s">
        <v>350</v>
      </c>
      <c r="Y33" s="54">
        <v>0</v>
      </c>
      <c r="Z33" s="189" t="s">
        <v>360</v>
      </c>
      <c r="AA33" s="54">
        <v>0</v>
      </c>
      <c r="AB33" s="217">
        <v>0</v>
      </c>
      <c r="AC33" s="54" t="s">
        <v>1425</v>
      </c>
      <c r="AD33" s="60" t="s">
        <v>1463</v>
      </c>
    </row>
    <row r="34" spans="2:30">
      <c r="B34" s="27">
        <v>27</v>
      </c>
      <c r="C34" s="36">
        <v>44986</v>
      </c>
      <c r="D34" s="66" t="s">
        <v>1464</v>
      </c>
      <c r="E34" s="66" t="s">
        <v>1465</v>
      </c>
      <c r="F34" s="15" t="s">
        <v>1466</v>
      </c>
      <c r="G34" s="15" t="s">
        <v>1467</v>
      </c>
      <c r="H34" s="15" t="s">
        <v>1468</v>
      </c>
      <c r="I34" s="15" t="s">
        <v>1469</v>
      </c>
      <c r="J34" s="27">
        <v>115</v>
      </c>
      <c r="K34" s="27">
        <v>54.2</v>
      </c>
      <c r="L34" s="29" t="s">
        <v>1439</v>
      </c>
      <c r="M34" s="27" t="s">
        <v>1470</v>
      </c>
      <c r="N34" s="27">
        <v>12</v>
      </c>
      <c r="O34" s="15" t="s">
        <v>1471</v>
      </c>
      <c r="P34" s="53" t="s">
        <v>1472</v>
      </c>
      <c r="Q34" s="53" t="s">
        <v>1473</v>
      </c>
      <c r="R34" s="53" t="s">
        <v>1474</v>
      </c>
      <c r="S34" s="54">
        <v>10</v>
      </c>
      <c r="T34" s="69">
        <v>11.31</v>
      </c>
      <c r="U34" s="69">
        <f t="shared" si="0"/>
        <v>1.131</v>
      </c>
      <c r="V34" s="225" t="s">
        <v>19</v>
      </c>
      <c r="W34" s="119" t="s">
        <v>1475</v>
      </c>
      <c r="X34" s="53" t="s">
        <v>350</v>
      </c>
      <c r="Y34" s="54">
        <v>0</v>
      </c>
      <c r="Z34" s="189" t="s">
        <v>360</v>
      </c>
      <c r="AA34" s="54">
        <v>1</v>
      </c>
      <c r="AB34" s="217">
        <v>0</v>
      </c>
      <c r="AC34" s="54" t="s">
        <v>1387</v>
      </c>
      <c r="AD34" s="60" t="s">
        <v>1476</v>
      </c>
    </row>
    <row r="35" spans="2:30">
      <c r="B35" s="27">
        <v>28</v>
      </c>
      <c r="C35" s="36">
        <v>44986</v>
      </c>
      <c r="D35" s="66" t="s">
        <v>1464</v>
      </c>
      <c r="E35" s="66" t="s">
        <v>1465</v>
      </c>
      <c r="F35" s="15" t="s">
        <v>1466</v>
      </c>
      <c r="G35" s="15" t="s">
        <v>1467</v>
      </c>
      <c r="H35" s="15" t="s">
        <v>1468</v>
      </c>
      <c r="I35" s="15" t="s">
        <v>1469</v>
      </c>
      <c r="J35" s="27">
        <v>115</v>
      </c>
      <c r="K35" s="27">
        <v>54.2</v>
      </c>
      <c r="L35" s="29" t="s">
        <v>1439</v>
      </c>
      <c r="M35" s="27" t="s">
        <v>1470</v>
      </c>
      <c r="N35" s="27">
        <v>12</v>
      </c>
      <c r="O35" s="15" t="s">
        <v>1471</v>
      </c>
      <c r="P35" s="53" t="s">
        <v>1472</v>
      </c>
      <c r="Q35" s="53" t="s">
        <v>1477</v>
      </c>
      <c r="R35" s="53" t="s">
        <v>1478</v>
      </c>
      <c r="S35" s="54">
        <v>10</v>
      </c>
      <c r="T35" s="69">
        <v>15.590000000000002</v>
      </c>
      <c r="U35" s="69">
        <f t="shared" si="0"/>
        <v>1.5590000000000002</v>
      </c>
      <c r="V35" s="225" t="s">
        <v>19</v>
      </c>
      <c r="W35" s="119" t="s">
        <v>1475</v>
      </c>
      <c r="X35" s="53" t="s">
        <v>350</v>
      </c>
      <c r="Y35" s="54">
        <v>0</v>
      </c>
      <c r="Z35" s="189" t="s">
        <v>963</v>
      </c>
      <c r="AA35" s="54">
        <v>1</v>
      </c>
      <c r="AB35" s="217">
        <v>0</v>
      </c>
      <c r="AC35" s="54" t="s">
        <v>1387</v>
      </c>
      <c r="AD35" s="60" t="s">
        <v>1476</v>
      </c>
    </row>
    <row r="36" spans="2:30">
      <c r="B36" s="27">
        <v>29</v>
      </c>
      <c r="C36" s="36">
        <v>44986</v>
      </c>
      <c r="D36" s="66" t="s">
        <v>1464</v>
      </c>
      <c r="E36" s="66" t="s">
        <v>1465</v>
      </c>
      <c r="F36" s="15" t="s">
        <v>1466</v>
      </c>
      <c r="G36" s="15" t="s">
        <v>1467</v>
      </c>
      <c r="H36" s="15" t="s">
        <v>1468</v>
      </c>
      <c r="I36" s="15" t="s">
        <v>1469</v>
      </c>
      <c r="J36" s="27">
        <v>115</v>
      </c>
      <c r="K36" s="27">
        <v>54.2</v>
      </c>
      <c r="L36" s="29" t="s">
        <v>1439</v>
      </c>
      <c r="M36" s="27" t="s">
        <v>1470</v>
      </c>
      <c r="N36" s="27">
        <v>12</v>
      </c>
      <c r="O36" s="15" t="s">
        <v>1471</v>
      </c>
      <c r="P36" s="53" t="s">
        <v>1472</v>
      </c>
      <c r="Q36" s="53" t="s">
        <v>1479</v>
      </c>
      <c r="R36" s="53" t="s">
        <v>1478</v>
      </c>
      <c r="S36" s="54">
        <v>12</v>
      </c>
      <c r="T36" s="69">
        <v>18</v>
      </c>
      <c r="U36" s="69">
        <f t="shared" si="0"/>
        <v>1.5</v>
      </c>
      <c r="V36" s="225" t="s">
        <v>19</v>
      </c>
      <c r="W36" s="119" t="s">
        <v>1475</v>
      </c>
      <c r="X36" s="53" t="s">
        <v>350</v>
      </c>
      <c r="Y36" s="54">
        <v>0</v>
      </c>
      <c r="Z36" s="189" t="s">
        <v>963</v>
      </c>
      <c r="AA36" s="54">
        <v>1</v>
      </c>
      <c r="AB36" s="217">
        <v>0</v>
      </c>
      <c r="AC36" s="54" t="s">
        <v>1387</v>
      </c>
      <c r="AD36" s="60" t="s">
        <v>1476</v>
      </c>
    </row>
    <row r="37" spans="2:30">
      <c r="B37" s="27">
        <v>30</v>
      </c>
      <c r="C37" s="36">
        <v>44986</v>
      </c>
      <c r="D37" s="66" t="s">
        <v>1464</v>
      </c>
      <c r="E37" s="66" t="s">
        <v>1465</v>
      </c>
      <c r="F37" s="15" t="s">
        <v>1466</v>
      </c>
      <c r="G37" s="15" t="s">
        <v>1467</v>
      </c>
      <c r="H37" s="15" t="s">
        <v>1468</v>
      </c>
      <c r="I37" s="15" t="s">
        <v>1469</v>
      </c>
      <c r="J37" s="27">
        <v>115</v>
      </c>
      <c r="K37" s="27">
        <v>54.2</v>
      </c>
      <c r="L37" s="29" t="s">
        <v>1439</v>
      </c>
      <c r="M37" s="27" t="s">
        <v>1470</v>
      </c>
      <c r="N37" s="27">
        <v>12</v>
      </c>
      <c r="O37" s="15" t="s">
        <v>1471</v>
      </c>
      <c r="P37" s="53" t="s">
        <v>1472</v>
      </c>
      <c r="Q37" s="53" t="s">
        <v>1480</v>
      </c>
      <c r="R37" s="53" t="s">
        <v>1481</v>
      </c>
      <c r="S37" s="54">
        <v>10</v>
      </c>
      <c r="T37" s="69">
        <v>22.819999999999997</v>
      </c>
      <c r="U37" s="69">
        <f t="shared" si="0"/>
        <v>2.2819999999999996</v>
      </c>
      <c r="V37" s="225" t="s">
        <v>19</v>
      </c>
      <c r="W37" s="119" t="s">
        <v>1475</v>
      </c>
      <c r="X37" s="53" t="s">
        <v>350</v>
      </c>
      <c r="Y37" s="54">
        <v>0</v>
      </c>
      <c r="Z37" s="189" t="s">
        <v>440</v>
      </c>
      <c r="AA37" s="54">
        <v>1</v>
      </c>
      <c r="AB37" s="217">
        <v>0</v>
      </c>
      <c r="AC37" s="54" t="s">
        <v>1387</v>
      </c>
      <c r="AD37" s="60" t="s">
        <v>1476</v>
      </c>
    </row>
    <row r="38" spans="2:30">
      <c r="B38" s="27">
        <v>31</v>
      </c>
      <c r="C38" s="36">
        <v>44986</v>
      </c>
      <c r="D38" s="66" t="s">
        <v>1464</v>
      </c>
      <c r="E38" s="66" t="s">
        <v>1465</v>
      </c>
      <c r="F38" s="15" t="s">
        <v>1466</v>
      </c>
      <c r="G38" s="15" t="s">
        <v>1467</v>
      </c>
      <c r="H38" s="15" t="s">
        <v>1468</v>
      </c>
      <c r="I38" s="15" t="s">
        <v>1469</v>
      </c>
      <c r="J38" s="27">
        <v>115</v>
      </c>
      <c r="K38" s="27">
        <v>54.2</v>
      </c>
      <c r="L38" s="29" t="s">
        <v>1439</v>
      </c>
      <c r="M38" s="27" t="s">
        <v>1470</v>
      </c>
      <c r="N38" s="27">
        <v>12</v>
      </c>
      <c r="O38" s="15" t="s">
        <v>1471</v>
      </c>
      <c r="P38" s="53" t="s">
        <v>1472</v>
      </c>
      <c r="Q38" s="53" t="s">
        <v>1482</v>
      </c>
      <c r="R38" s="53" t="s">
        <v>1483</v>
      </c>
      <c r="S38" s="54">
        <v>10</v>
      </c>
      <c r="T38" s="69">
        <v>22.37</v>
      </c>
      <c r="U38" s="69">
        <f t="shared" si="0"/>
        <v>2.2370000000000001</v>
      </c>
      <c r="V38" s="225" t="s">
        <v>19</v>
      </c>
      <c r="W38" s="119" t="s">
        <v>1475</v>
      </c>
      <c r="X38" s="53" t="s">
        <v>350</v>
      </c>
      <c r="Y38" s="54">
        <v>0</v>
      </c>
      <c r="Z38" s="189" t="s">
        <v>600</v>
      </c>
      <c r="AA38" s="54">
        <v>1</v>
      </c>
      <c r="AB38" s="217">
        <v>0</v>
      </c>
      <c r="AC38" s="54" t="s">
        <v>1387</v>
      </c>
      <c r="AD38" s="60" t="s">
        <v>1476</v>
      </c>
    </row>
    <row r="39" spans="2:30">
      <c r="B39" s="27">
        <v>32</v>
      </c>
      <c r="C39" s="36">
        <v>44986</v>
      </c>
      <c r="D39" s="66" t="s">
        <v>1464</v>
      </c>
      <c r="E39" s="66" t="s">
        <v>1465</v>
      </c>
      <c r="F39" s="15" t="s">
        <v>1466</v>
      </c>
      <c r="G39" s="15" t="s">
        <v>1467</v>
      </c>
      <c r="H39" s="15" t="s">
        <v>1468</v>
      </c>
      <c r="I39" s="15" t="s">
        <v>1469</v>
      </c>
      <c r="J39" s="27">
        <v>115</v>
      </c>
      <c r="K39" s="27">
        <v>54.2</v>
      </c>
      <c r="L39" s="29" t="s">
        <v>1439</v>
      </c>
      <c r="M39" s="27" t="s">
        <v>1470</v>
      </c>
      <c r="N39" s="27">
        <v>12</v>
      </c>
      <c r="O39" s="15" t="s">
        <v>1471</v>
      </c>
      <c r="P39" s="53" t="s">
        <v>1472</v>
      </c>
      <c r="Q39" s="53" t="s">
        <v>1484</v>
      </c>
      <c r="R39" s="53" t="s">
        <v>1485</v>
      </c>
      <c r="S39" s="54">
        <v>10</v>
      </c>
      <c r="T39" s="69">
        <v>16.760000000000002</v>
      </c>
      <c r="U39" s="69">
        <f t="shared" si="0"/>
        <v>1.6760000000000002</v>
      </c>
      <c r="V39" s="225" t="s">
        <v>19</v>
      </c>
      <c r="W39" s="119" t="s">
        <v>1475</v>
      </c>
      <c r="X39" s="53" t="s">
        <v>350</v>
      </c>
      <c r="Y39" s="54">
        <v>0</v>
      </c>
      <c r="Z39" s="189" t="s">
        <v>600</v>
      </c>
      <c r="AA39" s="54">
        <v>1</v>
      </c>
      <c r="AB39" s="217">
        <v>0</v>
      </c>
      <c r="AC39" s="54" t="s">
        <v>1387</v>
      </c>
      <c r="AD39" s="60" t="s">
        <v>1476</v>
      </c>
    </row>
    <row r="40" spans="2:30">
      <c r="B40" s="27">
        <v>33</v>
      </c>
      <c r="C40" s="36">
        <v>44986</v>
      </c>
      <c r="D40" s="66" t="s">
        <v>1464</v>
      </c>
      <c r="E40" s="66" t="s">
        <v>1465</v>
      </c>
      <c r="F40" s="15" t="s">
        <v>1466</v>
      </c>
      <c r="G40" s="15" t="s">
        <v>1467</v>
      </c>
      <c r="H40" s="15" t="s">
        <v>1468</v>
      </c>
      <c r="I40" s="15" t="s">
        <v>1469</v>
      </c>
      <c r="J40" s="27">
        <v>115</v>
      </c>
      <c r="K40" s="27">
        <v>54.2</v>
      </c>
      <c r="L40" s="29" t="s">
        <v>1439</v>
      </c>
      <c r="M40" s="27" t="s">
        <v>1470</v>
      </c>
      <c r="N40" s="27">
        <v>12</v>
      </c>
      <c r="O40" s="15" t="s">
        <v>1471</v>
      </c>
      <c r="P40" s="53" t="s">
        <v>1472</v>
      </c>
      <c r="Q40" s="53" t="s">
        <v>1486</v>
      </c>
      <c r="R40" s="53" t="s">
        <v>1487</v>
      </c>
      <c r="S40" s="54">
        <v>8</v>
      </c>
      <c r="T40" s="69">
        <v>19.07</v>
      </c>
      <c r="U40" s="69">
        <f t="shared" si="0"/>
        <v>2.38375</v>
      </c>
      <c r="V40" s="225" t="s">
        <v>19</v>
      </c>
      <c r="W40" s="119" t="s">
        <v>1475</v>
      </c>
      <c r="X40" s="53" t="s">
        <v>350</v>
      </c>
      <c r="Y40" s="54">
        <v>0</v>
      </c>
      <c r="Z40" s="189" t="s">
        <v>600</v>
      </c>
      <c r="AA40" s="54">
        <v>1</v>
      </c>
      <c r="AB40" s="217">
        <v>0</v>
      </c>
      <c r="AC40" s="54" t="s">
        <v>1387</v>
      </c>
      <c r="AD40" s="60" t="s">
        <v>1476</v>
      </c>
    </row>
    <row r="41" spans="2:30">
      <c r="B41" s="27">
        <v>34</v>
      </c>
      <c r="C41" s="36">
        <v>44986</v>
      </c>
      <c r="D41" s="66" t="s">
        <v>1464</v>
      </c>
      <c r="E41" s="66" t="s">
        <v>1465</v>
      </c>
      <c r="F41" s="15" t="s">
        <v>1466</v>
      </c>
      <c r="G41" s="15" t="s">
        <v>1467</v>
      </c>
      <c r="H41" s="15" t="s">
        <v>1468</v>
      </c>
      <c r="I41" s="15" t="s">
        <v>1469</v>
      </c>
      <c r="J41" s="27">
        <v>115</v>
      </c>
      <c r="K41" s="27">
        <v>54.2</v>
      </c>
      <c r="L41" s="29" t="s">
        <v>1439</v>
      </c>
      <c r="M41" s="27" t="s">
        <v>1470</v>
      </c>
      <c r="N41" s="27">
        <v>12</v>
      </c>
      <c r="O41" s="15" t="s">
        <v>1471</v>
      </c>
      <c r="P41" s="53" t="s">
        <v>1472</v>
      </c>
      <c r="Q41" s="53" t="s">
        <v>1488</v>
      </c>
      <c r="R41" s="53" t="s">
        <v>1489</v>
      </c>
      <c r="S41" s="54">
        <v>10</v>
      </c>
      <c r="T41" s="69">
        <v>54.419999999999995</v>
      </c>
      <c r="U41" s="69">
        <f t="shared" si="0"/>
        <v>5.4419999999999993</v>
      </c>
      <c r="V41" s="225" t="s">
        <v>19</v>
      </c>
      <c r="W41" s="119" t="s">
        <v>1475</v>
      </c>
      <c r="X41" s="53" t="s">
        <v>350</v>
      </c>
      <c r="Y41" s="54">
        <v>0</v>
      </c>
      <c r="Z41" s="189" t="s">
        <v>600</v>
      </c>
      <c r="AA41" s="54">
        <v>1</v>
      </c>
      <c r="AB41" s="217">
        <v>0</v>
      </c>
      <c r="AC41" s="54" t="s">
        <v>1387</v>
      </c>
      <c r="AD41" s="60" t="s">
        <v>1476</v>
      </c>
    </row>
    <row r="42" spans="2:30">
      <c r="B42" s="27">
        <v>35</v>
      </c>
      <c r="C42" s="36">
        <v>44986</v>
      </c>
      <c r="D42" s="66" t="s">
        <v>1464</v>
      </c>
      <c r="E42" s="66" t="s">
        <v>1465</v>
      </c>
      <c r="F42" s="15" t="s">
        <v>1466</v>
      </c>
      <c r="G42" s="15" t="s">
        <v>1467</v>
      </c>
      <c r="H42" s="15" t="s">
        <v>1468</v>
      </c>
      <c r="I42" s="15" t="s">
        <v>1469</v>
      </c>
      <c r="J42" s="27">
        <v>115</v>
      </c>
      <c r="K42" s="27">
        <v>54.2</v>
      </c>
      <c r="L42" s="29" t="s">
        <v>1439</v>
      </c>
      <c r="M42" s="27" t="s">
        <v>1470</v>
      </c>
      <c r="N42" s="27">
        <v>12</v>
      </c>
      <c r="O42" s="15" t="s">
        <v>1471</v>
      </c>
      <c r="P42" s="53" t="s">
        <v>1472</v>
      </c>
      <c r="Q42" s="53" t="s">
        <v>1490</v>
      </c>
      <c r="R42" s="53" t="s">
        <v>1489</v>
      </c>
      <c r="S42" s="54">
        <v>10</v>
      </c>
      <c r="T42" s="69">
        <v>19.96</v>
      </c>
      <c r="U42" s="69">
        <f t="shared" si="0"/>
        <v>1.996</v>
      </c>
      <c r="V42" s="225" t="s">
        <v>19</v>
      </c>
      <c r="W42" s="119" t="s">
        <v>1475</v>
      </c>
      <c r="X42" s="53" t="s">
        <v>350</v>
      </c>
      <c r="Y42" s="54">
        <v>0</v>
      </c>
      <c r="Z42" s="189" t="s">
        <v>600</v>
      </c>
      <c r="AA42" s="54">
        <v>1</v>
      </c>
      <c r="AB42" s="217">
        <v>0</v>
      </c>
      <c r="AC42" s="54" t="s">
        <v>1387</v>
      </c>
      <c r="AD42" s="60" t="s">
        <v>1476</v>
      </c>
    </row>
    <row r="43" spans="2:30">
      <c r="B43" s="27">
        <v>36</v>
      </c>
      <c r="C43" s="36">
        <v>44986</v>
      </c>
      <c r="D43" s="66" t="s">
        <v>1491</v>
      </c>
      <c r="E43" s="66" t="s">
        <v>1465</v>
      </c>
      <c r="F43" s="15" t="s">
        <v>1492</v>
      </c>
      <c r="G43" s="15" t="s">
        <v>1493</v>
      </c>
      <c r="H43" s="15" t="s">
        <v>1494</v>
      </c>
      <c r="I43" s="15" t="s">
        <v>1495</v>
      </c>
      <c r="J43" s="27">
        <v>95</v>
      </c>
      <c r="K43" s="27">
        <v>14</v>
      </c>
      <c r="L43" s="29" t="s">
        <v>1420</v>
      </c>
      <c r="M43" s="27" t="s">
        <v>1421</v>
      </c>
      <c r="N43" s="27">
        <v>13</v>
      </c>
      <c r="O43" s="15" t="s">
        <v>1496</v>
      </c>
      <c r="P43" s="53" t="s">
        <v>1472</v>
      </c>
      <c r="Q43" s="53" t="s">
        <v>1497</v>
      </c>
      <c r="R43" s="53" t="s">
        <v>1498</v>
      </c>
      <c r="S43" s="54">
        <v>10</v>
      </c>
      <c r="T43" s="69">
        <v>15.6875</v>
      </c>
      <c r="U43" s="69">
        <f t="shared" si="0"/>
        <v>1.5687500000000001</v>
      </c>
      <c r="V43" s="225" t="s">
        <v>19</v>
      </c>
      <c r="W43" s="119" t="s">
        <v>1475</v>
      </c>
      <c r="X43" s="53" t="s">
        <v>350</v>
      </c>
      <c r="Y43" s="54">
        <v>0</v>
      </c>
      <c r="Z43" s="189" t="s">
        <v>600</v>
      </c>
      <c r="AA43" s="54">
        <v>1</v>
      </c>
      <c r="AB43" s="217">
        <v>0</v>
      </c>
      <c r="AC43" s="54" t="s">
        <v>1387</v>
      </c>
      <c r="AD43" s="60" t="s">
        <v>1499</v>
      </c>
    </row>
    <row r="44" spans="2:30">
      <c r="B44" s="27">
        <v>37</v>
      </c>
      <c r="C44" s="36">
        <v>44986</v>
      </c>
      <c r="D44" s="66" t="s">
        <v>1491</v>
      </c>
      <c r="E44" s="66" t="s">
        <v>1465</v>
      </c>
      <c r="F44" s="15" t="s">
        <v>1492</v>
      </c>
      <c r="G44" s="15" t="s">
        <v>1493</v>
      </c>
      <c r="H44" s="15" t="s">
        <v>1494</v>
      </c>
      <c r="I44" s="15" t="s">
        <v>1495</v>
      </c>
      <c r="J44" s="27">
        <v>95</v>
      </c>
      <c r="K44" s="27">
        <v>14</v>
      </c>
      <c r="L44" s="29" t="s">
        <v>1420</v>
      </c>
      <c r="M44" s="27" t="s">
        <v>1421</v>
      </c>
      <c r="N44" s="27">
        <v>13</v>
      </c>
      <c r="O44" s="15" t="s">
        <v>1496</v>
      </c>
      <c r="P44" s="53" t="s">
        <v>1472</v>
      </c>
      <c r="Q44" s="53" t="s">
        <v>1500</v>
      </c>
      <c r="R44" s="53" t="s">
        <v>1498</v>
      </c>
      <c r="S44" s="54">
        <v>15</v>
      </c>
      <c r="T44" s="69">
        <v>23.212500000000002</v>
      </c>
      <c r="U44" s="69">
        <f t="shared" si="0"/>
        <v>1.5475000000000001</v>
      </c>
      <c r="V44" s="225" t="s">
        <v>19</v>
      </c>
      <c r="W44" s="119" t="s">
        <v>1475</v>
      </c>
      <c r="X44" s="53" t="s">
        <v>350</v>
      </c>
      <c r="Y44" s="54">
        <v>0</v>
      </c>
      <c r="Z44" s="189" t="s">
        <v>600</v>
      </c>
      <c r="AA44" s="54">
        <v>1</v>
      </c>
      <c r="AB44" s="217">
        <v>0</v>
      </c>
      <c r="AC44" s="54" t="s">
        <v>1387</v>
      </c>
      <c r="AD44" s="60" t="s">
        <v>1499</v>
      </c>
    </row>
    <row r="45" spans="2:30">
      <c r="B45" s="27">
        <v>38</v>
      </c>
      <c r="C45" s="36">
        <v>44986</v>
      </c>
      <c r="D45" s="66" t="s">
        <v>1491</v>
      </c>
      <c r="E45" s="66" t="s">
        <v>1465</v>
      </c>
      <c r="F45" s="15" t="s">
        <v>1492</v>
      </c>
      <c r="G45" s="15" t="s">
        <v>1493</v>
      </c>
      <c r="H45" s="15" t="s">
        <v>1494</v>
      </c>
      <c r="I45" s="15" t="s">
        <v>1495</v>
      </c>
      <c r="J45" s="27">
        <v>95</v>
      </c>
      <c r="K45" s="27">
        <v>14</v>
      </c>
      <c r="L45" s="29" t="s">
        <v>1420</v>
      </c>
      <c r="M45" s="27" t="s">
        <v>1421</v>
      </c>
      <c r="N45" s="27">
        <v>13</v>
      </c>
      <c r="O45" s="15" t="s">
        <v>1496</v>
      </c>
      <c r="P45" s="53" t="s">
        <v>1472</v>
      </c>
      <c r="Q45" s="53" t="s">
        <v>1501</v>
      </c>
      <c r="R45" s="53" t="s">
        <v>1502</v>
      </c>
      <c r="S45" s="54">
        <v>10</v>
      </c>
      <c r="T45" s="69">
        <v>22.41</v>
      </c>
      <c r="U45" s="69">
        <f t="shared" si="0"/>
        <v>2.2410000000000001</v>
      </c>
      <c r="V45" s="225" t="s">
        <v>19</v>
      </c>
      <c r="W45" s="119" t="s">
        <v>1475</v>
      </c>
      <c r="X45" s="53" t="s">
        <v>350</v>
      </c>
      <c r="Y45" s="54">
        <v>0</v>
      </c>
      <c r="Z45" s="189" t="s">
        <v>440</v>
      </c>
      <c r="AA45" s="54">
        <v>1</v>
      </c>
      <c r="AB45" s="217">
        <v>0</v>
      </c>
      <c r="AC45" s="54" t="s">
        <v>1387</v>
      </c>
      <c r="AD45" s="60" t="s">
        <v>1499</v>
      </c>
    </row>
    <row r="46" spans="2:30">
      <c r="B46" s="27">
        <v>39</v>
      </c>
      <c r="C46" s="36">
        <v>44986</v>
      </c>
      <c r="D46" s="66" t="s">
        <v>1491</v>
      </c>
      <c r="E46" s="66" t="s">
        <v>1465</v>
      </c>
      <c r="F46" s="15" t="s">
        <v>1492</v>
      </c>
      <c r="G46" s="15" t="s">
        <v>1493</v>
      </c>
      <c r="H46" s="15" t="s">
        <v>1494</v>
      </c>
      <c r="I46" s="15" t="s">
        <v>1495</v>
      </c>
      <c r="J46" s="27">
        <v>95</v>
      </c>
      <c r="K46" s="27">
        <v>14</v>
      </c>
      <c r="L46" s="29" t="s">
        <v>1420</v>
      </c>
      <c r="M46" s="27" t="s">
        <v>1421</v>
      </c>
      <c r="N46" s="27">
        <v>13</v>
      </c>
      <c r="O46" s="15" t="s">
        <v>1496</v>
      </c>
      <c r="P46" s="53" t="s">
        <v>1472</v>
      </c>
      <c r="Q46" s="53" t="s">
        <v>1503</v>
      </c>
      <c r="R46" s="53" t="s">
        <v>1504</v>
      </c>
      <c r="S46" s="54">
        <v>10</v>
      </c>
      <c r="T46" s="69">
        <v>8.4500000000000011</v>
      </c>
      <c r="U46" s="69">
        <f t="shared" si="0"/>
        <v>0.84500000000000008</v>
      </c>
      <c r="V46" s="225" t="s">
        <v>19</v>
      </c>
      <c r="W46" s="119" t="s">
        <v>1475</v>
      </c>
      <c r="X46" s="53" t="s">
        <v>350</v>
      </c>
      <c r="Y46" s="54">
        <v>0</v>
      </c>
      <c r="Z46" s="189" t="s">
        <v>360</v>
      </c>
      <c r="AA46" s="54">
        <v>1</v>
      </c>
      <c r="AB46" s="217">
        <v>0</v>
      </c>
      <c r="AC46" s="54" t="s">
        <v>1387</v>
      </c>
      <c r="AD46" s="60" t="s">
        <v>1499</v>
      </c>
    </row>
    <row r="47" spans="2:30">
      <c r="B47" s="27">
        <v>40</v>
      </c>
      <c r="C47" s="36">
        <v>44986</v>
      </c>
      <c r="D47" s="66" t="s">
        <v>1491</v>
      </c>
      <c r="E47" s="66" t="s">
        <v>1465</v>
      </c>
      <c r="F47" s="15" t="s">
        <v>1492</v>
      </c>
      <c r="G47" s="15" t="s">
        <v>1493</v>
      </c>
      <c r="H47" s="15" t="s">
        <v>1494</v>
      </c>
      <c r="I47" s="15" t="s">
        <v>1495</v>
      </c>
      <c r="J47" s="27">
        <v>95</v>
      </c>
      <c r="K47" s="27">
        <v>14</v>
      </c>
      <c r="L47" s="29" t="s">
        <v>1420</v>
      </c>
      <c r="M47" s="27" t="s">
        <v>1421</v>
      </c>
      <c r="N47" s="27">
        <v>13</v>
      </c>
      <c r="O47" s="15" t="s">
        <v>1496</v>
      </c>
      <c r="P47" s="53" t="s">
        <v>1472</v>
      </c>
      <c r="Q47" s="53" t="s">
        <v>1505</v>
      </c>
      <c r="R47" s="53" t="s">
        <v>1506</v>
      </c>
      <c r="S47" s="54">
        <v>8</v>
      </c>
      <c r="T47" s="69">
        <v>18.38</v>
      </c>
      <c r="U47" s="69">
        <f t="shared" si="0"/>
        <v>2.2974999999999999</v>
      </c>
      <c r="V47" s="225" t="s">
        <v>19</v>
      </c>
      <c r="W47" s="119" t="s">
        <v>1475</v>
      </c>
      <c r="X47" s="53" t="s">
        <v>350</v>
      </c>
      <c r="Y47" s="54">
        <v>0</v>
      </c>
      <c r="Z47" s="189" t="s">
        <v>600</v>
      </c>
      <c r="AA47" s="54">
        <v>1</v>
      </c>
      <c r="AB47" s="217">
        <v>0</v>
      </c>
      <c r="AC47" s="54" t="s">
        <v>1387</v>
      </c>
      <c r="AD47" s="60" t="s">
        <v>1499</v>
      </c>
    </row>
    <row r="48" spans="2:30">
      <c r="B48" s="27">
        <v>41</v>
      </c>
      <c r="C48" s="36">
        <v>44986</v>
      </c>
      <c r="D48" s="66" t="s">
        <v>1491</v>
      </c>
      <c r="E48" s="66" t="s">
        <v>1465</v>
      </c>
      <c r="F48" s="15" t="s">
        <v>1492</v>
      </c>
      <c r="G48" s="15" t="s">
        <v>1493</v>
      </c>
      <c r="H48" s="15" t="s">
        <v>1494</v>
      </c>
      <c r="I48" s="15" t="s">
        <v>1495</v>
      </c>
      <c r="J48" s="27">
        <v>95</v>
      </c>
      <c r="K48" s="27">
        <v>14</v>
      </c>
      <c r="L48" s="29" t="s">
        <v>1420</v>
      </c>
      <c r="M48" s="27" t="s">
        <v>1421</v>
      </c>
      <c r="N48" s="27">
        <v>13</v>
      </c>
      <c r="O48" s="15" t="s">
        <v>1496</v>
      </c>
      <c r="P48" s="53" t="s">
        <v>1472</v>
      </c>
      <c r="Q48" s="53" t="s">
        <v>1507</v>
      </c>
      <c r="R48" s="53" t="s">
        <v>1506</v>
      </c>
      <c r="S48" s="54">
        <v>10</v>
      </c>
      <c r="T48" s="69">
        <v>19.84</v>
      </c>
      <c r="U48" s="69">
        <f t="shared" si="0"/>
        <v>1.984</v>
      </c>
      <c r="V48" s="225" t="s">
        <v>19</v>
      </c>
      <c r="W48" s="119" t="s">
        <v>1475</v>
      </c>
      <c r="X48" s="53" t="s">
        <v>350</v>
      </c>
      <c r="Y48" s="54">
        <v>0</v>
      </c>
      <c r="Z48" s="189" t="s">
        <v>600</v>
      </c>
      <c r="AA48" s="54">
        <v>1</v>
      </c>
      <c r="AB48" s="217">
        <v>0</v>
      </c>
      <c r="AC48" s="54" t="s">
        <v>1387</v>
      </c>
      <c r="AD48" s="60" t="s">
        <v>1499</v>
      </c>
    </row>
    <row r="49" spans="2:30">
      <c r="B49" s="27">
        <v>42</v>
      </c>
      <c r="C49" s="36">
        <v>44987</v>
      </c>
      <c r="D49" s="66" t="s">
        <v>391</v>
      </c>
      <c r="E49" s="66" t="s">
        <v>1508</v>
      </c>
      <c r="F49" s="15" t="s">
        <v>1509</v>
      </c>
      <c r="G49" s="15" t="s">
        <v>1510</v>
      </c>
      <c r="H49" s="15" t="s">
        <v>1511</v>
      </c>
      <c r="I49" s="15" t="s">
        <v>1512</v>
      </c>
      <c r="J49" s="27">
        <v>331</v>
      </c>
      <c r="K49" s="27">
        <v>115</v>
      </c>
      <c r="L49" s="29" t="s">
        <v>1381</v>
      </c>
      <c r="M49" s="27" t="s">
        <v>1470</v>
      </c>
      <c r="N49" s="27">
        <v>5</v>
      </c>
      <c r="O49" s="15" t="s">
        <v>1496</v>
      </c>
      <c r="P49" s="53" t="s">
        <v>1472</v>
      </c>
      <c r="Q49" s="53" t="s">
        <v>1513</v>
      </c>
      <c r="R49" s="53" t="s">
        <v>1514</v>
      </c>
      <c r="S49" s="54">
        <v>8</v>
      </c>
      <c r="T49" s="69"/>
      <c r="U49" s="69" t="str">
        <f t="shared" si="0"/>
        <v/>
      </c>
      <c r="V49" s="225" t="s">
        <v>19</v>
      </c>
      <c r="W49" s="94" t="s">
        <v>390</v>
      </c>
      <c r="X49" s="53" t="s">
        <v>350</v>
      </c>
      <c r="Y49" s="54">
        <v>0</v>
      </c>
      <c r="Z49" s="189" t="s">
        <v>600</v>
      </c>
      <c r="AA49" s="54">
        <v>0</v>
      </c>
      <c r="AB49" s="217">
        <v>0</v>
      </c>
      <c r="AC49" s="54" t="s">
        <v>1515</v>
      </c>
      <c r="AD49" s="60" t="s">
        <v>1516</v>
      </c>
    </row>
    <row r="50" spans="2:30">
      <c r="B50" s="27">
        <v>43</v>
      </c>
      <c r="C50" s="36">
        <v>44987</v>
      </c>
      <c r="D50" s="66" t="s">
        <v>391</v>
      </c>
      <c r="E50" s="66" t="s">
        <v>1508</v>
      </c>
      <c r="F50" s="15" t="s">
        <v>1509</v>
      </c>
      <c r="G50" s="15" t="s">
        <v>1510</v>
      </c>
      <c r="H50" s="15" t="s">
        <v>1511</v>
      </c>
      <c r="I50" s="15" t="s">
        <v>1512</v>
      </c>
      <c r="J50" s="27">
        <v>331</v>
      </c>
      <c r="K50" s="27">
        <v>115</v>
      </c>
      <c r="L50" s="29" t="s">
        <v>1381</v>
      </c>
      <c r="M50" s="27" t="s">
        <v>1470</v>
      </c>
      <c r="N50" s="27">
        <v>5</v>
      </c>
      <c r="O50" s="15" t="s">
        <v>1496</v>
      </c>
      <c r="P50" s="53" t="s">
        <v>1472</v>
      </c>
      <c r="Q50" s="53" t="s">
        <v>1517</v>
      </c>
      <c r="R50" s="53" t="s">
        <v>1518</v>
      </c>
      <c r="S50" s="54">
        <v>10</v>
      </c>
      <c r="T50" s="69"/>
      <c r="U50" s="69" t="str">
        <f t="shared" si="0"/>
        <v/>
      </c>
      <c r="V50" s="225" t="s">
        <v>19</v>
      </c>
      <c r="W50" s="94" t="s">
        <v>390</v>
      </c>
      <c r="X50" s="53" t="s">
        <v>350</v>
      </c>
      <c r="Y50" s="54">
        <v>0</v>
      </c>
      <c r="Z50" s="189" t="s">
        <v>600</v>
      </c>
      <c r="AA50" s="54">
        <v>0</v>
      </c>
      <c r="AB50" s="217">
        <v>0</v>
      </c>
      <c r="AC50" s="54" t="s">
        <v>1515</v>
      </c>
      <c r="AD50" s="60" t="s">
        <v>1516</v>
      </c>
    </row>
    <row r="51" spans="2:30">
      <c r="B51" s="27">
        <v>44</v>
      </c>
      <c r="C51" s="36">
        <v>44987</v>
      </c>
      <c r="D51" s="66" t="s">
        <v>1519</v>
      </c>
      <c r="E51" s="66" t="s">
        <v>1520</v>
      </c>
      <c r="F51" s="15" t="s">
        <v>1521</v>
      </c>
      <c r="G51" s="15" t="s">
        <v>1522</v>
      </c>
      <c r="H51" s="15" t="s">
        <v>1523</v>
      </c>
      <c r="I51" s="15" t="s">
        <v>1524</v>
      </c>
      <c r="J51" s="27">
        <v>20</v>
      </c>
      <c r="K51" s="27">
        <v>5.5</v>
      </c>
      <c r="L51" s="29" t="s">
        <v>1381</v>
      </c>
      <c r="M51" s="27" t="s">
        <v>1382</v>
      </c>
      <c r="N51" s="27">
        <v>20</v>
      </c>
      <c r="O51" s="28" t="s">
        <v>1383</v>
      </c>
      <c r="P51" s="321" t="s">
        <v>1384</v>
      </c>
      <c r="Q51" s="53" t="s">
        <v>1525</v>
      </c>
      <c r="R51" s="53" t="s">
        <v>1526</v>
      </c>
      <c r="S51" s="54">
        <v>3.5</v>
      </c>
      <c r="T51" s="69"/>
      <c r="U51" s="69" t="str">
        <f t="shared" si="0"/>
        <v/>
      </c>
      <c r="V51" s="214"/>
      <c r="W51" s="119" t="s">
        <v>1527</v>
      </c>
      <c r="X51" s="53" t="s">
        <v>1528</v>
      </c>
      <c r="Y51" s="54">
        <v>1</v>
      </c>
      <c r="Z51" s="189" t="s">
        <v>600</v>
      </c>
      <c r="AA51" s="54">
        <v>1</v>
      </c>
      <c r="AB51" s="217">
        <v>0</v>
      </c>
      <c r="AC51" s="54" t="s">
        <v>1425</v>
      </c>
      <c r="AD51" s="60" t="s">
        <v>1426</v>
      </c>
    </row>
    <row r="52" spans="2:30">
      <c r="B52" s="27">
        <v>45</v>
      </c>
      <c r="C52" s="36">
        <v>44987</v>
      </c>
      <c r="D52" s="66" t="s">
        <v>1519</v>
      </c>
      <c r="E52" s="66" t="s">
        <v>1520</v>
      </c>
      <c r="F52" s="15" t="s">
        <v>1521</v>
      </c>
      <c r="G52" s="15" t="s">
        <v>1522</v>
      </c>
      <c r="H52" s="15" t="s">
        <v>1523</v>
      </c>
      <c r="I52" s="15" t="s">
        <v>1524</v>
      </c>
      <c r="J52" s="27">
        <v>20</v>
      </c>
      <c r="K52" s="27">
        <v>5.5</v>
      </c>
      <c r="L52" s="29" t="s">
        <v>1381</v>
      </c>
      <c r="M52" s="27" t="s">
        <v>1382</v>
      </c>
      <c r="N52" s="27">
        <v>20</v>
      </c>
      <c r="O52" s="28" t="s">
        <v>1383</v>
      </c>
      <c r="P52" s="321" t="s">
        <v>1384</v>
      </c>
      <c r="Q52" s="53" t="s">
        <v>1525</v>
      </c>
      <c r="R52" s="53" t="s">
        <v>1526</v>
      </c>
      <c r="S52" s="54">
        <v>8</v>
      </c>
      <c r="T52" s="69"/>
      <c r="U52" s="69" t="str">
        <f t="shared" si="0"/>
        <v/>
      </c>
      <c r="V52" s="214"/>
      <c r="W52" s="119" t="s">
        <v>1527</v>
      </c>
      <c r="X52" s="53" t="s">
        <v>1528</v>
      </c>
      <c r="Y52" s="54">
        <v>1</v>
      </c>
      <c r="Z52" s="189" t="s">
        <v>600</v>
      </c>
      <c r="AA52" s="54">
        <v>1</v>
      </c>
      <c r="AB52" s="217">
        <v>0</v>
      </c>
      <c r="AC52" s="54" t="s">
        <v>1425</v>
      </c>
      <c r="AD52" s="60" t="s">
        <v>1426</v>
      </c>
    </row>
    <row r="53" spans="2:30">
      <c r="B53" s="27">
        <v>46</v>
      </c>
      <c r="C53" s="36">
        <v>44987</v>
      </c>
      <c r="D53" s="66" t="s">
        <v>1519</v>
      </c>
      <c r="E53" s="66" t="s">
        <v>1520</v>
      </c>
      <c r="F53" s="15" t="s">
        <v>1521</v>
      </c>
      <c r="G53" s="15" t="s">
        <v>1522</v>
      </c>
      <c r="H53" s="15" t="s">
        <v>1523</v>
      </c>
      <c r="I53" s="15" t="s">
        <v>1524</v>
      </c>
      <c r="J53" s="27">
        <v>20</v>
      </c>
      <c r="K53" s="27">
        <v>5.5</v>
      </c>
      <c r="L53" s="29" t="s">
        <v>1381</v>
      </c>
      <c r="M53" s="27" t="s">
        <v>1382</v>
      </c>
      <c r="N53" s="27">
        <v>20</v>
      </c>
      <c r="O53" s="28" t="s">
        <v>1383</v>
      </c>
      <c r="P53" s="321" t="s">
        <v>1384</v>
      </c>
      <c r="Q53" s="53" t="s">
        <v>1525</v>
      </c>
      <c r="R53" s="53" t="s">
        <v>1526</v>
      </c>
      <c r="S53" s="54">
        <v>10</v>
      </c>
      <c r="T53" s="69">
        <v>17.29</v>
      </c>
      <c r="U53" s="69">
        <f t="shared" si="0"/>
        <v>1.7289999999999999</v>
      </c>
      <c r="V53" s="214"/>
      <c r="W53" s="119" t="s">
        <v>1527</v>
      </c>
      <c r="X53" s="53" t="s">
        <v>1528</v>
      </c>
      <c r="Y53" s="54">
        <v>1</v>
      </c>
      <c r="Z53" s="189" t="s">
        <v>600</v>
      </c>
      <c r="AA53" s="54">
        <v>1</v>
      </c>
      <c r="AB53" s="217">
        <v>0</v>
      </c>
      <c r="AC53" s="54" t="s">
        <v>1425</v>
      </c>
      <c r="AD53" s="60" t="s">
        <v>1529</v>
      </c>
    </row>
    <row r="54" spans="2:30">
      <c r="B54" s="27">
        <v>47</v>
      </c>
      <c r="C54" s="36">
        <v>44987</v>
      </c>
      <c r="D54" s="66" t="s">
        <v>1519</v>
      </c>
      <c r="E54" s="66" t="s">
        <v>1520</v>
      </c>
      <c r="F54" s="15" t="s">
        <v>1521</v>
      </c>
      <c r="G54" s="15" t="s">
        <v>1522</v>
      </c>
      <c r="H54" s="15" t="s">
        <v>1523</v>
      </c>
      <c r="I54" s="15" t="s">
        <v>1524</v>
      </c>
      <c r="J54" s="27">
        <v>20</v>
      </c>
      <c r="K54" s="27">
        <v>5.5</v>
      </c>
      <c r="L54" s="29" t="s">
        <v>1381</v>
      </c>
      <c r="M54" s="27" t="s">
        <v>1382</v>
      </c>
      <c r="N54" s="27">
        <v>20</v>
      </c>
      <c r="O54" s="28" t="s">
        <v>1383</v>
      </c>
      <c r="P54" s="321" t="s">
        <v>1384</v>
      </c>
      <c r="Q54" s="53" t="s">
        <v>1530</v>
      </c>
      <c r="R54" s="53" t="s">
        <v>1526</v>
      </c>
      <c r="S54" s="54">
        <v>10</v>
      </c>
      <c r="T54" s="69"/>
      <c r="U54" s="69" t="str">
        <f t="shared" si="0"/>
        <v/>
      </c>
      <c r="V54" s="214"/>
      <c r="W54" s="119" t="s">
        <v>1527</v>
      </c>
      <c r="X54" s="53" t="s">
        <v>1528</v>
      </c>
      <c r="Y54" s="54">
        <v>1</v>
      </c>
      <c r="Z54" s="189" t="s">
        <v>600</v>
      </c>
      <c r="AA54" s="54">
        <v>1</v>
      </c>
      <c r="AB54" s="217">
        <v>0</v>
      </c>
      <c r="AC54" s="54" t="s">
        <v>1425</v>
      </c>
      <c r="AD54" s="60" t="s">
        <v>1426</v>
      </c>
    </row>
    <row r="55" spans="2:30">
      <c r="B55" s="27">
        <v>48</v>
      </c>
      <c r="C55" s="36">
        <v>44987</v>
      </c>
      <c r="D55" s="66" t="s">
        <v>1519</v>
      </c>
      <c r="E55" s="66" t="s">
        <v>1520</v>
      </c>
      <c r="F55" s="15" t="s">
        <v>1521</v>
      </c>
      <c r="G55" s="15" t="s">
        <v>1522</v>
      </c>
      <c r="H55" s="15" t="s">
        <v>1523</v>
      </c>
      <c r="I55" s="15" t="s">
        <v>1524</v>
      </c>
      <c r="J55" s="27">
        <v>20</v>
      </c>
      <c r="K55" s="27">
        <v>5.5</v>
      </c>
      <c r="L55" s="29" t="s">
        <v>1381</v>
      </c>
      <c r="M55" s="27" t="s">
        <v>1382</v>
      </c>
      <c r="N55" s="27">
        <v>20</v>
      </c>
      <c r="O55" s="28" t="s">
        <v>1383</v>
      </c>
      <c r="P55" s="321" t="s">
        <v>1384</v>
      </c>
      <c r="Q55" s="53" t="s">
        <v>1525</v>
      </c>
      <c r="R55" s="53" t="s">
        <v>1526</v>
      </c>
      <c r="S55" s="54">
        <v>12</v>
      </c>
      <c r="T55" s="69"/>
      <c r="U55" s="69" t="str">
        <f t="shared" si="0"/>
        <v/>
      </c>
      <c r="V55" s="214"/>
      <c r="W55" s="119" t="s">
        <v>1527</v>
      </c>
      <c r="X55" s="53" t="s">
        <v>1528</v>
      </c>
      <c r="Y55" s="54">
        <v>1</v>
      </c>
      <c r="Z55" s="189" t="s">
        <v>600</v>
      </c>
      <c r="AA55" s="54">
        <v>1</v>
      </c>
      <c r="AB55" s="217">
        <v>0</v>
      </c>
      <c r="AC55" s="54" t="s">
        <v>1425</v>
      </c>
      <c r="AD55" s="60" t="s">
        <v>1426</v>
      </c>
    </row>
    <row r="56" spans="2:30">
      <c r="B56" s="27">
        <v>49</v>
      </c>
      <c r="C56" s="36">
        <v>44987</v>
      </c>
      <c r="D56" s="66" t="s">
        <v>1519</v>
      </c>
      <c r="E56" s="66" t="s">
        <v>1520</v>
      </c>
      <c r="F56" s="15" t="s">
        <v>1521</v>
      </c>
      <c r="G56" s="15" t="s">
        <v>1522</v>
      </c>
      <c r="H56" s="15" t="s">
        <v>1523</v>
      </c>
      <c r="I56" s="15" t="s">
        <v>1524</v>
      </c>
      <c r="J56" s="27">
        <v>20</v>
      </c>
      <c r="K56" s="27">
        <v>5.5</v>
      </c>
      <c r="L56" s="29" t="s">
        <v>1381</v>
      </c>
      <c r="M56" s="27" t="s">
        <v>1382</v>
      </c>
      <c r="N56" s="27">
        <v>20</v>
      </c>
      <c r="O56" s="28" t="s">
        <v>1383</v>
      </c>
      <c r="P56" s="321" t="s">
        <v>1384</v>
      </c>
      <c r="Q56" s="53" t="s">
        <v>1531</v>
      </c>
      <c r="R56" s="53" t="s">
        <v>1526</v>
      </c>
      <c r="S56" s="54">
        <v>8</v>
      </c>
      <c r="T56" s="69"/>
      <c r="U56" s="69" t="str">
        <f t="shared" si="0"/>
        <v/>
      </c>
      <c r="V56" s="214"/>
      <c r="W56" s="119" t="s">
        <v>1527</v>
      </c>
      <c r="X56" s="53" t="s">
        <v>1528</v>
      </c>
      <c r="Y56" s="54">
        <v>1</v>
      </c>
      <c r="Z56" s="189" t="s">
        <v>600</v>
      </c>
      <c r="AA56" s="54">
        <v>1</v>
      </c>
      <c r="AB56" s="217">
        <v>0</v>
      </c>
      <c r="AC56" s="54" t="s">
        <v>1425</v>
      </c>
      <c r="AD56" s="60" t="s">
        <v>1426</v>
      </c>
    </row>
    <row r="57" spans="2:30">
      <c r="B57" s="27">
        <v>50</v>
      </c>
      <c r="C57" s="36">
        <v>44987</v>
      </c>
      <c r="D57" s="66" t="s">
        <v>1519</v>
      </c>
      <c r="E57" s="66" t="s">
        <v>1520</v>
      </c>
      <c r="F57" s="15" t="s">
        <v>1521</v>
      </c>
      <c r="G57" s="15" t="s">
        <v>1522</v>
      </c>
      <c r="H57" s="15" t="s">
        <v>1523</v>
      </c>
      <c r="I57" s="15" t="s">
        <v>1524</v>
      </c>
      <c r="J57" s="27">
        <v>20</v>
      </c>
      <c r="K57" s="27">
        <v>5.5</v>
      </c>
      <c r="L57" s="29" t="s">
        <v>1381</v>
      </c>
      <c r="M57" s="27" t="s">
        <v>1382</v>
      </c>
      <c r="N57" s="27">
        <v>20</v>
      </c>
      <c r="O57" s="28" t="s">
        <v>1383</v>
      </c>
      <c r="P57" s="321" t="s">
        <v>1384</v>
      </c>
      <c r="Q57" s="53" t="s">
        <v>1532</v>
      </c>
      <c r="R57" s="53" t="s">
        <v>1526</v>
      </c>
      <c r="S57" s="54">
        <v>8</v>
      </c>
      <c r="T57" s="69"/>
      <c r="U57" s="69" t="str">
        <f t="shared" si="0"/>
        <v/>
      </c>
      <c r="V57" s="214"/>
      <c r="W57" s="119" t="s">
        <v>1527</v>
      </c>
      <c r="X57" s="53" t="s">
        <v>1528</v>
      </c>
      <c r="Y57" s="54">
        <v>1</v>
      </c>
      <c r="Z57" s="189" t="s">
        <v>600</v>
      </c>
      <c r="AA57" s="54">
        <v>1</v>
      </c>
      <c r="AB57" s="217">
        <v>0</v>
      </c>
      <c r="AC57" s="54" t="s">
        <v>1425</v>
      </c>
      <c r="AD57" s="60" t="s">
        <v>1426</v>
      </c>
    </row>
    <row r="58" spans="2:30">
      <c r="B58" s="27">
        <v>51</v>
      </c>
      <c r="C58" s="36">
        <v>44987</v>
      </c>
      <c r="D58" s="66" t="s">
        <v>1519</v>
      </c>
      <c r="E58" s="66" t="s">
        <v>1520</v>
      </c>
      <c r="F58" s="15" t="s">
        <v>1521</v>
      </c>
      <c r="G58" s="15" t="s">
        <v>1522</v>
      </c>
      <c r="H58" s="15" t="s">
        <v>1523</v>
      </c>
      <c r="I58" s="15" t="s">
        <v>1524</v>
      </c>
      <c r="J58" s="27">
        <v>20</v>
      </c>
      <c r="K58" s="27">
        <v>5.5</v>
      </c>
      <c r="L58" s="29" t="s">
        <v>1381</v>
      </c>
      <c r="M58" s="27" t="s">
        <v>1382</v>
      </c>
      <c r="N58" s="27">
        <v>20</v>
      </c>
      <c r="O58" s="28" t="s">
        <v>1383</v>
      </c>
      <c r="P58" s="321" t="s">
        <v>1384</v>
      </c>
      <c r="Q58" s="53" t="s">
        <v>1533</v>
      </c>
      <c r="R58" s="53" t="s">
        <v>1526</v>
      </c>
      <c r="S58" s="54">
        <v>8</v>
      </c>
      <c r="T58" s="69"/>
      <c r="U58" s="69" t="str">
        <f t="shared" si="0"/>
        <v/>
      </c>
      <c r="V58" s="214"/>
      <c r="W58" s="119" t="s">
        <v>1527</v>
      </c>
      <c r="X58" s="53" t="s">
        <v>1528</v>
      </c>
      <c r="Y58" s="54">
        <v>1</v>
      </c>
      <c r="Z58" s="189" t="s">
        <v>600</v>
      </c>
      <c r="AA58" s="54">
        <v>1</v>
      </c>
      <c r="AB58" s="217">
        <v>0</v>
      </c>
      <c r="AC58" s="54" t="s">
        <v>1425</v>
      </c>
      <c r="AD58" s="60" t="s">
        <v>1426</v>
      </c>
    </row>
    <row r="59" spans="2:30">
      <c r="B59" s="27">
        <v>52</v>
      </c>
      <c r="C59" s="36">
        <v>44987</v>
      </c>
      <c r="D59" s="66" t="s">
        <v>1519</v>
      </c>
      <c r="E59" s="66" t="s">
        <v>1520</v>
      </c>
      <c r="F59" s="15" t="s">
        <v>1521</v>
      </c>
      <c r="G59" s="15" t="s">
        <v>1522</v>
      </c>
      <c r="H59" s="15" t="s">
        <v>1523</v>
      </c>
      <c r="I59" s="15" t="s">
        <v>1524</v>
      </c>
      <c r="J59" s="27">
        <v>20</v>
      </c>
      <c r="K59" s="27">
        <v>5.5</v>
      </c>
      <c r="L59" s="29" t="s">
        <v>1381</v>
      </c>
      <c r="M59" s="27" t="s">
        <v>1382</v>
      </c>
      <c r="N59" s="27">
        <v>20</v>
      </c>
      <c r="O59" s="28" t="s">
        <v>1383</v>
      </c>
      <c r="P59" s="321" t="s">
        <v>1384</v>
      </c>
      <c r="Q59" s="53" t="s">
        <v>1534</v>
      </c>
      <c r="R59" s="53" t="s">
        <v>1535</v>
      </c>
      <c r="S59" s="54">
        <v>10</v>
      </c>
      <c r="T59" s="69">
        <v>8.7899999999999991</v>
      </c>
      <c r="U59" s="69">
        <f t="shared" si="0"/>
        <v>0.87899999999999989</v>
      </c>
      <c r="V59" s="214"/>
      <c r="W59" s="119" t="s">
        <v>1527</v>
      </c>
      <c r="X59" s="53" t="s">
        <v>1528</v>
      </c>
      <c r="Y59" s="54">
        <v>1</v>
      </c>
      <c r="Z59" s="189" t="s">
        <v>600</v>
      </c>
      <c r="AA59" s="54">
        <v>1</v>
      </c>
      <c r="AB59" s="217">
        <v>0</v>
      </c>
      <c r="AC59" s="54" t="s">
        <v>1425</v>
      </c>
      <c r="AD59" s="60" t="s">
        <v>1529</v>
      </c>
    </row>
    <row r="60" spans="2:30">
      <c r="B60" s="27">
        <v>53</v>
      </c>
      <c r="C60" s="36">
        <v>44987</v>
      </c>
      <c r="D60" s="66" t="s">
        <v>1519</v>
      </c>
      <c r="E60" s="66" t="s">
        <v>1520</v>
      </c>
      <c r="F60" s="15" t="s">
        <v>1521</v>
      </c>
      <c r="G60" s="15" t="s">
        <v>1522</v>
      </c>
      <c r="H60" s="15" t="s">
        <v>1523</v>
      </c>
      <c r="I60" s="15" t="s">
        <v>1524</v>
      </c>
      <c r="J60" s="27">
        <v>20</v>
      </c>
      <c r="K60" s="27">
        <v>5.5</v>
      </c>
      <c r="L60" s="29" t="s">
        <v>1381</v>
      </c>
      <c r="M60" s="27" t="s">
        <v>1382</v>
      </c>
      <c r="N60" s="27">
        <v>20</v>
      </c>
      <c r="O60" s="28" t="s">
        <v>1383</v>
      </c>
      <c r="P60" s="321" t="s">
        <v>1384</v>
      </c>
      <c r="Q60" s="53" t="s">
        <v>1536</v>
      </c>
      <c r="R60" s="53" t="s">
        <v>1535</v>
      </c>
      <c r="S60" s="54">
        <v>10</v>
      </c>
      <c r="T60" s="69"/>
      <c r="U60" s="69" t="str">
        <f t="shared" si="0"/>
        <v/>
      </c>
      <c r="V60" s="214"/>
      <c r="W60" s="119" t="s">
        <v>1527</v>
      </c>
      <c r="X60" s="53" t="s">
        <v>1528</v>
      </c>
      <c r="Y60" s="54">
        <v>1</v>
      </c>
      <c r="Z60" s="189" t="s">
        <v>600</v>
      </c>
      <c r="AA60" s="54">
        <v>1</v>
      </c>
      <c r="AB60" s="217">
        <v>0</v>
      </c>
      <c r="AC60" s="54" t="s">
        <v>1425</v>
      </c>
      <c r="AD60" s="60" t="s">
        <v>1426</v>
      </c>
    </row>
    <row r="61" spans="2:30">
      <c r="B61" s="27">
        <v>54</v>
      </c>
      <c r="C61" s="36">
        <v>44987</v>
      </c>
      <c r="D61" s="66" t="s">
        <v>1519</v>
      </c>
      <c r="E61" s="66" t="s">
        <v>1520</v>
      </c>
      <c r="F61" s="15" t="s">
        <v>1521</v>
      </c>
      <c r="G61" s="15" t="s">
        <v>1522</v>
      </c>
      <c r="H61" s="15" t="s">
        <v>1523</v>
      </c>
      <c r="I61" s="15" t="s">
        <v>1524</v>
      </c>
      <c r="J61" s="27">
        <v>20</v>
      </c>
      <c r="K61" s="27">
        <v>5.5</v>
      </c>
      <c r="L61" s="29" t="s">
        <v>1381</v>
      </c>
      <c r="M61" s="27" t="s">
        <v>1382</v>
      </c>
      <c r="N61" s="27">
        <v>20</v>
      </c>
      <c r="O61" s="28" t="s">
        <v>1383</v>
      </c>
      <c r="P61" s="321" t="s">
        <v>1384</v>
      </c>
      <c r="Q61" s="53" t="s">
        <v>1537</v>
      </c>
      <c r="R61" s="53" t="s">
        <v>1535</v>
      </c>
      <c r="S61" s="54">
        <v>10</v>
      </c>
      <c r="T61" s="69"/>
      <c r="U61" s="69" t="str">
        <f t="shared" si="0"/>
        <v/>
      </c>
      <c r="V61" s="214"/>
      <c r="W61" s="119" t="s">
        <v>1527</v>
      </c>
      <c r="X61" s="53" t="s">
        <v>1528</v>
      </c>
      <c r="Y61" s="54">
        <v>1</v>
      </c>
      <c r="Z61" s="189" t="s">
        <v>600</v>
      </c>
      <c r="AA61" s="54">
        <v>1</v>
      </c>
      <c r="AB61" s="217">
        <v>0</v>
      </c>
      <c r="AC61" s="54" t="s">
        <v>1425</v>
      </c>
      <c r="AD61" s="60" t="s">
        <v>1426</v>
      </c>
    </row>
    <row r="62" spans="2:30">
      <c r="B62" s="27">
        <v>55</v>
      </c>
      <c r="C62" s="36">
        <v>44987</v>
      </c>
      <c r="D62" s="66" t="s">
        <v>1538</v>
      </c>
      <c r="E62" s="66" t="s">
        <v>1539</v>
      </c>
      <c r="F62" s="15" t="s">
        <v>1540</v>
      </c>
      <c r="G62" s="15" t="s">
        <v>1541</v>
      </c>
      <c r="H62" s="15" t="s">
        <v>1542</v>
      </c>
      <c r="I62" s="15" t="s">
        <v>1543</v>
      </c>
      <c r="J62" s="27">
        <v>225</v>
      </c>
      <c r="K62" s="27">
        <v>46.1</v>
      </c>
      <c r="L62" s="29" t="s">
        <v>1381</v>
      </c>
      <c r="M62" s="27" t="s">
        <v>1470</v>
      </c>
      <c r="N62" s="27">
        <v>10</v>
      </c>
      <c r="O62" s="28" t="s">
        <v>1544</v>
      </c>
      <c r="P62" s="321" t="s">
        <v>1384</v>
      </c>
      <c r="Q62" s="53" t="s">
        <v>1545</v>
      </c>
      <c r="R62" s="53" t="s">
        <v>1425</v>
      </c>
      <c r="S62" s="54">
        <v>10</v>
      </c>
      <c r="T62" s="69"/>
      <c r="U62" s="69" t="str">
        <f t="shared" si="0"/>
        <v/>
      </c>
      <c r="V62" s="214"/>
      <c r="W62" s="119" t="s">
        <v>1527</v>
      </c>
      <c r="X62" s="53" t="s">
        <v>350</v>
      </c>
      <c r="Y62" s="54">
        <v>0</v>
      </c>
      <c r="Z62" s="189"/>
      <c r="AA62" s="54">
        <v>0</v>
      </c>
      <c r="AB62" s="217">
        <v>0</v>
      </c>
      <c r="AC62" s="54" t="s">
        <v>1425</v>
      </c>
      <c r="AD62" s="60" t="s">
        <v>1546</v>
      </c>
    </row>
    <row r="63" spans="2:30">
      <c r="B63" s="27">
        <v>56</v>
      </c>
      <c r="C63" s="36">
        <v>45049</v>
      </c>
      <c r="D63" s="66" t="s">
        <v>1538</v>
      </c>
      <c r="E63" s="66" t="s">
        <v>1539</v>
      </c>
      <c r="F63" s="15" t="s">
        <v>1540</v>
      </c>
      <c r="G63" s="15" t="s">
        <v>1541</v>
      </c>
      <c r="H63" s="15" t="s">
        <v>1542</v>
      </c>
      <c r="I63" s="15" t="s">
        <v>1543</v>
      </c>
      <c r="J63" s="27">
        <v>225</v>
      </c>
      <c r="K63" s="27">
        <v>46.1</v>
      </c>
      <c r="L63" s="29" t="s">
        <v>1381</v>
      </c>
      <c r="M63" s="27" t="s">
        <v>1470</v>
      </c>
      <c r="N63" s="27">
        <v>10</v>
      </c>
      <c r="O63" s="28" t="s">
        <v>1544</v>
      </c>
      <c r="P63" s="321" t="s">
        <v>1384</v>
      </c>
      <c r="Q63" s="53" t="s">
        <v>1547</v>
      </c>
      <c r="R63" s="53" t="s">
        <v>1425</v>
      </c>
      <c r="S63" s="54">
        <v>10</v>
      </c>
      <c r="T63" s="69"/>
      <c r="U63" s="69" t="str">
        <f t="shared" si="0"/>
        <v/>
      </c>
      <c r="V63" s="214"/>
      <c r="W63" s="119"/>
      <c r="X63" s="53"/>
      <c r="Y63" s="54">
        <v>0</v>
      </c>
      <c r="Z63" s="189"/>
      <c r="AA63" s="54">
        <v>0</v>
      </c>
      <c r="AB63" s="217">
        <v>0</v>
      </c>
      <c r="AC63" s="54" t="s">
        <v>1425</v>
      </c>
      <c r="AD63" s="60" t="s">
        <v>1546</v>
      </c>
    </row>
    <row r="64" spans="2:30">
      <c r="B64" s="27">
        <v>57</v>
      </c>
      <c r="C64" s="36">
        <v>45049</v>
      </c>
      <c r="D64" s="66" t="s">
        <v>1538</v>
      </c>
      <c r="E64" s="66" t="s">
        <v>1539</v>
      </c>
      <c r="F64" s="15" t="s">
        <v>1540</v>
      </c>
      <c r="G64" s="15" t="s">
        <v>1541</v>
      </c>
      <c r="H64" s="15" t="s">
        <v>1542</v>
      </c>
      <c r="I64" s="15" t="s">
        <v>1543</v>
      </c>
      <c r="J64" s="27">
        <v>225</v>
      </c>
      <c r="K64" s="27">
        <v>46.1</v>
      </c>
      <c r="L64" s="29" t="s">
        <v>1381</v>
      </c>
      <c r="M64" s="27" t="s">
        <v>1470</v>
      </c>
      <c r="N64" s="27">
        <v>10</v>
      </c>
      <c r="O64" s="28" t="s">
        <v>1544</v>
      </c>
      <c r="P64" s="321" t="s">
        <v>1384</v>
      </c>
      <c r="Q64" s="53" t="s">
        <v>1548</v>
      </c>
      <c r="R64" s="53" t="s">
        <v>1425</v>
      </c>
      <c r="S64" s="54">
        <v>10</v>
      </c>
      <c r="T64" s="69"/>
      <c r="U64" s="69" t="str">
        <f t="shared" si="0"/>
        <v/>
      </c>
      <c r="V64" s="214"/>
      <c r="W64" s="119"/>
      <c r="X64" s="53"/>
      <c r="Y64" s="54">
        <v>0</v>
      </c>
      <c r="Z64" s="189"/>
      <c r="AA64" s="54">
        <v>0</v>
      </c>
      <c r="AB64" s="217">
        <v>0</v>
      </c>
      <c r="AC64" s="54" t="s">
        <v>1425</v>
      </c>
      <c r="AD64" s="60" t="s">
        <v>1546</v>
      </c>
    </row>
    <row r="65" spans="2:30">
      <c r="B65" s="27">
        <v>58</v>
      </c>
      <c r="C65" s="36">
        <v>45049</v>
      </c>
      <c r="D65" s="66" t="s">
        <v>1538</v>
      </c>
      <c r="E65" s="66" t="s">
        <v>1539</v>
      </c>
      <c r="F65" s="15" t="s">
        <v>1540</v>
      </c>
      <c r="G65" s="15" t="s">
        <v>1541</v>
      </c>
      <c r="H65" s="15" t="s">
        <v>1542</v>
      </c>
      <c r="I65" s="15" t="s">
        <v>1543</v>
      </c>
      <c r="J65" s="27">
        <v>225</v>
      </c>
      <c r="K65" s="27">
        <v>46.1</v>
      </c>
      <c r="L65" s="29" t="s">
        <v>1381</v>
      </c>
      <c r="M65" s="27" t="s">
        <v>1470</v>
      </c>
      <c r="N65" s="27">
        <v>10</v>
      </c>
      <c r="O65" s="28" t="s">
        <v>1544</v>
      </c>
      <c r="P65" s="321" t="s">
        <v>1384</v>
      </c>
      <c r="Q65" s="53" t="s">
        <v>1549</v>
      </c>
      <c r="R65" s="53" t="s">
        <v>1550</v>
      </c>
      <c r="S65" s="54">
        <v>10</v>
      </c>
      <c r="T65" s="69"/>
      <c r="U65" s="69" t="str">
        <f t="shared" si="0"/>
        <v/>
      </c>
      <c r="V65" s="214"/>
      <c r="W65" s="119"/>
      <c r="X65" s="53"/>
      <c r="Y65" s="54">
        <v>0</v>
      </c>
      <c r="Z65" s="189"/>
      <c r="AA65" s="54">
        <v>0</v>
      </c>
      <c r="AB65" s="217">
        <v>0</v>
      </c>
      <c r="AC65" s="54" t="s">
        <v>1425</v>
      </c>
      <c r="AD65" s="60" t="s">
        <v>1551</v>
      </c>
    </row>
    <row r="66" spans="2:30">
      <c r="B66" s="27">
        <v>59</v>
      </c>
      <c r="C66" s="36">
        <v>44987</v>
      </c>
      <c r="D66" s="66" t="s">
        <v>555</v>
      </c>
      <c r="E66" s="66" t="s">
        <v>1552</v>
      </c>
      <c r="F66" s="15" t="s">
        <v>1553</v>
      </c>
      <c r="G66" s="15" t="s">
        <v>1554</v>
      </c>
      <c r="H66" s="15" t="s">
        <v>1555</v>
      </c>
      <c r="I66" s="15" t="s">
        <v>1556</v>
      </c>
      <c r="J66" s="27">
        <v>84</v>
      </c>
      <c r="K66" s="27">
        <v>25.1</v>
      </c>
      <c r="L66" s="29" t="s">
        <v>1381</v>
      </c>
      <c r="M66" s="27" t="s">
        <v>1421</v>
      </c>
      <c r="N66" s="27">
        <v>15</v>
      </c>
      <c r="O66" s="28" t="s">
        <v>1383</v>
      </c>
      <c r="P66" s="321" t="s">
        <v>1384</v>
      </c>
      <c r="Q66" s="53" t="s">
        <v>1557</v>
      </c>
      <c r="R66" s="15" t="s">
        <v>1425</v>
      </c>
      <c r="S66" s="54">
        <v>3.5</v>
      </c>
      <c r="T66" s="69"/>
      <c r="U66" s="69" t="str">
        <f t="shared" si="0"/>
        <v/>
      </c>
      <c r="V66" s="214"/>
      <c r="W66" s="119" t="s">
        <v>1527</v>
      </c>
      <c r="X66" s="53" t="s">
        <v>350</v>
      </c>
      <c r="Y66" s="54">
        <v>0</v>
      </c>
      <c r="Z66" s="189"/>
      <c r="AA66" s="54">
        <v>0</v>
      </c>
      <c r="AB66" s="217">
        <v>1</v>
      </c>
      <c r="AC66" s="54" t="s">
        <v>1425</v>
      </c>
      <c r="AD66" s="60" t="s">
        <v>1558</v>
      </c>
    </row>
    <row r="67" spans="2:30">
      <c r="B67" s="27">
        <v>60</v>
      </c>
      <c r="C67" s="36">
        <v>44987</v>
      </c>
      <c r="D67" s="66" t="s">
        <v>555</v>
      </c>
      <c r="E67" s="66" t="s">
        <v>1552</v>
      </c>
      <c r="F67" s="15" t="s">
        <v>1553</v>
      </c>
      <c r="G67" s="15" t="s">
        <v>1554</v>
      </c>
      <c r="H67" s="15" t="s">
        <v>1555</v>
      </c>
      <c r="I67" s="15" t="s">
        <v>1556</v>
      </c>
      <c r="J67" s="27">
        <v>84</v>
      </c>
      <c r="K67" s="27">
        <v>25.1</v>
      </c>
      <c r="L67" s="29" t="s">
        <v>1381</v>
      </c>
      <c r="M67" s="27" t="s">
        <v>1421</v>
      </c>
      <c r="N67" s="27">
        <v>15</v>
      </c>
      <c r="O67" s="28" t="s">
        <v>1383</v>
      </c>
      <c r="P67" s="321" t="s">
        <v>1384</v>
      </c>
      <c r="Q67" s="53" t="s">
        <v>1559</v>
      </c>
      <c r="R67" s="15" t="s">
        <v>1425</v>
      </c>
      <c r="S67" s="54">
        <v>10</v>
      </c>
      <c r="T67" s="69"/>
      <c r="U67" s="69" t="str">
        <f t="shared" si="0"/>
        <v/>
      </c>
      <c r="V67" s="214"/>
      <c r="W67" s="119" t="s">
        <v>1527</v>
      </c>
      <c r="X67" s="53" t="s">
        <v>350</v>
      </c>
      <c r="Y67" s="54">
        <v>0</v>
      </c>
      <c r="Z67" s="189"/>
      <c r="AA67" s="54">
        <v>0</v>
      </c>
      <c r="AB67" s="217">
        <v>1</v>
      </c>
      <c r="AC67" s="54" t="s">
        <v>1425</v>
      </c>
      <c r="AD67" s="60" t="s">
        <v>1558</v>
      </c>
    </row>
    <row r="68" spans="2:30">
      <c r="B68" s="27">
        <v>61</v>
      </c>
      <c r="C68" s="36">
        <v>44987</v>
      </c>
      <c r="D68" s="66" t="s">
        <v>1560</v>
      </c>
      <c r="E68" s="66" t="s">
        <v>1561</v>
      </c>
      <c r="F68" s="15" t="s">
        <v>1562</v>
      </c>
      <c r="G68" s="15" t="s">
        <v>1563</v>
      </c>
      <c r="H68" s="15" t="s">
        <v>1564</v>
      </c>
      <c r="I68" s="15" t="s">
        <v>1565</v>
      </c>
      <c r="J68" s="27">
        <v>112</v>
      </c>
      <c r="K68" s="27">
        <v>27.4</v>
      </c>
      <c r="L68" s="29" t="s">
        <v>1420</v>
      </c>
      <c r="M68" s="27" t="s">
        <v>1470</v>
      </c>
      <c r="N68" s="27">
        <v>21</v>
      </c>
      <c r="O68" s="28" t="s">
        <v>1566</v>
      </c>
      <c r="P68" s="321" t="s">
        <v>1384</v>
      </c>
      <c r="Q68" s="53" t="s">
        <v>852</v>
      </c>
      <c r="R68" s="15" t="s">
        <v>1567</v>
      </c>
      <c r="S68" s="54">
        <v>10</v>
      </c>
      <c r="T68" s="69"/>
      <c r="U68" s="69" t="str">
        <f t="shared" si="0"/>
        <v/>
      </c>
      <c r="V68" s="214" t="s">
        <v>19</v>
      </c>
      <c r="W68" s="119" t="s">
        <v>1475</v>
      </c>
      <c r="X68" s="53" t="s">
        <v>1568</v>
      </c>
      <c r="Y68" s="54">
        <v>1</v>
      </c>
      <c r="Z68" s="189" t="s">
        <v>600</v>
      </c>
      <c r="AA68" s="54">
        <v>0</v>
      </c>
      <c r="AB68" s="217">
        <v>0</v>
      </c>
      <c r="AC68" s="54" t="s">
        <v>1569</v>
      </c>
      <c r="AD68" s="60" t="s">
        <v>1570</v>
      </c>
    </row>
    <row r="69" spans="2:30">
      <c r="B69" s="27">
        <v>62</v>
      </c>
      <c r="C69" s="36">
        <v>44987</v>
      </c>
      <c r="D69" s="66" t="s">
        <v>1571</v>
      </c>
      <c r="E69" s="66" t="s">
        <v>1572</v>
      </c>
      <c r="F69" s="15" t="s">
        <v>1573</v>
      </c>
      <c r="G69" s="15" t="s">
        <v>1574</v>
      </c>
      <c r="H69" s="15" t="s">
        <v>1575</v>
      </c>
      <c r="I69" s="15" t="s">
        <v>1576</v>
      </c>
      <c r="J69" s="27">
        <v>62</v>
      </c>
      <c r="K69" s="27">
        <v>24.9</v>
      </c>
      <c r="L69" s="29" t="s">
        <v>1381</v>
      </c>
      <c r="M69" s="27" t="s">
        <v>1382</v>
      </c>
      <c r="N69" s="27">
        <v>22</v>
      </c>
      <c r="O69" s="28" t="s">
        <v>1566</v>
      </c>
      <c r="P69" s="321" t="s">
        <v>1384</v>
      </c>
      <c r="Q69" s="53" t="s">
        <v>1577</v>
      </c>
      <c r="R69" s="53" t="s">
        <v>1578</v>
      </c>
      <c r="S69" s="54">
        <v>10</v>
      </c>
      <c r="T69" s="69"/>
      <c r="U69" s="69" t="str">
        <f t="shared" si="0"/>
        <v/>
      </c>
      <c r="V69" s="214"/>
      <c r="W69" s="119" t="s">
        <v>1527</v>
      </c>
      <c r="X69" s="53" t="s">
        <v>350</v>
      </c>
      <c r="Y69" s="54">
        <v>0</v>
      </c>
      <c r="Z69" s="189" t="s">
        <v>600</v>
      </c>
      <c r="AA69" s="54">
        <v>1</v>
      </c>
      <c r="AB69" s="217">
        <v>1</v>
      </c>
      <c r="AC69" s="54" t="s">
        <v>1425</v>
      </c>
      <c r="AD69" s="60" t="s">
        <v>1426</v>
      </c>
    </row>
    <row r="70" spans="2:30">
      <c r="B70" s="27">
        <v>63</v>
      </c>
      <c r="C70" s="36">
        <v>44987</v>
      </c>
      <c r="D70" s="66" t="s">
        <v>1579</v>
      </c>
      <c r="E70" s="66" t="s">
        <v>1580</v>
      </c>
      <c r="F70" s="15" t="s">
        <v>1581</v>
      </c>
      <c r="G70" s="15" t="s">
        <v>1582</v>
      </c>
      <c r="H70" s="15" t="s">
        <v>1583</v>
      </c>
      <c r="I70" s="15" t="s">
        <v>1584</v>
      </c>
      <c r="J70" s="27">
        <v>75</v>
      </c>
      <c r="K70" s="27">
        <v>16.600000000000001</v>
      </c>
      <c r="L70" s="29" t="s">
        <v>1439</v>
      </c>
      <c r="M70" s="27" t="s">
        <v>1382</v>
      </c>
      <c r="N70" s="27">
        <v>25</v>
      </c>
      <c r="O70" s="15" t="s">
        <v>1585</v>
      </c>
      <c r="P70" s="15" t="s">
        <v>1472</v>
      </c>
      <c r="Q70" s="15" t="s">
        <v>1586</v>
      </c>
      <c r="R70" s="15" t="s">
        <v>1587</v>
      </c>
      <c r="S70" s="27">
        <v>10</v>
      </c>
      <c r="T70" s="69"/>
      <c r="U70" s="69" t="str">
        <f t="shared" si="0"/>
        <v/>
      </c>
      <c r="V70" s="214"/>
      <c r="W70" s="119" t="s">
        <v>1527</v>
      </c>
      <c r="X70" s="53" t="s">
        <v>350</v>
      </c>
      <c r="Y70" s="54">
        <v>0</v>
      </c>
      <c r="Z70" s="189" t="s">
        <v>600</v>
      </c>
      <c r="AA70" s="54">
        <v>1</v>
      </c>
      <c r="AB70" s="190">
        <v>0</v>
      </c>
      <c r="AC70" s="54" t="s">
        <v>1425</v>
      </c>
      <c r="AD70" s="60" t="s">
        <v>1588</v>
      </c>
    </row>
    <row r="71" spans="2:30">
      <c r="B71" s="27">
        <v>64</v>
      </c>
      <c r="C71" s="36">
        <v>44987</v>
      </c>
      <c r="D71" s="66" t="s">
        <v>1579</v>
      </c>
      <c r="E71" s="66" t="s">
        <v>1580</v>
      </c>
      <c r="F71" s="15" t="s">
        <v>1581</v>
      </c>
      <c r="G71" s="15" t="s">
        <v>1582</v>
      </c>
      <c r="H71" s="15" t="s">
        <v>1583</v>
      </c>
      <c r="I71" s="15" t="s">
        <v>1584</v>
      </c>
      <c r="J71" s="27">
        <v>75</v>
      </c>
      <c r="K71" s="27">
        <v>16.600000000000001</v>
      </c>
      <c r="L71" s="29" t="s">
        <v>1439</v>
      </c>
      <c r="M71" s="27" t="s">
        <v>1382</v>
      </c>
      <c r="N71" s="27">
        <v>25</v>
      </c>
      <c r="O71" s="15" t="s">
        <v>1585</v>
      </c>
      <c r="P71" s="15" t="s">
        <v>1472</v>
      </c>
      <c r="Q71" s="15" t="s">
        <v>1586</v>
      </c>
      <c r="R71" s="15" t="s">
        <v>1587</v>
      </c>
      <c r="S71" s="27">
        <v>14</v>
      </c>
      <c r="T71" s="69"/>
      <c r="U71" s="69" t="str">
        <f t="shared" si="0"/>
        <v/>
      </c>
      <c r="V71" s="214"/>
      <c r="W71" s="119" t="s">
        <v>1527</v>
      </c>
      <c r="X71" s="53" t="s">
        <v>350</v>
      </c>
      <c r="Y71" s="54">
        <v>0</v>
      </c>
      <c r="Z71" s="189" t="s">
        <v>600</v>
      </c>
      <c r="AA71" s="54">
        <v>1</v>
      </c>
      <c r="AB71" s="190">
        <v>0</v>
      </c>
      <c r="AC71" s="54" t="s">
        <v>1425</v>
      </c>
      <c r="AD71" s="60" t="s">
        <v>1588</v>
      </c>
    </row>
    <row r="72" spans="2:30">
      <c r="B72" s="27">
        <v>65</v>
      </c>
      <c r="C72" s="36">
        <v>44987</v>
      </c>
      <c r="D72" s="66" t="s">
        <v>1579</v>
      </c>
      <c r="E72" s="66" t="s">
        <v>1580</v>
      </c>
      <c r="F72" s="15" t="s">
        <v>1581</v>
      </c>
      <c r="G72" s="15" t="s">
        <v>1582</v>
      </c>
      <c r="H72" s="15" t="s">
        <v>1583</v>
      </c>
      <c r="I72" s="15" t="s">
        <v>1584</v>
      </c>
      <c r="J72" s="27">
        <v>75</v>
      </c>
      <c r="K72" s="27">
        <v>16.600000000000001</v>
      </c>
      <c r="L72" s="29" t="s">
        <v>1439</v>
      </c>
      <c r="M72" s="27" t="s">
        <v>1382</v>
      </c>
      <c r="N72" s="27">
        <v>25</v>
      </c>
      <c r="O72" s="15" t="s">
        <v>1585</v>
      </c>
      <c r="P72" s="15" t="s">
        <v>1472</v>
      </c>
      <c r="Q72" s="15" t="s">
        <v>1589</v>
      </c>
      <c r="R72" s="15" t="s">
        <v>1587</v>
      </c>
      <c r="S72" s="27">
        <v>10</v>
      </c>
      <c r="T72" s="69"/>
      <c r="U72" s="69" t="str">
        <f t="shared" si="0"/>
        <v/>
      </c>
      <c r="V72" s="214"/>
      <c r="W72" s="119" t="s">
        <v>1527</v>
      </c>
      <c r="X72" s="53" t="s">
        <v>350</v>
      </c>
      <c r="Y72" s="54">
        <v>0</v>
      </c>
      <c r="Z72" s="189" t="s">
        <v>600</v>
      </c>
      <c r="AA72" s="54">
        <v>1</v>
      </c>
      <c r="AB72" s="190">
        <v>0</v>
      </c>
      <c r="AC72" s="54" t="s">
        <v>1425</v>
      </c>
      <c r="AD72" s="60" t="s">
        <v>1588</v>
      </c>
    </row>
    <row r="73" spans="2:30">
      <c r="B73" s="27">
        <v>66</v>
      </c>
      <c r="C73" s="36">
        <v>44987</v>
      </c>
      <c r="D73" s="66" t="s">
        <v>1579</v>
      </c>
      <c r="E73" s="66" t="s">
        <v>1580</v>
      </c>
      <c r="F73" s="15" t="s">
        <v>1581</v>
      </c>
      <c r="G73" s="15" t="s">
        <v>1582</v>
      </c>
      <c r="H73" s="15" t="s">
        <v>1583</v>
      </c>
      <c r="I73" s="15" t="s">
        <v>1584</v>
      </c>
      <c r="J73" s="27">
        <v>75</v>
      </c>
      <c r="K73" s="27">
        <v>16.600000000000001</v>
      </c>
      <c r="L73" s="29" t="s">
        <v>1439</v>
      </c>
      <c r="M73" s="27" t="s">
        <v>1382</v>
      </c>
      <c r="N73" s="27">
        <v>25</v>
      </c>
      <c r="O73" s="15" t="s">
        <v>1585</v>
      </c>
      <c r="P73" s="15" t="s">
        <v>1472</v>
      </c>
      <c r="Q73" s="15" t="s">
        <v>1589</v>
      </c>
      <c r="R73" s="15" t="s">
        <v>1587</v>
      </c>
      <c r="S73" s="27">
        <v>14</v>
      </c>
      <c r="T73" s="69"/>
      <c r="U73" s="69" t="str">
        <f t="shared" ref="U73:U126" si="1">IF(T73/S73=0,"",T73/S73)</f>
        <v/>
      </c>
      <c r="V73" s="214"/>
      <c r="W73" s="119" t="s">
        <v>1527</v>
      </c>
      <c r="X73" s="53" t="s">
        <v>350</v>
      </c>
      <c r="Y73" s="54">
        <v>0</v>
      </c>
      <c r="Z73" s="189" t="s">
        <v>600</v>
      </c>
      <c r="AA73" s="54">
        <v>1</v>
      </c>
      <c r="AB73" s="190">
        <v>0</v>
      </c>
      <c r="AC73" s="54" t="s">
        <v>1425</v>
      </c>
      <c r="AD73" s="60" t="s">
        <v>1588</v>
      </c>
    </row>
    <row r="74" spans="2:30">
      <c r="B74" s="27">
        <v>67</v>
      </c>
      <c r="C74" s="36">
        <v>44987</v>
      </c>
      <c r="D74" s="66" t="s">
        <v>1579</v>
      </c>
      <c r="E74" s="66" t="s">
        <v>1580</v>
      </c>
      <c r="F74" s="15" t="s">
        <v>1581</v>
      </c>
      <c r="G74" s="15" t="s">
        <v>1582</v>
      </c>
      <c r="H74" s="15" t="s">
        <v>1583</v>
      </c>
      <c r="I74" s="15" t="s">
        <v>1584</v>
      </c>
      <c r="J74" s="27">
        <v>75</v>
      </c>
      <c r="K74" s="27">
        <v>16.600000000000001</v>
      </c>
      <c r="L74" s="29" t="s">
        <v>1439</v>
      </c>
      <c r="M74" s="27" t="s">
        <v>1382</v>
      </c>
      <c r="N74" s="27">
        <v>25</v>
      </c>
      <c r="O74" s="15" t="s">
        <v>1585</v>
      </c>
      <c r="P74" s="15" t="s">
        <v>1472</v>
      </c>
      <c r="Q74" s="15" t="s">
        <v>1590</v>
      </c>
      <c r="R74" s="15" t="s">
        <v>1587</v>
      </c>
      <c r="S74" s="27">
        <v>8</v>
      </c>
      <c r="T74" s="69"/>
      <c r="U74" s="69" t="str">
        <f t="shared" si="1"/>
        <v/>
      </c>
      <c r="V74" s="214"/>
      <c r="W74" s="119" t="s">
        <v>1527</v>
      </c>
      <c r="X74" s="53" t="s">
        <v>350</v>
      </c>
      <c r="Y74" s="54">
        <v>0</v>
      </c>
      <c r="Z74" s="189" t="s">
        <v>600</v>
      </c>
      <c r="AA74" s="54">
        <v>1</v>
      </c>
      <c r="AB74" s="190">
        <v>0</v>
      </c>
      <c r="AC74" s="54" t="s">
        <v>1425</v>
      </c>
      <c r="AD74" s="60" t="s">
        <v>1588</v>
      </c>
    </row>
    <row r="75" spans="2:30">
      <c r="B75" s="27">
        <v>68</v>
      </c>
      <c r="C75" s="36">
        <v>44987</v>
      </c>
      <c r="D75" s="66" t="s">
        <v>439</v>
      </c>
      <c r="E75" s="66" t="s">
        <v>1591</v>
      </c>
      <c r="F75" s="15" t="s">
        <v>1592</v>
      </c>
      <c r="G75" s="15" t="s">
        <v>1593</v>
      </c>
      <c r="H75" s="15" t="s">
        <v>1594</v>
      </c>
      <c r="I75" s="15" t="s">
        <v>1595</v>
      </c>
      <c r="J75" s="27">
        <v>3000</v>
      </c>
      <c r="K75" s="27">
        <v>814.7</v>
      </c>
      <c r="L75" s="29" t="s">
        <v>1381</v>
      </c>
      <c r="M75" s="27" t="s">
        <v>1470</v>
      </c>
      <c r="N75" s="27">
        <v>27</v>
      </c>
      <c r="O75" s="15" t="s">
        <v>1585</v>
      </c>
      <c r="P75" s="15" t="s">
        <v>1472</v>
      </c>
      <c r="Q75" s="15" t="s">
        <v>1596</v>
      </c>
      <c r="R75" s="53" t="s">
        <v>1597</v>
      </c>
      <c r="S75" s="27">
        <v>10</v>
      </c>
      <c r="T75" s="69"/>
      <c r="U75" s="69" t="str">
        <f t="shared" si="1"/>
        <v/>
      </c>
      <c r="V75" s="206" t="s">
        <v>19</v>
      </c>
      <c r="W75" s="119" t="s">
        <v>1527</v>
      </c>
      <c r="X75" s="53" t="s">
        <v>350</v>
      </c>
      <c r="Y75" s="54">
        <v>0</v>
      </c>
      <c r="Z75" s="189" t="s">
        <v>440</v>
      </c>
      <c r="AA75" s="54">
        <v>0</v>
      </c>
      <c r="AB75" s="190">
        <v>0</v>
      </c>
      <c r="AC75" s="54" t="s">
        <v>1425</v>
      </c>
      <c r="AD75" s="60" t="s">
        <v>1588</v>
      </c>
    </row>
    <row r="76" spans="2:30">
      <c r="B76" s="27">
        <v>69</v>
      </c>
      <c r="C76" s="36">
        <v>44987</v>
      </c>
      <c r="D76" s="66" t="s">
        <v>1598</v>
      </c>
      <c r="E76" s="66" t="s">
        <v>1599</v>
      </c>
      <c r="F76" s="15" t="s">
        <v>1600</v>
      </c>
      <c r="G76" s="15" t="s">
        <v>1601</v>
      </c>
      <c r="H76" s="15" t="s">
        <v>1602</v>
      </c>
      <c r="I76" s="15" t="s">
        <v>1603</v>
      </c>
      <c r="J76" s="27">
        <v>106</v>
      </c>
      <c r="K76" s="27">
        <v>45.7</v>
      </c>
      <c r="L76" s="29" t="s">
        <v>1381</v>
      </c>
      <c r="M76" s="27" t="s">
        <v>1470</v>
      </c>
      <c r="N76" s="27">
        <v>28</v>
      </c>
      <c r="O76" s="15" t="s">
        <v>1604</v>
      </c>
      <c r="P76" s="15" t="s">
        <v>1472</v>
      </c>
      <c r="Q76" s="15" t="s">
        <v>1605</v>
      </c>
      <c r="R76" s="15" t="s">
        <v>1606</v>
      </c>
      <c r="T76" s="69"/>
      <c r="U76" s="69"/>
      <c r="V76" s="195" t="s">
        <v>19</v>
      </c>
      <c r="W76" s="29" t="s">
        <v>1475</v>
      </c>
      <c r="X76" s="53" t="s">
        <v>350</v>
      </c>
      <c r="Y76" s="27">
        <v>0</v>
      </c>
      <c r="Z76" s="189"/>
      <c r="AA76" s="27">
        <v>0</v>
      </c>
      <c r="AB76" s="190">
        <v>0</v>
      </c>
      <c r="AC76" s="54" t="s">
        <v>1425</v>
      </c>
      <c r="AD76" s="60" t="s">
        <v>1607</v>
      </c>
    </row>
    <row r="77" spans="2:30">
      <c r="B77" s="27">
        <v>70</v>
      </c>
      <c r="C77" s="36">
        <v>44987</v>
      </c>
      <c r="D77" s="66" t="s">
        <v>1608</v>
      </c>
      <c r="E77" s="66" t="s">
        <v>1609</v>
      </c>
      <c r="F77" s="15" t="s">
        <v>1610</v>
      </c>
      <c r="G77" s="15" t="s">
        <v>1611</v>
      </c>
      <c r="H77" s="15" t="s">
        <v>1612</v>
      </c>
      <c r="I77" s="15" t="s">
        <v>1613</v>
      </c>
      <c r="J77" s="27">
        <v>1082</v>
      </c>
      <c r="K77" s="27">
        <v>635.9</v>
      </c>
      <c r="L77" s="29" t="s">
        <v>1439</v>
      </c>
      <c r="M77" s="27" t="s">
        <v>1470</v>
      </c>
      <c r="N77" s="27">
        <v>6</v>
      </c>
      <c r="O77" s="15" t="s">
        <v>1604</v>
      </c>
      <c r="P77" s="15" t="s">
        <v>1384</v>
      </c>
      <c r="Q77" s="15" t="s">
        <v>906</v>
      </c>
      <c r="R77" s="15" t="s">
        <v>1614</v>
      </c>
      <c r="S77" s="27">
        <v>10</v>
      </c>
      <c r="T77" s="69">
        <v>9.99</v>
      </c>
      <c r="U77" s="69">
        <f t="shared" si="1"/>
        <v>0.999</v>
      </c>
      <c r="V77" s="214"/>
      <c r="W77" s="119" t="s">
        <v>1527</v>
      </c>
      <c r="X77" s="53" t="s">
        <v>350</v>
      </c>
      <c r="Y77" s="54">
        <v>0</v>
      </c>
      <c r="Z77" s="189" t="s">
        <v>360</v>
      </c>
      <c r="AA77" s="54">
        <v>1</v>
      </c>
      <c r="AB77" s="190">
        <v>1</v>
      </c>
      <c r="AC77" s="54" t="s">
        <v>1425</v>
      </c>
      <c r="AD77" s="60" t="s">
        <v>350</v>
      </c>
    </row>
    <row r="78" spans="2:30">
      <c r="B78" s="27">
        <v>71</v>
      </c>
      <c r="C78" s="36">
        <v>44987</v>
      </c>
      <c r="D78" s="66" t="s">
        <v>529</v>
      </c>
      <c r="E78" s="66" t="s">
        <v>1615</v>
      </c>
      <c r="F78" s="15" t="s">
        <v>1616</v>
      </c>
      <c r="G78" s="15" t="s">
        <v>524</v>
      </c>
      <c r="H78" s="15" t="s">
        <v>1617</v>
      </c>
      <c r="I78" s="15" t="s">
        <v>1618</v>
      </c>
      <c r="J78" s="27">
        <v>6</v>
      </c>
      <c r="K78" s="27">
        <v>1.6</v>
      </c>
      <c r="L78" s="29" t="s">
        <v>1381</v>
      </c>
      <c r="M78" s="27" t="s">
        <v>1382</v>
      </c>
      <c r="N78" s="27">
        <v>8</v>
      </c>
      <c r="O78" s="15" t="s">
        <v>1619</v>
      </c>
      <c r="P78" s="15" t="s">
        <v>1384</v>
      </c>
      <c r="Q78" s="15" t="s">
        <v>1620</v>
      </c>
      <c r="R78" s="15" t="s">
        <v>1621</v>
      </c>
      <c r="S78" s="27">
        <v>3.5</v>
      </c>
      <c r="T78" s="69"/>
      <c r="U78" s="69" t="str">
        <f t="shared" si="1"/>
        <v/>
      </c>
      <c r="V78" s="225" t="s">
        <v>528</v>
      </c>
      <c r="W78" s="119" t="s">
        <v>1622</v>
      </c>
      <c r="X78" s="53" t="s">
        <v>350</v>
      </c>
      <c r="Y78" s="27">
        <v>0</v>
      </c>
      <c r="Z78" s="189" t="s">
        <v>360</v>
      </c>
      <c r="AA78" s="27">
        <v>0</v>
      </c>
      <c r="AB78" s="190">
        <v>0</v>
      </c>
      <c r="AC78" s="27" t="s">
        <v>1569</v>
      </c>
      <c r="AD78" s="60" t="s">
        <v>1623</v>
      </c>
    </row>
    <row r="79" spans="2:30">
      <c r="B79" s="27">
        <v>72</v>
      </c>
      <c r="C79" s="36">
        <v>44987</v>
      </c>
      <c r="D79" s="66" t="s">
        <v>529</v>
      </c>
      <c r="E79" s="66" t="s">
        <v>1615</v>
      </c>
      <c r="F79" s="15" t="s">
        <v>1616</v>
      </c>
      <c r="G79" s="15" t="s">
        <v>524</v>
      </c>
      <c r="H79" s="15" t="s">
        <v>1617</v>
      </c>
      <c r="I79" s="15" t="s">
        <v>1618</v>
      </c>
      <c r="J79" s="27">
        <v>6</v>
      </c>
      <c r="K79" s="27">
        <v>1.6</v>
      </c>
      <c r="L79" s="29" t="s">
        <v>1381</v>
      </c>
      <c r="M79" s="27" t="s">
        <v>1382</v>
      </c>
      <c r="N79" s="27">
        <v>8</v>
      </c>
      <c r="O79" s="15" t="s">
        <v>1619</v>
      </c>
      <c r="P79" s="15" t="s">
        <v>1384</v>
      </c>
      <c r="Q79" s="15" t="s">
        <v>1620</v>
      </c>
      <c r="R79" s="15" t="s">
        <v>1621</v>
      </c>
      <c r="S79" s="27">
        <v>8</v>
      </c>
      <c r="T79" s="69"/>
      <c r="U79" s="69" t="str">
        <f t="shared" si="1"/>
        <v/>
      </c>
      <c r="V79" s="225" t="s">
        <v>528</v>
      </c>
      <c r="W79" s="119" t="s">
        <v>1622</v>
      </c>
      <c r="X79" s="53" t="s">
        <v>350</v>
      </c>
      <c r="Y79" s="27">
        <v>0</v>
      </c>
      <c r="Z79" s="189" t="s">
        <v>360</v>
      </c>
      <c r="AA79" s="27">
        <v>0</v>
      </c>
      <c r="AB79" s="190">
        <v>0</v>
      </c>
      <c r="AC79" s="27" t="s">
        <v>1569</v>
      </c>
      <c r="AD79" s="60" t="s">
        <v>1623</v>
      </c>
    </row>
    <row r="80" spans="2:30">
      <c r="B80" s="27">
        <v>73</v>
      </c>
      <c r="C80" s="36">
        <v>44987</v>
      </c>
      <c r="D80" s="66" t="s">
        <v>529</v>
      </c>
      <c r="E80" s="66" t="s">
        <v>1615</v>
      </c>
      <c r="F80" s="15" t="s">
        <v>1616</v>
      </c>
      <c r="G80" s="15" t="s">
        <v>524</v>
      </c>
      <c r="H80" s="15" t="s">
        <v>1617</v>
      </c>
      <c r="I80" s="15" t="s">
        <v>1618</v>
      </c>
      <c r="J80" s="27">
        <v>6</v>
      </c>
      <c r="K80" s="27">
        <v>1.6</v>
      </c>
      <c r="L80" s="29" t="s">
        <v>1381</v>
      </c>
      <c r="M80" s="27" t="s">
        <v>1382</v>
      </c>
      <c r="N80" s="27">
        <v>8</v>
      </c>
      <c r="O80" s="15" t="s">
        <v>1619</v>
      </c>
      <c r="P80" s="15" t="s">
        <v>1384</v>
      </c>
      <c r="Q80" s="15" t="s">
        <v>1620</v>
      </c>
      <c r="R80" s="15" t="s">
        <v>1621</v>
      </c>
      <c r="S80" s="27">
        <v>10</v>
      </c>
      <c r="T80" s="69"/>
      <c r="U80" s="69" t="str">
        <f t="shared" si="1"/>
        <v/>
      </c>
      <c r="V80" s="225" t="s">
        <v>528</v>
      </c>
      <c r="W80" s="119" t="s">
        <v>1622</v>
      </c>
      <c r="X80" s="53" t="s">
        <v>350</v>
      </c>
      <c r="Y80" s="27">
        <v>0</v>
      </c>
      <c r="Z80" s="189" t="s">
        <v>360</v>
      </c>
      <c r="AA80" s="27">
        <v>0</v>
      </c>
      <c r="AB80" s="190">
        <v>0</v>
      </c>
      <c r="AC80" s="27" t="s">
        <v>1569</v>
      </c>
      <c r="AD80" s="60" t="s">
        <v>1623</v>
      </c>
    </row>
    <row r="81" spans="2:30">
      <c r="B81" s="27">
        <v>74</v>
      </c>
      <c r="C81" s="36">
        <v>44987</v>
      </c>
      <c r="D81" s="66" t="s">
        <v>529</v>
      </c>
      <c r="E81" s="66" t="s">
        <v>1615</v>
      </c>
      <c r="F81" s="15" t="s">
        <v>1616</v>
      </c>
      <c r="G81" s="15" t="s">
        <v>524</v>
      </c>
      <c r="H81" s="15" t="s">
        <v>1617</v>
      </c>
      <c r="I81" s="15" t="s">
        <v>1618</v>
      </c>
      <c r="J81" s="27">
        <v>6</v>
      </c>
      <c r="K81" s="27">
        <v>1.6</v>
      </c>
      <c r="L81" s="29" t="s">
        <v>1381</v>
      </c>
      <c r="M81" s="27" t="s">
        <v>1382</v>
      </c>
      <c r="N81" s="27">
        <v>8</v>
      </c>
      <c r="O81" s="15" t="s">
        <v>1619</v>
      </c>
      <c r="P81" s="15" t="s">
        <v>1384</v>
      </c>
      <c r="Q81" s="15" t="s">
        <v>1620</v>
      </c>
      <c r="R81" s="15" t="s">
        <v>1621</v>
      </c>
      <c r="S81" s="27">
        <v>12</v>
      </c>
      <c r="T81" s="69"/>
      <c r="U81" s="69" t="str">
        <f t="shared" si="1"/>
        <v/>
      </c>
      <c r="V81" s="225" t="s">
        <v>528</v>
      </c>
      <c r="W81" s="119" t="s">
        <v>1622</v>
      </c>
      <c r="X81" s="53" t="s">
        <v>350</v>
      </c>
      <c r="Y81" s="27">
        <v>0</v>
      </c>
      <c r="Z81" s="189" t="s">
        <v>360</v>
      </c>
      <c r="AA81" s="27">
        <v>0</v>
      </c>
      <c r="AB81" s="190">
        <v>0</v>
      </c>
      <c r="AC81" s="27" t="s">
        <v>1569</v>
      </c>
      <c r="AD81" s="60" t="s">
        <v>1623</v>
      </c>
    </row>
    <row r="82" spans="2:30">
      <c r="B82" s="27">
        <v>75</v>
      </c>
      <c r="C82" s="36">
        <v>44987</v>
      </c>
      <c r="D82" s="66" t="s">
        <v>529</v>
      </c>
      <c r="E82" s="66" t="s">
        <v>1615</v>
      </c>
      <c r="F82" s="15" t="s">
        <v>1616</v>
      </c>
      <c r="G82" s="15" t="s">
        <v>524</v>
      </c>
      <c r="H82" s="15" t="s">
        <v>1617</v>
      </c>
      <c r="I82" s="15" t="s">
        <v>1618</v>
      </c>
      <c r="J82" s="27">
        <v>6</v>
      </c>
      <c r="K82" s="27">
        <v>1.6</v>
      </c>
      <c r="L82" s="29" t="s">
        <v>1381</v>
      </c>
      <c r="M82" s="27" t="s">
        <v>1382</v>
      </c>
      <c r="N82" s="27">
        <v>8</v>
      </c>
      <c r="O82" s="15" t="s">
        <v>1619</v>
      </c>
      <c r="P82" s="15" t="s">
        <v>1384</v>
      </c>
      <c r="Q82" s="15" t="s">
        <v>1624</v>
      </c>
      <c r="R82" s="15" t="s">
        <v>1621</v>
      </c>
      <c r="S82" s="27">
        <v>3.5</v>
      </c>
      <c r="T82" s="69"/>
      <c r="U82" s="69" t="str">
        <f t="shared" si="1"/>
        <v/>
      </c>
      <c r="V82" s="225" t="s">
        <v>528</v>
      </c>
      <c r="W82" s="119" t="s">
        <v>1622</v>
      </c>
      <c r="X82" s="53" t="s">
        <v>350</v>
      </c>
      <c r="Y82" s="27">
        <v>0</v>
      </c>
      <c r="Z82" s="189" t="s">
        <v>360</v>
      </c>
      <c r="AA82" s="27">
        <v>0</v>
      </c>
      <c r="AB82" s="190">
        <v>0</v>
      </c>
      <c r="AC82" s="27" t="s">
        <v>1569</v>
      </c>
      <c r="AD82" s="60" t="s">
        <v>1623</v>
      </c>
    </row>
    <row r="83" spans="2:30">
      <c r="B83" s="27">
        <v>76</v>
      </c>
      <c r="C83" s="36">
        <v>44987</v>
      </c>
      <c r="D83" s="66" t="s">
        <v>529</v>
      </c>
      <c r="E83" s="66" t="s">
        <v>1615</v>
      </c>
      <c r="F83" s="15" t="s">
        <v>1616</v>
      </c>
      <c r="G83" s="15" t="s">
        <v>524</v>
      </c>
      <c r="H83" s="15" t="s">
        <v>1617</v>
      </c>
      <c r="I83" s="15" t="s">
        <v>1618</v>
      </c>
      <c r="J83" s="27">
        <v>6</v>
      </c>
      <c r="K83" s="27">
        <v>1.6</v>
      </c>
      <c r="L83" s="29" t="s">
        <v>1381</v>
      </c>
      <c r="M83" s="27" t="s">
        <v>1382</v>
      </c>
      <c r="N83" s="27">
        <v>8</v>
      </c>
      <c r="O83" s="15" t="s">
        <v>1619</v>
      </c>
      <c r="P83" s="15" t="s">
        <v>1384</v>
      </c>
      <c r="Q83" s="15" t="s">
        <v>1624</v>
      </c>
      <c r="R83" s="15" t="s">
        <v>1621</v>
      </c>
      <c r="S83" s="27">
        <v>8</v>
      </c>
      <c r="T83" s="69"/>
      <c r="U83" s="69" t="str">
        <f t="shared" si="1"/>
        <v/>
      </c>
      <c r="V83" s="225" t="s">
        <v>528</v>
      </c>
      <c r="W83" s="119" t="s">
        <v>1622</v>
      </c>
      <c r="X83" s="53" t="s">
        <v>350</v>
      </c>
      <c r="Y83" s="27">
        <v>0</v>
      </c>
      <c r="Z83" s="189" t="s">
        <v>360</v>
      </c>
      <c r="AA83" s="27">
        <v>0</v>
      </c>
      <c r="AB83" s="190">
        <v>0</v>
      </c>
      <c r="AC83" s="27" t="s">
        <v>1569</v>
      </c>
      <c r="AD83" s="60" t="s">
        <v>1623</v>
      </c>
    </row>
    <row r="84" spans="2:30">
      <c r="B84" s="27">
        <v>77</v>
      </c>
      <c r="C84" s="36">
        <v>44987</v>
      </c>
      <c r="D84" s="66" t="s">
        <v>529</v>
      </c>
      <c r="E84" s="66" t="s">
        <v>1615</v>
      </c>
      <c r="F84" s="15" t="s">
        <v>1616</v>
      </c>
      <c r="G84" s="15" t="s">
        <v>524</v>
      </c>
      <c r="H84" s="15" t="s">
        <v>1617</v>
      </c>
      <c r="I84" s="15" t="s">
        <v>1618</v>
      </c>
      <c r="J84" s="27">
        <v>6</v>
      </c>
      <c r="K84" s="27">
        <v>1.6</v>
      </c>
      <c r="L84" s="29" t="s">
        <v>1381</v>
      </c>
      <c r="M84" s="27" t="s">
        <v>1382</v>
      </c>
      <c r="N84" s="27">
        <v>8</v>
      </c>
      <c r="O84" s="15" t="s">
        <v>1619</v>
      </c>
      <c r="P84" s="15" t="s">
        <v>1384</v>
      </c>
      <c r="Q84" s="15" t="s">
        <v>1624</v>
      </c>
      <c r="R84" s="15" t="s">
        <v>1621</v>
      </c>
      <c r="S84" s="27">
        <v>10</v>
      </c>
      <c r="T84" s="69"/>
      <c r="U84" s="69" t="str">
        <f t="shared" si="1"/>
        <v/>
      </c>
      <c r="V84" s="225" t="s">
        <v>528</v>
      </c>
      <c r="W84" s="119" t="s">
        <v>1622</v>
      </c>
      <c r="X84" s="53" t="s">
        <v>350</v>
      </c>
      <c r="Y84" s="27">
        <v>0</v>
      </c>
      <c r="Z84" s="189" t="s">
        <v>360</v>
      </c>
      <c r="AA84" s="27">
        <v>0</v>
      </c>
      <c r="AB84" s="190">
        <v>0</v>
      </c>
      <c r="AC84" s="27" t="s">
        <v>1569</v>
      </c>
      <c r="AD84" s="60" t="s">
        <v>1623</v>
      </c>
    </row>
    <row r="85" spans="2:30">
      <c r="B85" s="27">
        <v>78</v>
      </c>
      <c r="C85" s="36">
        <v>44987</v>
      </c>
      <c r="D85" s="66" t="s">
        <v>529</v>
      </c>
      <c r="E85" s="66" t="s">
        <v>1615</v>
      </c>
      <c r="F85" s="15" t="s">
        <v>1616</v>
      </c>
      <c r="G85" s="15" t="s">
        <v>524</v>
      </c>
      <c r="H85" s="15" t="s">
        <v>1617</v>
      </c>
      <c r="I85" s="15" t="s">
        <v>1618</v>
      </c>
      <c r="J85" s="27">
        <v>6</v>
      </c>
      <c r="K85" s="27">
        <v>1.6</v>
      </c>
      <c r="L85" s="29" t="s">
        <v>1381</v>
      </c>
      <c r="M85" s="27" t="s">
        <v>1382</v>
      </c>
      <c r="N85" s="27">
        <v>8</v>
      </c>
      <c r="O85" s="15" t="s">
        <v>1619</v>
      </c>
      <c r="P85" s="15" t="s">
        <v>1384</v>
      </c>
      <c r="Q85" s="15" t="s">
        <v>1624</v>
      </c>
      <c r="R85" s="15" t="s">
        <v>1621</v>
      </c>
      <c r="S85" s="27">
        <v>12</v>
      </c>
      <c r="T85" s="69"/>
      <c r="U85" s="69" t="str">
        <f t="shared" si="1"/>
        <v/>
      </c>
      <c r="V85" s="225" t="s">
        <v>528</v>
      </c>
      <c r="W85" s="119" t="s">
        <v>1622</v>
      </c>
      <c r="X85" s="53" t="s">
        <v>350</v>
      </c>
      <c r="Y85" s="27">
        <v>0</v>
      </c>
      <c r="Z85" s="189" t="s">
        <v>360</v>
      </c>
      <c r="AA85" s="27">
        <v>0</v>
      </c>
      <c r="AB85" s="190">
        <v>0</v>
      </c>
      <c r="AC85" s="27" t="s">
        <v>1569</v>
      </c>
      <c r="AD85" s="60" t="s">
        <v>1623</v>
      </c>
    </row>
    <row r="86" spans="2:30">
      <c r="B86" s="27">
        <v>79</v>
      </c>
      <c r="C86" s="36">
        <v>44987</v>
      </c>
      <c r="D86" s="66" t="s">
        <v>523</v>
      </c>
      <c r="E86" s="66" t="s">
        <v>1625</v>
      </c>
      <c r="F86" s="15" t="s">
        <v>1626</v>
      </c>
      <c r="G86" s="15" t="s">
        <v>616</v>
      </c>
      <c r="H86" s="15" t="s">
        <v>1627</v>
      </c>
      <c r="I86" s="15" t="s">
        <v>1628</v>
      </c>
      <c r="J86" s="27" t="s">
        <v>350</v>
      </c>
      <c r="M86" s="27" t="s">
        <v>350</v>
      </c>
      <c r="N86" s="27">
        <v>4</v>
      </c>
      <c r="O86" s="15" t="s">
        <v>1619</v>
      </c>
      <c r="P86" s="15" t="s">
        <v>1384</v>
      </c>
      <c r="Q86" s="15" t="s">
        <v>1629</v>
      </c>
      <c r="R86" s="15" t="s">
        <v>1425</v>
      </c>
      <c r="T86" s="69"/>
      <c r="U86" s="69"/>
      <c r="V86" s="225" t="s">
        <v>528</v>
      </c>
      <c r="W86" s="29" t="s">
        <v>1630</v>
      </c>
      <c r="X86" s="53" t="s">
        <v>350</v>
      </c>
      <c r="Y86" s="27"/>
      <c r="Z86" s="189" t="s">
        <v>360</v>
      </c>
      <c r="AA86" s="27"/>
      <c r="AB86" s="190">
        <v>0</v>
      </c>
      <c r="AC86" s="27" t="s">
        <v>1515</v>
      </c>
      <c r="AD86" s="60" t="s">
        <v>1558</v>
      </c>
    </row>
    <row r="87" spans="2:30">
      <c r="B87" s="27">
        <v>80</v>
      </c>
      <c r="C87" s="36">
        <v>44987</v>
      </c>
      <c r="D87" s="66" t="s">
        <v>674</v>
      </c>
      <c r="E87" s="66" t="s">
        <v>1631</v>
      </c>
      <c r="F87" s="15" t="s">
        <v>1632</v>
      </c>
      <c r="G87" s="15" t="s">
        <v>674</v>
      </c>
      <c r="H87" s="15" t="s">
        <v>1633</v>
      </c>
      <c r="I87" s="15" t="s">
        <v>1634</v>
      </c>
      <c r="J87" s="27">
        <v>71</v>
      </c>
      <c r="K87" s="27">
        <v>20.2</v>
      </c>
      <c r="L87" s="29" t="s">
        <v>1439</v>
      </c>
      <c r="M87" s="27" t="s">
        <v>1382</v>
      </c>
      <c r="N87" s="27">
        <v>26</v>
      </c>
      <c r="O87" s="15" t="s">
        <v>1635</v>
      </c>
      <c r="P87" s="15" t="s">
        <v>1472</v>
      </c>
      <c r="Q87" s="15" t="s">
        <v>1636</v>
      </c>
      <c r="R87" s="53" t="s">
        <v>1637</v>
      </c>
      <c r="S87" s="27">
        <v>10</v>
      </c>
      <c r="T87" s="69"/>
      <c r="U87" s="69" t="str">
        <f t="shared" si="1"/>
        <v/>
      </c>
      <c r="V87" s="214"/>
      <c r="W87" s="119" t="s">
        <v>1638</v>
      </c>
      <c r="X87" s="53" t="s">
        <v>350</v>
      </c>
      <c r="Y87" s="54">
        <v>0</v>
      </c>
      <c r="Z87" s="189" t="s">
        <v>600</v>
      </c>
      <c r="AA87" s="54">
        <v>1</v>
      </c>
      <c r="AB87" s="190">
        <v>0</v>
      </c>
      <c r="AC87" s="54"/>
      <c r="AD87" s="60" t="s">
        <v>1588</v>
      </c>
    </row>
    <row r="88" spans="2:30">
      <c r="B88" s="27">
        <v>81</v>
      </c>
      <c r="C88" s="36">
        <v>44987</v>
      </c>
      <c r="D88" s="66" t="s">
        <v>674</v>
      </c>
      <c r="E88" s="66" t="s">
        <v>1631</v>
      </c>
      <c r="F88" s="15" t="s">
        <v>1632</v>
      </c>
      <c r="G88" s="15" t="s">
        <v>674</v>
      </c>
      <c r="H88" s="15" t="s">
        <v>1633</v>
      </c>
      <c r="I88" s="15" t="s">
        <v>1634</v>
      </c>
      <c r="J88" s="27">
        <v>71</v>
      </c>
      <c r="K88" s="27">
        <v>20.2</v>
      </c>
      <c r="L88" s="29" t="s">
        <v>1439</v>
      </c>
      <c r="M88" s="27" t="s">
        <v>1382</v>
      </c>
      <c r="N88" s="27">
        <v>26</v>
      </c>
      <c r="O88" s="15" t="s">
        <v>1635</v>
      </c>
      <c r="P88" s="15" t="s">
        <v>1472</v>
      </c>
      <c r="Q88" s="15" t="s">
        <v>1636</v>
      </c>
      <c r="R88" s="53" t="s">
        <v>1637</v>
      </c>
      <c r="S88" s="27">
        <v>16</v>
      </c>
      <c r="T88" s="69"/>
      <c r="U88" s="69" t="str">
        <f t="shared" si="1"/>
        <v/>
      </c>
      <c r="V88" s="214"/>
      <c r="W88" s="119" t="s">
        <v>1638</v>
      </c>
      <c r="X88" s="53" t="s">
        <v>350</v>
      </c>
      <c r="Y88" s="54">
        <v>0</v>
      </c>
      <c r="Z88" s="189" t="s">
        <v>600</v>
      </c>
      <c r="AA88" s="54">
        <v>1</v>
      </c>
      <c r="AB88" s="190">
        <v>0</v>
      </c>
      <c r="AC88" s="54"/>
      <c r="AD88" s="60" t="s">
        <v>1588</v>
      </c>
    </row>
    <row r="89" spans="2:30">
      <c r="B89" s="27">
        <v>82</v>
      </c>
      <c r="C89" s="36">
        <v>44987</v>
      </c>
      <c r="D89" s="66" t="s">
        <v>674</v>
      </c>
      <c r="E89" s="66" t="s">
        <v>1631</v>
      </c>
      <c r="F89" s="15" t="s">
        <v>1632</v>
      </c>
      <c r="G89" s="15" t="s">
        <v>674</v>
      </c>
      <c r="H89" s="15" t="s">
        <v>1633</v>
      </c>
      <c r="I89" s="15" t="s">
        <v>1634</v>
      </c>
      <c r="J89" s="27">
        <v>71</v>
      </c>
      <c r="K89" s="27">
        <v>20.2</v>
      </c>
      <c r="L89" s="29" t="s">
        <v>1439</v>
      </c>
      <c r="M89" s="27" t="s">
        <v>1382</v>
      </c>
      <c r="N89" s="27">
        <v>26</v>
      </c>
      <c r="O89" s="15" t="s">
        <v>1635</v>
      </c>
      <c r="P89" s="15" t="s">
        <v>1472</v>
      </c>
      <c r="Q89" s="15" t="s">
        <v>1639</v>
      </c>
      <c r="R89" s="53" t="s">
        <v>1640</v>
      </c>
      <c r="S89" s="27">
        <v>10</v>
      </c>
      <c r="T89" s="69"/>
      <c r="U89" s="69" t="str">
        <f t="shared" si="1"/>
        <v/>
      </c>
      <c r="V89" s="214"/>
      <c r="W89" s="119" t="s">
        <v>1638</v>
      </c>
      <c r="X89" s="53" t="s">
        <v>350</v>
      </c>
      <c r="Y89" s="54">
        <v>0</v>
      </c>
      <c r="Z89" s="189" t="s">
        <v>360</v>
      </c>
      <c r="AA89" s="54">
        <v>1</v>
      </c>
      <c r="AB89" s="190">
        <v>0</v>
      </c>
      <c r="AC89" s="54"/>
      <c r="AD89" s="60" t="s">
        <v>1588</v>
      </c>
    </row>
    <row r="90" spans="2:30">
      <c r="B90" s="27">
        <v>83</v>
      </c>
      <c r="C90" s="36">
        <v>44987</v>
      </c>
      <c r="D90" s="66" t="s">
        <v>674</v>
      </c>
      <c r="E90" s="66" t="s">
        <v>1631</v>
      </c>
      <c r="F90" s="15" t="s">
        <v>1632</v>
      </c>
      <c r="G90" s="15" t="s">
        <v>674</v>
      </c>
      <c r="H90" s="15" t="s">
        <v>1633</v>
      </c>
      <c r="I90" s="15" t="s">
        <v>1634</v>
      </c>
      <c r="J90" s="27">
        <v>71</v>
      </c>
      <c r="K90" s="27">
        <v>20.2</v>
      </c>
      <c r="L90" s="29" t="s">
        <v>1439</v>
      </c>
      <c r="M90" s="27" t="s">
        <v>1382</v>
      </c>
      <c r="N90" s="27">
        <v>26</v>
      </c>
      <c r="O90" s="15" t="s">
        <v>1635</v>
      </c>
      <c r="P90" s="15" t="s">
        <v>1472</v>
      </c>
      <c r="Q90" s="15" t="s">
        <v>1639</v>
      </c>
      <c r="R90" s="15" t="s">
        <v>1640</v>
      </c>
      <c r="S90" s="27">
        <v>14</v>
      </c>
      <c r="T90" s="69"/>
      <c r="U90" s="69" t="str">
        <f t="shared" si="1"/>
        <v/>
      </c>
      <c r="V90" s="214"/>
      <c r="W90" s="119" t="s">
        <v>1638</v>
      </c>
      <c r="X90" s="53" t="s">
        <v>350</v>
      </c>
      <c r="Y90" s="27">
        <v>0</v>
      </c>
      <c r="Z90" s="189" t="s">
        <v>360</v>
      </c>
      <c r="AA90" s="27">
        <v>1</v>
      </c>
      <c r="AB90" s="190">
        <v>0</v>
      </c>
      <c r="AC90" s="27"/>
      <c r="AD90" s="60" t="s">
        <v>1588</v>
      </c>
    </row>
    <row r="91" spans="2:30">
      <c r="B91" s="27">
        <v>84</v>
      </c>
      <c r="C91" s="36">
        <v>44987</v>
      </c>
      <c r="D91" s="66" t="s">
        <v>838</v>
      </c>
      <c r="E91" s="66" t="s">
        <v>1641</v>
      </c>
      <c r="F91" s="15" t="s">
        <v>1642</v>
      </c>
      <c r="G91" s="15" t="s">
        <v>1643</v>
      </c>
      <c r="H91" s="15" t="s">
        <v>1644</v>
      </c>
      <c r="I91" s="15" t="s">
        <v>1645</v>
      </c>
      <c r="J91" s="27">
        <v>202</v>
      </c>
      <c r="K91" s="27">
        <v>27.7</v>
      </c>
      <c r="L91" s="29" t="s">
        <v>1439</v>
      </c>
      <c r="M91" s="27" t="s">
        <v>1470</v>
      </c>
      <c r="N91" s="27">
        <v>14</v>
      </c>
      <c r="O91" s="15" t="s">
        <v>1646</v>
      </c>
      <c r="P91" s="15" t="s">
        <v>1472</v>
      </c>
      <c r="Q91" s="15" t="s">
        <v>1647</v>
      </c>
      <c r="R91" s="53" t="s">
        <v>1648</v>
      </c>
      <c r="S91" s="27">
        <v>10</v>
      </c>
      <c r="T91" s="69">
        <v>6.9283333333333337</v>
      </c>
      <c r="U91" s="69">
        <f t="shared" si="1"/>
        <v>0.69283333333333341</v>
      </c>
      <c r="V91" s="214" t="s">
        <v>19</v>
      </c>
      <c r="W91" s="312"/>
      <c r="X91" s="53" t="s">
        <v>350</v>
      </c>
      <c r="Y91" s="54">
        <v>0</v>
      </c>
      <c r="Z91" s="189" t="s">
        <v>360</v>
      </c>
      <c r="AA91" s="54">
        <v>0</v>
      </c>
      <c r="AB91" s="190">
        <v>0</v>
      </c>
      <c r="AC91" s="54" t="s">
        <v>1649</v>
      </c>
      <c r="AD91" s="60" t="s">
        <v>1650</v>
      </c>
    </row>
    <row r="92" spans="2:30">
      <c r="B92" s="27">
        <v>85</v>
      </c>
      <c r="C92" s="36">
        <v>44987</v>
      </c>
      <c r="D92" s="66" t="s">
        <v>838</v>
      </c>
      <c r="E92" s="66" t="s">
        <v>1641</v>
      </c>
      <c r="F92" s="15" t="s">
        <v>1642</v>
      </c>
      <c r="G92" s="15" t="s">
        <v>1643</v>
      </c>
      <c r="H92" s="15" t="s">
        <v>1644</v>
      </c>
      <c r="I92" s="15" t="s">
        <v>1645</v>
      </c>
      <c r="J92" s="27">
        <v>202</v>
      </c>
      <c r="K92" s="27">
        <v>27.7</v>
      </c>
      <c r="L92" s="29" t="s">
        <v>1439</v>
      </c>
      <c r="M92" s="27" t="s">
        <v>1470</v>
      </c>
      <c r="N92" s="27">
        <v>14</v>
      </c>
      <c r="O92" s="15" t="s">
        <v>1646</v>
      </c>
      <c r="P92" s="15" t="s">
        <v>1472</v>
      </c>
      <c r="Q92" s="15" t="s">
        <v>1651</v>
      </c>
      <c r="R92" s="15" t="s">
        <v>1652</v>
      </c>
      <c r="S92" s="27">
        <v>10</v>
      </c>
      <c r="T92" s="69">
        <v>6.87</v>
      </c>
      <c r="U92" s="69">
        <f t="shared" si="1"/>
        <v>0.68700000000000006</v>
      </c>
      <c r="V92" s="195" t="s">
        <v>19</v>
      </c>
      <c r="W92" s="312"/>
      <c r="X92" s="53" t="s">
        <v>350</v>
      </c>
      <c r="Y92" s="27">
        <v>0</v>
      </c>
      <c r="Z92" s="189" t="s">
        <v>360</v>
      </c>
      <c r="AA92" s="27">
        <v>0</v>
      </c>
      <c r="AB92" s="190">
        <v>0</v>
      </c>
      <c r="AC92" s="54" t="s">
        <v>1649</v>
      </c>
      <c r="AD92" s="60" t="s">
        <v>1653</v>
      </c>
    </row>
    <row r="93" spans="2:30">
      <c r="B93" s="27">
        <v>86</v>
      </c>
      <c r="C93" s="36">
        <v>44987</v>
      </c>
      <c r="D93" s="66" t="s">
        <v>838</v>
      </c>
      <c r="E93" s="66" t="s">
        <v>1641</v>
      </c>
      <c r="F93" s="15" t="s">
        <v>1642</v>
      </c>
      <c r="G93" s="15" t="s">
        <v>1643</v>
      </c>
      <c r="H93" s="15" t="s">
        <v>1644</v>
      </c>
      <c r="I93" s="15" t="s">
        <v>1645</v>
      </c>
      <c r="J93" s="27">
        <v>202</v>
      </c>
      <c r="K93" s="27">
        <v>27.7</v>
      </c>
      <c r="L93" s="29" t="s">
        <v>1439</v>
      </c>
      <c r="M93" s="27" t="s">
        <v>1470</v>
      </c>
      <c r="N93" s="27">
        <v>14</v>
      </c>
      <c r="O93" s="15" t="s">
        <v>1646</v>
      </c>
      <c r="P93" s="15" t="s">
        <v>1472</v>
      </c>
      <c r="Q93" s="15" t="s">
        <v>1654</v>
      </c>
      <c r="R93" s="53" t="s">
        <v>1655</v>
      </c>
      <c r="S93" s="27">
        <v>10</v>
      </c>
      <c r="T93" s="69">
        <v>6.84</v>
      </c>
      <c r="U93" s="69">
        <f t="shared" si="1"/>
        <v>0.68399999999999994</v>
      </c>
      <c r="V93" s="195" t="s">
        <v>19</v>
      </c>
      <c r="W93" s="312"/>
      <c r="X93" s="53" t="s">
        <v>350</v>
      </c>
      <c r="Y93" s="54">
        <v>0</v>
      </c>
      <c r="Z93" s="189" t="s">
        <v>360</v>
      </c>
      <c r="AA93" s="54">
        <v>0</v>
      </c>
      <c r="AB93" s="190">
        <v>0</v>
      </c>
      <c r="AC93" s="54" t="s">
        <v>1649</v>
      </c>
      <c r="AD93" s="60" t="s">
        <v>1653</v>
      </c>
    </row>
    <row r="94" spans="2:30">
      <c r="B94" s="27">
        <v>87</v>
      </c>
      <c r="C94" s="36">
        <v>44987</v>
      </c>
      <c r="D94" s="66" t="s">
        <v>838</v>
      </c>
      <c r="E94" s="66" t="s">
        <v>1641</v>
      </c>
      <c r="F94" s="15" t="s">
        <v>1642</v>
      </c>
      <c r="G94" s="15" t="s">
        <v>1643</v>
      </c>
      <c r="H94" s="15" t="s">
        <v>1644</v>
      </c>
      <c r="I94" s="15" t="s">
        <v>1645</v>
      </c>
      <c r="J94" s="27">
        <v>202</v>
      </c>
      <c r="K94" s="27">
        <v>27.7</v>
      </c>
      <c r="L94" s="29" t="s">
        <v>1439</v>
      </c>
      <c r="M94" s="27" t="s">
        <v>1470</v>
      </c>
      <c r="N94" s="27">
        <v>14</v>
      </c>
      <c r="O94" s="15" t="s">
        <v>1646</v>
      </c>
      <c r="P94" s="15" t="s">
        <v>1472</v>
      </c>
      <c r="Q94" s="15" t="s">
        <v>1656</v>
      </c>
      <c r="R94" s="15" t="s">
        <v>1657</v>
      </c>
      <c r="S94" s="27">
        <v>10</v>
      </c>
      <c r="T94" s="69">
        <v>6.54</v>
      </c>
      <c r="U94" s="69">
        <f t="shared" si="1"/>
        <v>0.65400000000000003</v>
      </c>
      <c r="V94" s="195" t="s">
        <v>19</v>
      </c>
      <c r="W94" s="29"/>
      <c r="X94" s="53" t="s">
        <v>350</v>
      </c>
      <c r="Y94" s="27">
        <v>0</v>
      </c>
      <c r="Z94" s="189" t="s">
        <v>600</v>
      </c>
      <c r="AA94" s="27">
        <v>0</v>
      </c>
      <c r="AB94" s="190">
        <v>0</v>
      </c>
      <c r="AC94" s="54" t="s">
        <v>1649</v>
      </c>
      <c r="AD94" s="60" t="s">
        <v>1658</v>
      </c>
    </row>
    <row r="95" spans="2:30">
      <c r="B95" s="27">
        <v>88</v>
      </c>
      <c r="C95" s="36">
        <v>44987</v>
      </c>
      <c r="D95" s="66" t="s">
        <v>1163</v>
      </c>
      <c r="E95" s="66" t="s">
        <v>1659</v>
      </c>
      <c r="F95" s="15" t="s">
        <v>1660</v>
      </c>
      <c r="G95" s="15" t="s">
        <v>1661</v>
      </c>
      <c r="H95" s="15" t="s">
        <v>1662</v>
      </c>
      <c r="I95" s="15" t="s">
        <v>1663</v>
      </c>
      <c r="J95" s="27">
        <v>8000</v>
      </c>
      <c r="K95" s="27">
        <v>8800</v>
      </c>
      <c r="L95" s="29" t="s">
        <v>1439</v>
      </c>
      <c r="M95" s="27" t="s">
        <v>1470</v>
      </c>
      <c r="N95" s="27">
        <v>9</v>
      </c>
      <c r="O95" s="15" t="s">
        <v>1664</v>
      </c>
      <c r="P95" s="15" t="s">
        <v>1472</v>
      </c>
      <c r="Q95" s="15" t="s">
        <v>1665</v>
      </c>
      <c r="R95" s="53" t="s">
        <v>1161</v>
      </c>
      <c r="S95" s="27">
        <v>12</v>
      </c>
      <c r="T95" s="69">
        <v>9.5</v>
      </c>
      <c r="U95" s="69">
        <f t="shared" si="1"/>
        <v>0.79166666666666663</v>
      </c>
      <c r="V95" s="195" t="s">
        <v>19</v>
      </c>
      <c r="W95" s="119"/>
      <c r="X95" s="53" t="s">
        <v>1164</v>
      </c>
      <c r="Y95" s="54">
        <v>0</v>
      </c>
      <c r="Z95" s="189" t="s">
        <v>360</v>
      </c>
      <c r="AA95" s="54">
        <v>0</v>
      </c>
      <c r="AB95" s="190">
        <v>1</v>
      </c>
      <c r="AC95" s="54" t="s">
        <v>1569</v>
      </c>
      <c r="AD95" s="60" t="s">
        <v>1666</v>
      </c>
    </row>
    <row r="96" spans="2:30">
      <c r="B96" s="27">
        <v>89</v>
      </c>
      <c r="C96" s="36">
        <v>45007</v>
      </c>
      <c r="D96" s="66" t="s">
        <v>599</v>
      </c>
      <c r="E96" s="66" t="s">
        <v>1667</v>
      </c>
      <c r="F96" s="15" t="s">
        <v>1668</v>
      </c>
      <c r="G96" s="15" t="s">
        <v>1669</v>
      </c>
      <c r="H96" s="15" t="s">
        <v>1670</v>
      </c>
      <c r="I96" s="15" t="s">
        <v>1671</v>
      </c>
      <c r="J96" s="27">
        <v>79</v>
      </c>
      <c r="K96" s="27">
        <v>16.899999999999999</v>
      </c>
      <c r="L96" s="29" t="s">
        <v>1672</v>
      </c>
      <c r="M96" s="27" t="s">
        <v>1421</v>
      </c>
      <c r="N96" s="27">
        <v>29</v>
      </c>
      <c r="O96" s="15" t="s">
        <v>1673</v>
      </c>
      <c r="P96" s="15" t="s">
        <v>1472</v>
      </c>
      <c r="Q96" s="15" t="s">
        <v>1674</v>
      </c>
      <c r="R96" s="15" t="s">
        <v>1675</v>
      </c>
      <c r="S96" s="27">
        <v>12</v>
      </c>
      <c r="T96" s="69"/>
      <c r="U96" s="69" t="str">
        <f t="shared" si="1"/>
        <v/>
      </c>
      <c r="V96" s="195" t="s">
        <v>19</v>
      </c>
      <c r="W96" s="29"/>
      <c r="X96" s="15"/>
      <c r="Y96" s="27">
        <v>0</v>
      </c>
      <c r="Z96" s="189" t="s">
        <v>600</v>
      </c>
      <c r="AA96" s="27">
        <v>1</v>
      </c>
      <c r="AB96" s="190">
        <v>1</v>
      </c>
      <c r="AC96" s="27" t="s">
        <v>1676</v>
      </c>
      <c r="AD96" s="60" t="s">
        <v>1677</v>
      </c>
    </row>
    <row r="97" spans="2:30">
      <c r="B97" s="27">
        <v>90</v>
      </c>
      <c r="C97" s="36">
        <v>45007</v>
      </c>
      <c r="D97" s="66" t="s">
        <v>731</v>
      </c>
      <c r="E97" s="66" t="s">
        <v>1678</v>
      </c>
      <c r="F97" s="15" t="s">
        <v>1679</v>
      </c>
      <c r="G97" s="15" t="s">
        <v>1680</v>
      </c>
      <c r="H97" s="15" t="s">
        <v>1681</v>
      </c>
      <c r="I97" s="15" t="s">
        <v>1682</v>
      </c>
      <c r="J97" s="27" t="s">
        <v>1683</v>
      </c>
      <c r="K97" s="27" t="s">
        <v>1684</v>
      </c>
      <c r="L97" s="29" t="s">
        <v>1685</v>
      </c>
      <c r="M97" s="27" t="s">
        <v>1382</v>
      </c>
      <c r="N97" s="27">
        <v>23</v>
      </c>
      <c r="O97" s="15" t="s">
        <v>1383</v>
      </c>
      <c r="P97" s="15" t="s">
        <v>1384</v>
      </c>
      <c r="Q97" s="15" t="s">
        <v>1686</v>
      </c>
      <c r="R97" s="53" t="s">
        <v>1687</v>
      </c>
      <c r="S97" s="27">
        <v>8</v>
      </c>
      <c r="T97" s="69">
        <v>13.461666666666666</v>
      </c>
      <c r="U97" s="69">
        <f t="shared" si="1"/>
        <v>1.6827083333333333</v>
      </c>
      <c r="V97" s="214"/>
      <c r="W97" s="119"/>
      <c r="X97" s="53"/>
      <c r="Y97" s="54">
        <v>0</v>
      </c>
      <c r="Z97" s="189" t="s">
        <v>600</v>
      </c>
      <c r="AA97" s="54">
        <v>0</v>
      </c>
      <c r="AB97" s="190">
        <v>0</v>
      </c>
      <c r="AC97" s="54"/>
      <c r="AD97" s="60" t="s">
        <v>1653</v>
      </c>
    </row>
    <row r="98" spans="2:30">
      <c r="B98" s="27">
        <v>91</v>
      </c>
      <c r="C98" s="36">
        <v>45025</v>
      </c>
      <c r="D98" s="66" t="s">
        <v>731</v>
      </c>
      <c r="E98" s="66" t="s">
        <v>1678</v>
      </c>
      <c r="F98" s="15" t="s">
        <v>1679</v>
      </c>
      <c r="G98" s="15" t="s">
        <v>1680</v>
      </c>
      <c r="H98" s="15" t="s">
        <v>1681</v>
      </c>
      <c r="I98" s="15" t="s">
        <v>1682</v>
      </c>
      <c r="J98" s="27" t="s">
        <v>1683</v>
      </c>
      <c r="K98" s="27" t="s">
        <v>1684</v>
      </c>
      <c r="L98" s="29" t="s">
        <v>1685</v>
      </c>
      <c r="M98" s="27" t="s">
        <v>1382</v>
      </c>
      <c r="N98" s="27">
        <v>23</v>
      </c>
      <c r="O98" s="15" t="s">
        <v>1383</v>
      </c>
      <c r="P98" s="15" t="s">
        <v>1384</v>
      </c>
      <c r="Q98" s="15" t="s">
        <v>1688</v>
      </c>
      <c r="R98" s="53" t="s">
        <v>1689</v>
      </c>
      <c r="S98" s="27">
        <v>8</v>
      </c>
      <c r="T98" s="69">
        <v>5.6291666666666664</v>
      </c>
      <c r="U98" s="69">
        <f t="shared" si="1"/>
        <v>0.7036458333333333</v>
      </c>
      <c r="V98" s="214"/>
      <c r="W98" s="119"/>
      <c r="X98" s="53"/>
      <c r="Y98" s="54">
        <v>0</v>
      </c>
      <c r="Z98" s="189" t="s">
        <v>600</v>
      </c>
      <c r="AA98" s="54">
        <v>0</v>
      </c>
      <c r="AB98" s="190">
        <v>0</v>
      </c>
      <c r="AC98" s="54"/>
      <c r="AD98" s="60" t="s">
        <v>1653</v>
      </c>
    </row>
    <row r="99" spans="2:30">
      <c r="B99" s="27">
        <v>92</v>
      </c>
      <c r="C99" s="36">
        <v>45025</v>
      </c>
      <c r="D99" s="66" t="s">
        <v>731</v>
      </c>
      <c r="E99" s="66" t="s">
        <v>1678</v>
      </c>
      <c r="F99" s="15" t="s">
        <v>1679</v>
      </c>
      <c r="G99" s="15" t="s">
        <v>1680</v>
      </c>
      <c r="H99" s="15" t="s">
        <v>1681</v>
      </c>
      <c r="I99" s="15" t="s">
        <v>1682</v>
      </c>
      <c r="J99" s="27" t="s">
        <v>1683</v>
      </c>
      <c r="K99" s="27" t="s">
        <v>1684</v>
      </c>
      <c r="L99" s="29" t="s">
        <v>1685</v>
      </c>
      <c r="M99" s="27" t="s">
        <v>1382</v>
      </c>
      <c r="N99" s="27">
        <v>23</v>
      </c>
      <c r="O99" s="15" t="s">
        <v>1383</v>
      </c>
      <c r="P99" s="15" t="s">
        <v>1384</v>
      </c>
      <c r="Q99" s="15" t="s">
        <v>1690</v>
      </c>
      <c r="R99" s="53" t="s">
        <v>1691</v>
      </c>
      <c r="S99" s="27">
        <v>12</v>
      </c>
      <c r="T99" s="69">
        <v>6.5625</v>
      </c>
      <c r="U99" s="69">
        <f t="shared" si="1"/>
        <v>0.546875</v>
      </c>
      <c r="V99" s="214"/>
      <c r="W99" s="119"/>
      <c r="X99" s="53"/>
      <c r="Y99" s="54">
        <v>0</v>
      </c>
      <c r="Z99" s="189" t="s">
        <v>600</v>
      </c>
      <c r="AA99" s="54">
        <v>0</v>
      </c>
      <c r="AB99" s="190">
        <v>0</v>
      </c>
      <c r="AC99" s="54"/>
      <c r="AD99" s="60" t="s">
        <v>1653</v>
      </c>
    </row>
    <row r="100" spans="2:30">
      <c r="B100" s="27">
        <v>93</v>
      </c>
      <c r="C100" s="36">
        <v>45025</v>
      </c>
      <c r="D100" s="66" t="s">
        <v>731</v>
      </c>
      <c r="E100" s="66" t="s">
        <v>1678</v>
      </c>
      <c r="F100" s="15" t="s">
        <v>1679</v>
      </c>
      <c r="G100" s="15" t="s">
        <v>1680</v>
      </c>
      <c r="H100" s="15" t="s">
        <v>1681</v>
      </c>
      <c r="I100" s="15" t="s">
        <v>1682</v>
      </c>
      <c r="J100" s="27" t="s">
        <v>1683</v>
      </c>
      <c r="K100" s="27" t="s">
        <v>1684</v>
      </c>
      <c r="L100" s="29" t="s">
        <v>1685</v>
      </c>
      <c r="M100" s="27" t="s">
        <v>1382</v>
      </c>
      <c r="N100" s="27">
        <v>23</v>
      </c>
      <c r="O100" s="15" t="s">
        <v>1383</v>
      </c>
      <c r="P100" s="15" t="s">
        <v>1384</v>
      </c>
      <c r="Q100" s="15" t="s">
        <v>1692</v>
      </c>
      <c r="R100" s="53" t="s">
        <v>1693</v>
      </c>
      <c r="S100" s="27">
        <v>10</v>
      </c>
      <c r="T100" s="69">
        <v>14.358333333333334</v>
      </c>
      <c r="U100" s="69">
        <f t="shared" si="1"/>
        <v>1.4358333333333335</v>
      </c>
      <c r="V100" s="214"/>
      <c r="W100" s="119"/>
      <c r="X100" s="53"/>
      <c r="Y100" s="54">
        <v>0</v>
      </c>
      <c r="Z100" s="189" t="s">
        <v>600</v>
      </c>
      <c r="AA100" s="54">
        <v>0</v>
      </c>
      <c r="AB100" s="190">
        <v>0</v>
      </c>
      <c r="AC100" s="54"/>
      <c r="AD100" s="60" t="s">
        <v>1653</v>
      </c>
    </row>
    <row r="101" spans="2:30">
      <c r="B101" s="27">
        <v>94</v>
      </c>
      <c r="C101" s="36">
        <v>45025</v>
      </c>
      <c r="D101" s="66" t="s">
        <v>731</v>
      </c>
      <c r="E101" s="66" t="s">
        <v>1678</v>
      </c>
      <c r="F101" s="15" t="s">
        <v>1679</v>
      </c>
      <c r="G101" s="15" t="s">
        <v>1680</v>
      </c>
      <c r="H101" s="15" t="s">
        <v>1681</v>
      </c>
      <c r="I101" s="15" t="s">
        <v>1682</v>
      </c>
      <c r="J101" s="27" t="s">
        <v>1683</v>
      </c>
      <c r="K101" s="27" t="s">
        <v>1684</v>
      </c>
      <c r="L101" s="29" t="s">
        <v>1685</v>
      </c>
      <c r="M101" s="27" t="s">
        <v>1382</v>
      </c>
      <c r="N101" s="27">
        <v>23</v>
      </c>
      <c r="O101" s="15" t="s">
        <v>1383</v>
      </c>
      <c r="P101" s="15" t="s">
        <v>1384</v>
      </c>
      <c r="Q101" s="15" t="s">
        <v>1694</v>
      </c>
      <c r="R101" s="53" t="s">
        <v>1695</v>
      </c>
      <c r="S101" s="27">
        <v>15</v>
      </c>
      <c r="T101" s="69">
        <v>18.791666666666668</v>
      </c>
      <c r="U101" s="69">
        <f t="shared" si="1"/>
        <v>1.2527777777777778</v>
      </c>
      <c r="V101" s="214"/>
      <c r="W101" s="119"/>
      <c r="X101" s="53"/>
      <c r="Y101" s="54">
        <v>0</v>
      </c>
      <c r="Z101" s="189" t="s">
        <v>600</v>
      </c>
      <c r="AA101" s="54">
        <v>0</v>
      </c>
      <c r="AB101" s="190">
        <v>0</v>
      </c>
      <c r="AC101" s="54"/>
      <c r="AD101" s="60" t="s">
        <v>1653</v>
      </c>
    </row>
    <row r="102" spans="2:30">
      <c r="B102" s="27">
        <v>95</v>
      </c>
      <c r="C102" s="36">
        <v>45009</v>
      </c>
      <c r="D102" s="66" t="s">
        <v>601</v>
      </c>
      <c r="E102" s="66" t="s">
        <v>1696</v>
      </c>
      <c r="F102" s="15" t="s">
        <v>1697</v>
      </c>
      <c r="G102" s="15" t="s">
        <v>1698</v>
      </c>
      <c r="H102" s="15" t="s">
        <v>1699</v>
      </c>
      <c r="I102" s="15" t="s">
        <v>1700</v>
      </c>
      <c r="J102" s="296" t="s">
        <v>350</v>
      </c>
      <c r="K102" s="296"/>
      <c r="M102" s="27" t="s">
        <v>350</v>
      </c>
      <c r="N102" s="27">
        <v>11</v>
      </c>
      <c r="O102" s="15" t="s">
        <v>1701</v>
      </c>
      <c r="P102" s="15" t="s">
        <v>1472</v>
      </c>
      <c r="Q102" s="15" t="s">
        <v>602</v>
      </c>
      <c r="R102" s="15" t="s">
        <v>1702</v>
      </c>
      <c r="S102" s="27">
        <v>10</v>
      </c>
      <c r="T102" s="69">
        <v>9.99</v>
      </c>
      <c r="U102" s="69">
        <f t="shared" si="1"/>
        <v>0.999</v>
      </c>
      <c r="V102" s="195"/>
      <c r="W102" s="29"/>
      <c r="X102" s="15" t="s">
        <v>1703</v>
      </c>
      <c r="Y102" s="27">
        <v>1</v>
      </c>
      <c r="Z102" s="189" t="s">
        <v>360</v>
      </c>
      <c r="AA102" s="27">
        <v>1</v>
      </c>
      <c r="AB102" s="190">
        <v>1</v>
      </c>
      <c r="AC102" s="27"/>
      <c r="AD102" s="60" t="s">
        <v>1704</v>
      </c>
    </row>
    <row r="103" spans="2:30">
      <c r="B103" s="27">
        <v>96</v>
      </c>
      <c r="C103" s="36">
        <v>45009</v>
      </c>
      <c r="D103" s="66" t="s">
        <v>601</v>
      </c>
      <c r="E103" s="66" t="s">
        <v>1696</v>
      </c>
      <c r="F103" s="15" t="s">
        <v>1697</v>
      </c>
      <c r="G103" s="15" t="s">
        <v>1698</v>
      </c>
      <c r="H103" s="15" t="s">
        <v>1699</v>
      </c>
      <c r="I103" s="15" t="s">
        <v>1700</v>
      </c>
      <c r="J103" s="296" t="s">
        <v>350</v>
      </c>
      <c r="K103" s="296"/>
      <c r="M103" s="27" t="s">
        <v>350</v>
      </c>
      <c r="N103" s="27">
        <v>11</v>
      </c>
      <c r="O103" s="15" t="s">
        <v>1701</v>
      </c>
      <c r="P103" s="15" t="s">
        <v>1472</v>
      </c>
      <c r="Q103" s="15" t="s">
        <v>1705</v>
      </c>
      <c r="R103" s="15" t="s">
        <v>1706</v>
      </c>
      <c r="S103" s="27">
        <v>10</v>
      </c>
      <c r="T103" s="69">
        <v>8.9949999999999992</v>
      </c>
      <c r="U103" s="69">
        <f t="shared" si="1"/>
        <v>0.89949999999999997</v>
      </c>
      <c r="V103" s="195"/>
      <c r="W103" s="29"/>
      <c r="X103" s="15" t="s">
        <v>1703</v>
      </c>
      <c r="Y103" s="27">
        <v>1</v>
      </c>
      <c r="Z103" s="189" t="s">
        <v>360</v>
      </c>
      <c r="AA103" s="27">
        <v>1</v>
      </c>
      <c r="AB103" s="190">
        <v>1</v>
      </c>
      <c r="AC103" s="27"/>
      <c r="AD103" s="60" t="s">
        <v>1704</v>
      </c>
    </row>
    <row r="104" spans="2:30">
      <c r="B104" s="27">
        <v>97</v>
      </c>
      <c r="C104" s="36">
        <v>45009</v>
      </c>
      <c r="D104" s="66" t="s">
        <v>601</v>
      </c>
      <c r="E104" s="66" t="s">
        <v>1696</v>
      </c>
      <c r="F104" s="15" t="s">
        <v>1697</v>
      </c>
      <c r="G104" s="15" t="s">
        <v>1698</v>
      </c>
      <c r="H104" s="15" t="s">
        <v>1699</v>
      </c>
      <c r="I104" s="15" t="s">
        <v>1700</v>
      </c>
      <c r="J104" s="296" t="s">
        <v>350</v>
      </c>
      <c r="K104" s="296"/>
      <c r="M104" s="27" t="s">
        <v>350</v>
      </c>
      <c r="N104" s="27">
        <v>11</v>
      </c>
      <c r="O104" s="15" t="s">
        <v>1701</v>
      </c>
      <c r="P104" s="15" t="s">
        <v>1472</v>
      </c>
      <c r="Q104" s="15" t="s">
        <v>1707</v>
      </c>
      <c r="R104" s="15" t="s">
        <v>1708</v>
      </c>
      <c r="S104" s="27">
        <v>10</v>
      </c>
      <c r="T104" s="69">
        <v>6.6633333333333331</v>
      </c>
      <c r="U104" s="69">
        <f t="shared" si="1"/>
        <v>0.66633333333333333</v>
      </c>
      <c r="V104" s="195"/>
      <c r="W104" s="29"/>
      <c r="X104" s="15" t="s">
        <v>1703</v>
      </c>
      <c r="Y104" s="27">
        <v>1</v>
      </c>
      <c r="Z104" s="189" t="s">
        <v>360</v>
      </c>
      <c r="AA104" s="27">
        <v>1</v>
      </c>
      <c r="AB104" s="190">
        <v>1</v>
      </c>
      <c r="AC104" s="27"/>
      <c r="AD104" s="60" t="s">
        <v>1704</v>
      </c>
    </row>
    <row r="105" spans="2:30">
      <c r="B105" s="27">
        <v>98</v>
      </c>
      <c r="C105" s="36">
        <v>45009</v>
      </c>
      <c r="D105" s="66" t="s">
        <v>601</v>
      </c>
      <c r="E105" s="66" t="s">
        <v>1696</v>
      </c>
      <c r="F105" s="15" t="s">
        <v>1697</v>
      </c>
      <c r="G105" s="15" t="s">
        <v>1698</v>
      </c>
      <c r="H105" s="15" t="s">
        <v>1699</v>
      </c>
      <c r="I105" s="15" t="s">
        <v>1700</v>
      </c>
      <c r="J105" s="296" t="s">
        <v>350</v>
      </c>
      <c r="K105" s="296"/>
      <c r="M105" s="27" t="s">
        <v>350</v>
      </c>
      <c r="N105" s="27">
        <v>11</v>
      </c>
      <c r="O105" s="15" t="s">
        <v>1701</v>
      </c>
      <c r="P105" s="15" t="s">
        <v>1472</v>
      </c>
      <c r="Q105" s="15" t="s">
        <v>1709</v>
      </c>
      <c r="R105" s="15" t="s">
        <v>1710</v>
      </c>
      <c r="S105" s="27">
        <v>10</v>
      </c>
      <c r="T105" s="69">
        <v>6.7474999999999996</v>
      </c>
      <c r="U105" s="69">
        <f t="shared" si="1"/>
        <v>0.67474999999999996</v>
      </c>
      <c r="V105" s="195"/>
      <c r="W105" s="29"/>
      <c r="X105" s="15" t="s">
        <v>1703</v>
      </c>
      <c r="Y105" s="27">
        <v>1</v>
      </c>
      <c r="Z105" s="189" t="s">
        <v>360</v>
      </c>
      <c r="AA105" s="27">
        <v>1</v>
      </c>
      <c r="AB105" s="190">
        <v>1</v>
      </c>
      <c r="AC105" s="27"/>
      <c r="AD105" s="60" t="s">
        <v>1704</v>
      </c>
    </row>
    <row r="106" spans="2:30">
      <c r="B106" s="27">
        <v>99</v>
      </c>
      <c r="C106" s="36">
        <v>45049</v>
      </c>
      <c r="D106" s="66" t="s">
        <v>1711</v>
      </c>
      <c r="E106" s="66" t="s">
        <v>1316</v>
      </c>
      <c r="F106" s="15" t="s">
        <v>1712</v>
      </c>
      <c r="G106" s="15" t="s">
        <v>1713</v>
      </c>
      <c r="H106" s="15" t="s">
        <v>1714</v>
      </c>
      <c r="I106" s="15" t="s">
        <v>1715</v>
      </c>
      <c r="J106" s="296">
        <v>18</v>
      </c>
      <c r="K106" s="296">
        <v>7.2</v>
      </c>
      <c r="L106" s="29" t="s">
        <v>1381</v>
      </c>
      <c r="M106" s="27" t="s">
        <v>1382</v>
      </c>
      <c r="N106" s="27">
        <v>35</v>
      </c>
      <c r="O106" s="15" t="s">
        <v>1716</v>
      </c>
      <c r="P106" s="15" t="s">
        <v>1472</v>
      </c>
      <c r="Q106" s="15" t="s">
        <v>1717</v>
      </c>
      <c r="R106" s="15" t="s">
        <v>1718</v>
      </c>
      <c r="S106" s="27">
        <v>11</v>
      </c>
      <c r="T106" s="69"/>
      <c r="U106" s="69" t="str">
        <f t="shared" si="1"/>
        <v/>
      </c>
      <c r="V106" s="195"/>
      <c r="W106" s="29" t="s">
        <v>1719</v>
      </c>
      <c r="X106" s="15"/>
      <c r="Y106" s="27">
        <v>0</v>
      </c>
      <c r="Z106" s="189" t="s">
        <v>440</v>
      </c>
      <c r="AA106" s="27">
        <v>0</v>
      </c>
      <c r="AB106" s="190">
        <v>0</v>
      </c>
      <c r="AC106" s="27"/>
      <c r="AD106" s="60" t="s">
        <v>1720</v>
      </c>
    </row>
    <row r="107" spans="2:30">
      <c r="B107" s="27">
        <v>100</v>
      </c>
      <c r="C107" s="36">
        <v>45049</v>
      </c>
      <c r="D107" s="66" t="s">
        <v>1721</v>
      </c>
      <c r="E107" s="66" t="s">
        <v>1722</v>
      </c>
      <c r="F107" s="15" t="s">
        <v>1723</v>
      </c>
      <c r="G107" s="15" t="s">
        <v>1724</v>
      </c>
      <c r="H107" s="15" t="s">
        <v>1725</v>
      </c>
      <c r="I107" s="15" t="s">
        <v>1726</v>
      </c>
      <c r="J107" s="296">
        <v>85</v>
      </c>
      <c r="K107" s="296">
        <v>23.3</v>
      </c>
      <c r="L107" s="29" t="s">
        <v>1439</v>
      </c>
      <c r="M107" s="27" t="s">
        <v>1421</v>
      </c>
      <c r="N107" s="27">
        <v>34</v>
      </c>
      <c r="O107" s="15" t="s">
        <v>1716</v>
      </c>
      <c r="P107" s="15" t="s">
        <v>1472</v>
      </c>
      <c r="Q107" s="15" t="s">
        <v>1727</v>
      </c>
      <c r="R107" s="15" t="s">
        <v>1425</v>
      </c>
      <c r="S107" s="27">
        <v>10</v>
      </c>
      <c r="T107" s="69"/>
      <c r="U107" s="69" t="str">
        <f t="shared" si="1"/>
        <v/>
      </c>
      <c r="V107" s="195" t="s">
        <v>19</v>
      </c>
      <c r="W107" s="29"/>
      <c r="X107" s="15"/>
      <c r="Y107" s="27">
        <v>1</v>
      </c>
      <c r="Z107" s="189" t="s">
        <v>600</v>
      </c>
      <c r="AA107" s="27">
        <v>1</v>
      </c>
      <c r="AB107" s="190">
        <v>1</v>
      </c>
      <c r="AC107" s="27"/>
      <c r="AD107" s="60" t="s">
        <v>1728</v>
      </c>
    </row>
    <row r="108" spans="2:30">
      <c r="B108" s="27">
        <v>101</v>
      </c>
      <c r="C108" s="36">
        <v>45049</v>
      </c>
      <c r="D108" s="66" t="s">
        <v>1729</v>
      </c>
      <c r="E108" s="66" t="s">
        <v>1730</v>
      </c>
      <c r="F108" s="15" t="s">
        <v>1731</v>
      </c>
      <c r="G108" s="15" t="s">
        <v>1732</v>
      </c>
      <c r="H108" s="15" t="s">
        <v>1733</v>
      </c>
      <c r="I108" s="15" t="s">
        <v>1734</v>
      </c>
      <c r="J108" s="296">
        <v>15</v>
      </c>
      <c r="K108" s="296">
        <v>12.7</v>
      </c>
      <c r="L108" s="29" t="s">
        <v>1735</v>
      </c>
      <c r="M108" s="27" t="s">
        <v>1382</v>
      </c>
      <c r="N108" s="27">
        <v>37</v>
      </c>
      <c r="O108" s="15" t="s">
        <v>1635</v>
      </c>
      <c r="P108" s="15" t="s">
        <v>1472</v>
      </c>
      <c r="Q108" s="15" t="s">
        <v>1736</v>
      </c>
      <c r="R108" s="15" t="s">
        <v>1737</v>
      </c>
      <c r="S108" s="27">
        <v>10</v>
      </c>
      <c r="T108" s="69"/>
      <c r="U108" s="69" t="str">
        <f t="shared" si="1"/>
        <v/>
      </c>
      <c r="V108" s="195"/>
      <c r="W108" s="29"/>
      <c r="X108" s="15"/>
      <c r="Y108" s="27">
        <v>0</v>
      </c>
      <c r="Z108" s="189" t="s">
        <v>360</v>
      </c>
      <c r="AA108" s="27">
        <v>1</v>
      </c>
      <c r="AB108" s="190">
        <v>0</v>
      </c>
      <c r="AC108" s="27"/>
      <c r="AD108" s="60" t="s">
        <v>1738</v>
      </c>
    </row>
    <row r="109" spans="2:30">
      <c r="B109" s="27">
        <v>102</v>
      </c>
      <c r="C109" s="36">
        <v>45049</v>
      </c>
      <c r="D109" s="66" t="s">
        <v>1739</v>
      </c>
      <c r="E109" s="66" t="s">
        <v>1740</v>
      </c>
      <c r="F109" s="15" t="s">
        <v>1741</v>
      </c>
      <c r="G109" s="15" t="s">
        <v>1742</v>
      </c>
      <c r="H109" s="15" t="s">
        <v>1743</v>
      </c>
      <c r="I109" s="15" t="s">
        <v>1744</v>
      </c>
      <c r="J109" s="296">
        <v>34</v>
      </c>
      <c r="K109" s="296">
        <v>7.4</v>
      </c>
      <c r="L109" s="29" t="s">
        <v>1439</v>
      </c>
      <c r="M109" s="27" t="s">
        <v>1382</v>
      </c>
      <c r="N109" s="27">
        <v>18</v>
      </c>
      <c r="O109" s="15" t="s">
        <v>1383</v>
      </c>
      <c r="P109" s="15" t="s">
        <v>1384</v>
      </c>
      <c r="Q109" s="15" t="s">
        <v>1745</v>
      </c>
      <c r="R109" s="15" t="s">
        <v>1746</v>
      </c>
      <c r="S109" s="27">
        <v>10</v>
      </c>
      <c r="T109" s="69">
        <v>17.989999999999998</v>
      </c>
      <c r="U109" s="69">
        <f t="shared" si="1"/>
        <v>1.7989999999999999</v>
      </c>
      <c r="V109" s="195" t="s">
        <v>19</v>
      </c>
      <c r="W109" s="29"/>
      <c r="X109" s="15" t="s">
        <v>1747</v>
      </c>
      <c r="Y109" s="27">
        <v>1</v>
      </c>
      <c r="Z109" s="189" t="s">
        <v>360</v>
      </c>
      <c r="AA109" s="27">
        <v>0</v>
      </c>
      <c r="AB109" s="190">
        <v>0</v>
      </c>
      <c r="AC109" s="27"/>
    </row>
    <row r="110" spans="2:30">
      <c r="B110" s="27">
        <v>103</v>
      </c>
      <c r="C110" s="36">
        <v>45049</v>
      </c>
      <c r="D110" s="66" t="s">
        <v>1748</v>
      </c>
      <c r="E110" s="66" t="s">
        <v>1749</v>
      </c>
      <c r="F110" s="15" t="s">
        <v>1750</v>
      </c>
      <c r="G110" s="15" t="s">
        <v>1751</v>
      </c>
      <c r="H110" s="15" t="s">
        <v>1752</v>
      </c>
      <c r="I110" s="15" t="s">
        <v>1753</v>
      </c>
      <c r="J110" s="296">
        <v>208</v>
      </c>
      <c r="K110" s="296">
        <v>214</v>
      </c>
      <c r="L110" s="29" t="s">
        <v>1754</v>
      </c>
      <c r="M110" s="27" t="s">
        <v>1470</v>
      </c>
      <c r="N110" s="27">
        <v>36</v>
      </c>
      <c r="O110" s="15" t="s">
        <v>1755</v>
      </c>
      <c r="P110" s="15" t="s">
        <v>1472</v>
      </c>
      <c r="Q110" s="15" t="s">
        <v>1756</v>
      </c>
      <c r="R110" s="15" t="s">
        <v>1757</v>
      </c>
      <c r="S110" s="27">
        <v>10</v>
      </c>
      <c r="T110" s="69">
        <v>62.9</v>
      </c>
      <c r="U110" s="69">
        <f t="shared" si="1"/>
        <v>6.29</v>
      </c>
      <c r="V110" s="225" t="s">
        <v>19</v>
      </c>
      <c r="W110" s="29"/>
      <c r="X110" s="15"/>
      <c r="Y110" s="27">
        <v>0</v>
      </c>
      <c r="Z110" s="189" t="s">
        <v>600</v>
      </c>
      <c r="AA110" s="27">
        <v>1</v>
      </c>
      <c r="AB110" s="190">
        <v>0</v>
      </c>
      <c r="AC110" s="27"/>
      <c r="AD110" s="60" t="s">
        <v>1758</v>
      </c>
    </row>
    <row r="111" spans="2:30">
      <c r="B111" s="27">
        <v>104</v>
      </c>
      <c r="C111" s="36">
        <v>45055</v>
      </c>
      <c r="D111" s="66" t="s">
        <v>1759</v>
      </c>
      <c r="E111" s="66" t="s">
        <v>1760</v>
      </c>
      <c r="F111" s="15" t="s">
        <v>1761</v>
      </c>
      <c r="G111" s="15" t="s">
        <v>1762</v>
      </c>
      <c r="H111" s="15" t="s">
        <v>1763</v>
      </c>
      <c r="I111" s="15" t="s">
        <v>1764</v>
      </c>
      <c r="J111" s="296">
        <v>1300</v>
      </c>
      <c r="K111" s="296">
        <v>473</v>
      </c>
      <c r="L111" s="29" t="s">
        <v>1735</v>
      </c>
      <c r="M111" s="27" t="s">
        <v>1470</v>
      </c>
      <c r="N111" s="27">
        <v>24</v>
      </c>
      <c r="O111" s="15" t="s">
        <v>1765</v>
      </c>
      <c r="P111" s="15" t="s">
        <v>1384</v>
      </c>
      <c r="Q111" s="15" t="s">
        <v>1766</v>
      </c>
      <c r="R111" s="15" t="s">
        <v>1767</v>
      </c>
      <c r="S111" s="27">
        <v>12</v>
      </c>
      <c r="T111" s="69">
        <v>13.88</v>
      </c>
      <c r="U111" s="69">
        <f t="shared" si="1"/>
        <v>1.1566666666666667</v>
      </c>
      <c r="V111" s="195" t="s">
        <v>19</v>
      </c>
      <c r="W111" s="29"/>
      <c r="X111" s="15"/>
      <c r="Y111" s="27">
        <v>1</v>
      </c>
      <c r="Z111" s="189" t="s">
        <v>600</v>
      </c>
      <c r="AA111" s="27">
        <v>1</v>
      </c>
      <c r="AB111" s="190">
        <v>0</v>
      </c>
      <c r="AC111" s="27"/>
      <c r="AD111" s="60" t="s">
        <v>1768</v>
      </c>
    </row>
    <row r="112" spans="2:30">
      <c r="B112" s="27">
        <v>105</v>
      </c>
      <c r="C112" s="36">
        <v>45055</v>
      </c>
      <c r="D112" s="66" t="s">
        <v>1769</v>
      </c>
      <c r="E112" s="66" t="s">
        <v>1770</v>
      </c>
      <c r="F112" s="15" t="s">
        <v>1771</v>
      </c>
      <c r="G112" s="15" t="s">
        <v>1772</v>
      </c>
      <c r="H112" s="15" t="s">
        <v>1773</v>
      </c>
      <c r="I112" s="15" t="s">
        <v>1774</v>
      </c>
      <c r="J112" s="27">
        <v>12</v>
      </c>
      <c r="K112" s="27">
        <v>3.9</v>
      </c>
      <c r="L112" s="29" t="s">
        <v>1381</v>
      </c>
      <c r="M112" s="27" t="s">
        <v>1382</v>
      </c>
      <c r="N112" s="27">
        <v>38</v>
      </c>
      <c r="O112" s="15" t="s">
        <v>1716</v>
      </c>
      <c r="P112" s="15" t="s">
        <v>1472</v>
      </c>
      <c r="Q112" s="15" t="s">
        <v>1775</v>
      </c>
      <c r="R112" s="15" t="s">
        <v>1776</v>
      </c>
      <c r="S112" s="27">
        <v>7</v>
      </c>
      <c r="T112" s="69">
        <v>6.99</v>
      </c>
      <c r="U112" s="69">
        <f t="shared" si="1"/>
        <v>0.99857142857142855</v>
      </c>
      <c r="V112" s="195"/>
      <c r="W112" s="29" t="s">
        <v>1719</v>
      </c>
      <c r="X112" s="15" t="s">
        <v>1777</v>
      </c>
      <c r="Y112" s="27">
        <v>1</v>
      </c>
      <c r="Z112" s="189" t="s">
        <v>360</v>
      </c>
      <c r="AA112" s="27">
        <v>0</v>
      </c>
      <c r="AB112" s="190">
        <v>0</v>
      </c>
      <c r="AC112" s="27"/>
    </row>
    <row r="113" spans="2:30">
      <c r="B113" s="27">
        <v>106</v>
      </c>
      <c r="C113" s="36">
        <v>45055</v>
      </c>
      <c r="D113" s="66" t="str">
        <f t="shared" ref="D113:I114" si="2">D112</f>
        <v>CAIG Laboratories, Inc.</v>
      </c>
      <c r="E113" s="66" t="str">
        <f t="shared" si="2"/>
        <v>Poway, CA</v>
      </c>
      <c r="F113" s="15" t="str">
        <f t="shared" si="2"/>
        <v>https://caig.com/</v>
      </c>
      <c r="G113" s="15" t="str">
        <f t="shared" si="2"/>
        <v>DeoxIT, DustAll, DustAll ECO</v>
      </c>
      <c r="H113" s="15" t="str">
        <f t="shared" si="2"/>
        <v>cleaners, lubricants, enhancers, preservatives, and accessoires for electronic, electrical, and mechanical applications</v>
      </c>
      <c r="I113" s="15" t="str">
        <f t="shared" si="2"/>
        <v xml:space="preserve"> CAIG has manufactured the highest quality electronic chemicals since 1956 for use worldwide as companies, including OEM’s, rely on CAIG’s products in their manufacturing process and service departments. 
To better serve you, CAIG now has Manufacturing and Warehousing in California, Texas and Pennsylvania</v>
      </c>
      <c r="J113" s="27">
        <v>12</v>
      </c>
      <c r="K113" s="27">
        <v>3.9</v>
      </c>
      <c r="L113" s="29" t="s">
        <v>1381</v>
      </c>
      <c r="M113" s="27" t="s">
        <v>1382</v>
      </c>
      <c r="N113" s="27">
        <v>38</v>
      </c>
      <c r="O113" s="15" t="str">
        <f>O112</f>
        <v>Manufacturer (industrial products)</v>
      </c>
      <c r="P113" s="15" t="s">
        <v>1472</v>
      </c>
      <c r="Q113" s="15" t="s">
        <v>1778</v>
      </c>
      <c r="R113" s="53" t="s">
        <v>1779</v>
      </c>
      <c r="S113" s="27">
        <v>4.5</v>
      </c>
      <c r="T113" s="69">
        <v>5.95</v>
      </c>
      <c r="U113" s="69">
        <f t="shared" si="1"/>
        <v>1.3222222222222222</v>
      </c>
      <c r="V113" s="214"/>
      <c r="W113" s="119" t="str">
        <f>W112</f>
        <v>not stated</v>
      </c>
      <c r="X113" s="119" t="str">
        <f>X112</f>
        <v>This product contains a bitterant to help discourage inhaant abuse</v>
      </c>
      <c r="Y113" s="27">
        <f>Y112</f>
        <v>1</v>
      </c>
      <c r="Z113" s="189" t="s">
        <v>360</v>
      </c>
      <c r="AA113" s="54">
        <v>0</v>
      </c>
      <c r="AB113" s="190">
        <v>0</v>
      </c>
      <c r="AC113" s="54"/>
    </row>
    <row r="114" spans="2:30">
      <c r="B114" s="27">
        <v>107</v>
      </c>
      <c r="C114" s="36">
        <v>45055</v>
      </c>
      <c r="D114" s="66" t="str">
        <f t="shared" si="2"/>
        <v>CAIG Laboratories, Inc.</v>
      </c>
      <c r="E114" s="66" t="str">
        <f t="shared" si="2"/>
        <v>Poway, CA</v>
      </c>
      <c r="F114" s="15" t="str">
        <f t="shared" si="2"/>
        <v>https://caig.com/</v>
      </c>
      <c r="G114" s="15" t="str">
        <f t="shared" si="2"/>
        <v>DeoxIT, DustAll, DustAll ECO</v>
      </c>
      <c r="H114" s="15" t="str">
        <f t="shared" si="2"/>
        <v>cleaners, lubricants, enhancers, preservatives, and accessoires for electronic, electrical, and mechanical applications</v>
      </c>
      <c r="I114" s="15" t="str">
        <f t="shared" si="2"/>
        <v xml:space="preserve"> CAIG has manufactured the highest quality electronic chemicals since 1956 for use worldwide as companies, including OEM’s, rely on CAIG’s products in their manufacturing process and service departments. 
To better serve you, CAIG now has Manufacturing and Warehousing in California, Texas and Pennsylvania</v>
      </c>
      <c r="J114" s="27">
        <v>12</v>
      </c>
      <c r="K114" s="27">
        <v>3.9</v>
      </c>
      <c r="L114" s="29" t="s">
        <v>1381</v>
      </c>
      <c r="M114" s="27" t="s">
        <v>1382</v>
      </c>
      <c r="N114" s="27">
        <v>38</v>
      </c>
      <c r="O114" s="15" t="str">
        <f>O113</f>
        <v>Manufacturer (industrial products)</v>
      </c>
      <c r="P114" s="15" t="s">
        <v>1472</v>
      </c>
      <c r="Q114" s="15" t="s">
        <v>1780</v>
      </c>
      <c r="R114" s="15" t="s">
        <v>1781</v>
      </c>
      <c r="S114" s="27">
        <v>10</v>
      </c>
      <c r="T114" s="69">
        <f>410.64/50</f>
        <v>8.2127999999999997</v>
      </c>
      <c r="U114" s="69">
        <f t="shared" si="1"/>
        <v>0.82128000000000001</v>
      </c>
      <c r="V114" s="195"/>
      <c r="W114" s="29" t="s">
        <v>1719</v>
      </c>
      <c r="X114" s="15" t="s">
        <v>1782</v>
      </c>
      <c r="Y114" s="27">
        <v>0</v>
      </c>
      <c r="Z114" s="189" t="s">
        <v>360</v>
      </c>
      <c r="AA114" s="27">
        <v>0</v>
      </c>
      <c r="AB114" s="190">
        <v>0</v>
      </c>
      <c r="AC114" s="27"/>
      <c r="AD114" s="60" t="s">
        <v>1783</v>
      </c>
    </row>
    <row r="115" spans="2:30">
      <c r="B115" s="27">
        <v>108</v>
      </c>
      <c r="C115" s="36">
        <v>45055</v>
      </c>
      <c r="D115" s="66" t="s">
        <v>1784</v>
      </c>
      <c r="E115" s="66" t="s">
        <v>1785</v>
      </c>
      <c r="F115" s="15" t="s">
        <v>1786</v>
      </c>
      <c r="G115" s="15" t="s">
        <v>1787</v>
      </c>
      <c r="H115" s="15" t="s">
        <v>1788</v>
      </c>
      <c r="I115" s="15" t="s">
        <v>1789</v>
      </c>
      <c r="J115" s="297">
        <v>22400</v>
      </c>
      <c r="K115" s="27">
        <v>6010</v>
      </c>
      <c r="L115" s="29" t="s">
        <v>1439</v>
      </c>
      <c r="M115" s="27" t="s">
        <v>1470</v>
      </c>
      <c r="N115" s="27">
        <v>30</v>
      </c>
      <c r="O115" s="15" t="s">
        <v>1790</v>
      </c>
      <c r="P115" s="15" t="s">
        <v>1472</v>
      </c>
      <c r="Q115" s="15" t="s">
        <v>1791</v>
      </c>
      <c r="R115" s="53" t="s">
        <v>1792</v>
      </c>
      <c r="S115" s="27">
        <v>10</v>
      </c>
      <c r="T115" s="69">
        <v>19.329999999999998</v>
      </c>
      <c r="U115" s="69">
        <f t="shared" si="1"/>
        <v>1.9329999999999998</v>
      </c>
      <c r="V115" s="214" t="s">
        <v>19</v>
      </c>
      <c r="W115" s="119"/>
      <c r="X115" s="53"/>
      <c r="Y115" s="27">
        <v>0</v>
      </c>
      <c r="Z115" s="189" t="s">
        <v>360</v>
      </c>
      <c r="AA115" s="54">
        <v>1</v>
      </c>
      <c r="AB115" s="190">
        <v>1</v>
      </c>
      <c r="AC115" s="54"/>
    </row>
    <row r="116" spans="2:30">
      <c r="B116" s="27">
        <v>109</v>
      </c>
      <c r="C116" s="36">
        <v>45055</v>
      </c>
      <c r="D116" s="66" t="s">
        <v>1793</v>
      </c>
      <c r="E116" s="66" t="s">
        <v>1794</v>
      </c>
      <c r="F116" s="15" t="s">
        <v>1795</v>
      </c>
      <c r="G116" s="15" t="s">
        <v>1796</v>
      </c>
      <c r="H116" s="15" t="s">
        <v>1797</v>
      </c>
      <c r="I116" s="15" t="s">
        <v>1798</v>
      </c>
      <c r="J116" s="27">
        <v>2800</v>
      </c>
      <c r="K116" s="27">
        <v>1300</v>
      </c>
      <c r="L116" s="29" t="s">
        <v>1439</v>
      </c>
      <c r="M116" s="27" t="s">
        <v>1470</v>
      </c>
      <c r="N116" s="27">
        <v>31</v>
      </c>
      <c r="O116" s="15" t="s">
        <v>1799</v>
      </c>
      <c r="P116" s="15" t="s">
        <v>1472</v>
      </c>
      <c r="Q116" s="15" t="s">
        <v>1800</v>
      </c>
      <c r="R116" s="15" t="s">
        <v>1801</v>
      </c>
      <c r="S116" s="27">
        <v>8</v>
      </c>
      <c r="T116" s="69">
        <v>27.37</v>
      </c>
      <c r="U116" s="69">
        <f t="shared" si="1"/>
        <v>3.4212500000000001</v>
      </c>
      <c r="V116" s="195"/>
      <c r="W116" s="29" t="s">
        <v>1719</v>
      </c>
      <c r="X116" s="15"/>
      <c r="Y116" s="27">
        <v>0</v>
      </c>
      <c r="Z116" s="189" t="s">
        <v>600</v>
      </c>
      <c r="AA116" s="27">
        <v>1</v>
      </c>
      <c r="AB116" s="190">
        <v>1</v>
      </c>
      <c r="AC116" s="27"/>
      <c r="AD116" s="60" t="s">
        <v>1802</v>
      </c>
    </row>
    <row r="117" spans="2:30">
      <c r="B117" s="27">
        <v>110</v>
      </c>
      <c r="C117" s="36">
        <v>45055</v>
      </c>
      <c r="D117" s="66" t="s">
        <v>802</v>
      </c>
      <c r="E117" s="66" t="s">
        <v>1803</v>
      </c>
      <c r="F117" s="15" t="s">
        <v>1804</v>
      </c>
      <c r="G117" s="15" t="s">
        <v>1805</v>
      </c>
      <c r="H117" s="15" t="s">
        <v>1806</v>
      </c>
      <c r="I117" s="15" t="s">
        <v>1807</v>
      </c>
      <c r="J117" s="27">
        <v>2750</v>
      </c>
      <c r="K117" s="27">
        <v>700</v>
      </c>
      <c r="L117" s="29" t="s">
        <v>1439</v>
      </c>
      <c r="M117" s="27" t="s">
        <v>1470</v>
      </c>
      <c r="N117" s="27">
        <v>19</v>
      </c>
      <c r="O117" s="15" t="s">
        <v>1808</v>
      </c>
      <c r="P117" s="15" t="s">
        <v>1472</v>
      </c>
      <c r="Q117" s="15" t="s">
        <v>1809</v>
      </c>
      <c r="R117" s="53" t="s">
        <v>1810</v>
      </c>
      <c r="S117" s="27">
        <v>7</v>
      </c>
      <c r="T117" s="69"/>
      <c r="U117" s="69" t="str">
        <f t="shared" si="1"/>
        <v/>
      </c>
      <c r="V117" s="225" t="s">
        <v>19</v>
      </c>
      <c r="W117" s="119" t="s">
        <v>1719</v>
      </c>
      <c r="X117" s="53"/>
      <c r="Y117" s="27">
        <v>0</v>
      </c>
      <c r="Z117" s="189" t="s">
        <v>360</v>
      </c>
      <c r="AA117" s="54">
        <v>1</v>
      </c>
      <c r="AB117" s="190">
        <v>1</v>
      </c>
      <c r="AC117" s="54"/>
      <c r="AD117" s="60" t="s">
        <v>1811</v>
      </c>
    </row>
    <row r="118" spans="2:30">
      <c r="B118" s="27">
        <v>111</v>
      </c>
      <c r="C118" s="36">
        <v>45055</v>
      </c>
      <c r="D118" s="66" t="s">
        <v>802</v>
      </c>
      <c r="E118" s="66" t="s">
        <v>1803</v>
      </c>
      <c r="F118" s="15" t="s">
        <v>1804</v>
      </c>
      <c r="G118" s="15" t="s">
        <v>1805</v>
      </c>
      <c r="H118" s="15" t="s">
        <v>1806</v>
      </c>
      <c r="I118" s="15" t="s">
        <v>1807</v>
      </c>
      <c r="J118" s="27">
        <v>2750</v>
      </c>
      <c r="K118" s="27">
        <v>700</v>
      </c>
      <c r="L118" s="29" t="s">
        <v>1439</v>
      </c>
      <c r="M118" s="27" t="s">
        <v>1470</v>
      </c>
      <c r="N118" s="27">
        <v>19</v>
      </c>
      <c r="O118" s="15" t="s">
        <v>1808</v>
      </c>
      <c r="P118" s="15" t="s">
        <v>1472</v>
      </c>
      <c r="Q118" s="15" t="s">
        <v>1812</v>
      </c>
      <c r="R118" s="15" t="s">
        <v>1813</v>
      </c>
      <c r="S118" s="27">
        <v>13</v>
      </c>
      <c r="T118" s="69"/>
      <c r="U118" s="69" t="str">
        <f t="shared" si="1"/>
        <v/>
      </c>
      <c r="V118" s="225" t="s">
        <v>19</v>
      </c>
      <c r="W118" s="29" t="s">
        <v>1719</v>
      </c>
      <c r="X118" s="15"/>
      <c r="Y118" s="27">
        <v>0</v>
      </c>
      <c r="Z118" s="189" t="s">
        <v>360</v>
      </c>
      <c r="AA118" s="27">
        <v>1</v>
      </c>
      <c r="AB118" s="190">
        <v>1</v>
      </c>
      <c r="AC118" s="27"/>
      <c r="AD118" s="60" t="s">
        <v>1811</v>
      </c>
    </row>
    <row r="119" spans="2:30">
      <c r="B119" s="27">
        <v>112</v>
      </c>
      <c r="C119" s="36">
        <v>45055</v>
      </c>
      <c r="D119" s="66" t="s">
        <v>1814</v>
      </c>
      <c r="E119" s="66" t="s">
        <v>1815</v>
      </c>
      <c r="F119" s="15" t="s">
        <v>1816</v>
      </c>
      <c r="G119" s="15" t="s">
        <v>1817</v>
      </c>
      <c r="H119" s="15" t="s">
        <v>1818</v>
      </c>
      <c r="I119" s="15" t="s">
        <v>1819</v>
      </c>
      <c r="J119" s="27">
        <v>700</v>
      </c>
      <c r="K119" s="27">
        <v>270</v>
      </c>
      <c r="L119" s="29" t="s">
        <v>1439</v>
      </c>
      <c r="M119" s="27" t="s">
        <v>1470</v>
      </c>
      <c r="N119" s="27">
        <v>32</v>
      </c>
      <c r="O119" s="15" t="s">
        <v>1820</v>
      </c>
      <c r="P119" s="15" t="s">
        <v>1384</v>
      </c>
      <c r="Q119" s="15" t="s">
        <v>1821</v>
      </c>
      <c r="R119" s="53" t="s">
        <v>1822</v>
      </c>
      <c r="S119" s="27" t="s">
        <v>350</v>
      </c>
      <c r="T119" s="69"/>
      <c r="U119" s="69"/>
      <c r="V119" s="214"/>
      <c r="W119" s="119" t="s">
        <v>1719</v>
      </c>
      <c r="X119" s="53"/>
      <c r="Y119" s="27">
        <v>0</v>
      </c>
      <c r="Z119" s="189"/>
      <c r="AA119" s="54">
        <v>1</v>
      </c>
      <c r="AB119" s="190">
        <v>1</v>
      </c>
      <c r="AC119" s="54"/>
      <c r="AD119" s="60" t="s">
        <v>1823</v>
      </c>
    </row>
    <row r="120" spans="2:30">
      <c r="B120" s="27">
        <v>113</v>
      </c>
      <c r="C120" s="36">
        <v>45055</v>
      </c>
      <c r="D120" s="66" t="s">
        <v>1824</v>
      </c>
      <c r="E120" s="66" t="s">
        <v>1316</v>
      </c>
      <c r="F120" s="15" t="s">
        <v>1825</v>
      </c>
      <c r="G120" s="15" t="s">
        <v>1826</v>
      </c>
      <c r="H120" s="15" t="s">
        <v>1827</v>
      </c>
      <c r="I120" s="15" t="s">
        <v>1828</v>
      </c>
      <c r="J120" s="27">
        <v>2550</v>
      </c>
      <c r="K120" s="27">
        <v>1600</v>
      </c>
      <c r="L120" s="29" t="s">
        <v>1439</v>
      </c>
      <c r="M120" s="27" t="s">
        <v>1470</v>
      </c>
      <c r="N120" s="27">
        <v>17</v>
      </c>
      <c r="O120" s="15" t="s">
        <v>1829</v>
      </c>
      <c r="P120" s="15" t="s">
        <v>1472</v>
      </c>
      <c r="Q120" s="15" t="s">
        <v>1830</v>
      </c>
      <c r="R120" s="15" t="s">
        <v>1831</v>
      </c>
      <c r="S120" s="27">
        <v>10</v>
      </c>
      <c r="T120" s="69">
        <v>20.62</v>
      </c>
      <c r="U120" s="69">
        <f t="shared" si="1"/>
        <v>2.0620000000000003</v>
      </c>
      <c r="V120" s="195" t="s">
        <v>1832</v>
      </c>
      <c r="W120" s="29"/>
      <c r="X120" s="15"/>
      <c r="Y120" s="27">
        <v>0</v>
      </c>
      <c r="Z120" s="189" t="s">
        <v>600</v>
      </c>
      <c r="AA120" s="27">
        <v>1</v>
      </c>
      <c r="AB120" s="190">
        <v>0</v>
      </c>
      <c r="AC120" s="27" t="s">
        <v>1833</v>
      </c>
      <c r="AD120" s="60" t="s">
        <v>1834</v>
      </c>
    </row>
    <row r="121" spans="2:30">
      <c r="B121" s="27">
        <v>114</v>
      </c>
      <c r="C121" s="36">
        <v>45055</v>
      </c>
      <c r="D121" s="66" t="s">
        <v>1835</v>
      </c>
      <c r="E121" s="66" t="s">
        <v>1836</v>
      </c>
      <c r="F121" s="15" t="s">
        <v>1837</v>
      </c>
      <c r="G121" s="15" t="s">
        <v>1835</v>
      </c>
      <c r="H121" s="15" t="s">
        <v>1838</v>
      </c>
      <c r="I121" s="15" t="s">
        <v>1839</v>
      </c>
      <c r="J121" s="27">
        <v>20</v>
      </c>
      <c r="K121" s="27">
        <v>5.9</v>
      </c>
      <c r="L121" s="29" t="s">
        <v>1439</v>
      </c>
      <c r="M121" s="27" t="s">
        <v>1382</v>
      </c>
      <c r="N121" s="27">
        <v>40</v>
      </c>
      <c r="O121" s="15" t="s">
        <v>1840</v>
      </c>
      <c r="P121" s="15" t="s">
        <v>1472</v>
      </c>
      <c r="Q121" s="15" t="s">
        <v>1841</v>
      </c>
      <c r="R121" s="53" t="s">
        <v>1842</v>
      </c>
      <c r="S121" s="27">
        <v>10</v>
      </c>
      <c r="T121" s="69"/>
      <c r="U121" s="69" t="str">
        <f t="shared" si="1"/>
        <v/>
      </c>
      <c r="V121" s="214"/>
      <c r="W121" s="119"/>
      <c r="X121" s="53"/>
      <c r="Y121" s="54">
        <v>0</v>
      </c>
      <c r="Z121" s="189"/>
      <c r="AA121" s="54">
        <v>1</v>
      </c>
      <c r="AB121" s="190">
        <v>1</v>
      </c>
      <c r="AC121" s="54"/>
      <c r="AD121" s="60" t="s">
        <v>1843</v>
      </c>
    </row>
    <row r="122" spans="2:30">
      <c r="B122" s="27">
        <v>115</v>
      </c>
      <c r="C122" s="36">
        <v>45055</v>
      </c>
      <c r="D122" s="66" t="s">
        <v>1844</v>
      </c>
      <c r="E122" s="66" t="s">
        <v>1845</v>
      </c>
      <c r="F122" s="15" t="s">
        <v>1846</v>
      </c>
      <c r="G122" s="15" t="s">
        <v>1847</v>
      </c>
      <c r="H122" s="15" t="s">
        <v>1848</v>
      </c>
      <c r="I122" s="15" t="s">
        <v>1849</v>
      </c>
      <c r="J122" s="27">
        <v>16</v>
      </c>
      <c r="K122" s="27">
        <v>5.6</v>
      </c>
      <c r="L122" s="29" t="s">
        <v>1381</v>
      </c>
      <c r="M122" s="27" t="s">
        <v>1382</v>
      </c>
      <c r="N122" s="27">
        <v>41</v>
      </c>
      <c r="O122" s="15" t="s">
        <v>1850</v>
      </c>
      <c r="P122" s="15" t="s">
        <v>1472</v>
      </c>
      <c r="Q122" s="15" t="s">
        <v>1851</v>
      </c>
      <c r="R122" s="15" t="s">
        <v>1852</v>
      </c>
      <c r="S122" s="27">
        <v>7</v>
      </c>
      <c r="T122" s="69"/>
      <c r="U122" s="69" t="str">
        <f t="shared" si="1"/>
        <v/>
      </c>
      <c r="V122" s="195"/>
      <c r="W122" s="29" t="s">
        <v>1719</v>
      </c>
      <c r="X122" s="15"/>
      <c r="Y122" s="27">
        <v>0</v>
      </c>
      <c r="Z122" s="189" t="s">
        <v>1853</v>
      </c>
      <c r="AA122" s="27">
        <v>1</v>
      </c>
      <c r="AB122" s="190">
        <v>1</v>
      </c>
      <c r="AC122" s="27"/>
      <c r="AD122" s="60" t="s">
        <v>1854</v>
      </c>
    </row>
    <row r="123" spans="2:30">
      <c r="B123" s="27">
        <v>116</v>
      </c>
      <c r="C123" s="36">
        <v>45055</v>
      </c>
      <c r="D123" s="66" t="s">
        <v>1132</v>
      </c>
      <c r="E123" s="66" t="s">
        <v>1341</v>
      </c>
      <c r="F123" s="15" t="s">
        <v>1855</v>
      </c>
      <c r="G123" s="15" t="s">
        <v>1856</v>
      </c>
      <c r="H123" s="15" t="s">
        <v>1857</v>
      </c>
      <c r="I123" s="15" t="s">
        <v>1858</v>
      </c>
      <c r="J123" s="27">
        <v>30</v>
      </c>
      <c r="K123" s="27">
        <v>6.4</v>
      </c>
      <c r="L123" s="29" t="s">
        <v>1439</v>
      </c>
      <c r="M123" s="27" t="s">
        <v>1382</v>
      </c>
      <c r="N123" s="27">
        <v>16</v>
      </c>
      <c r="O123" s="15" t="s">
        <v>1859</v>
      </c>
      <c r="P123" s="15" t="s">
        <v>1472</v>
      </c>
      <c r="Q123" s="15" t="s">
        <v>1134</v>
      </c>
      <c r="R123" s="53" t="s">
        <v>1135</v>
      </c>
      <c r="S123" s="27">
        <v>10</v>
      </c>
      <c r="T123" s="69">
        <v>5.69</v>
      </c>
      <c r="U123" s="69">
        <f t="shared" si="1"/>
        <v>0.56900000000000006</v>
      </c>
      <c r="V123" s="214"/>
      <c r="W123" s="119" t="s">
        <v>1719</v>
      </c>
      <c r="X123" s="53" t="s">
        <v>571</v>
      </c>
      <c r="Y123" s="54">
        <v>1</v>
      </c>
      <c r="Z123" s="189"/>
      <c r="AA123" s="54">
        <v>1</v>
      </c>
      <c r="AB123" s="190">
        <v>0</v>
      </c>
      <c r="AC123" s="54"/>
    </row>
    <row r="124" spans="2:30">
      <c r="B124" s="27">
        <v>117</v>
      </c>
      <c r="C124" s="36">
        <v>45055</v>
      </c>
      <c r="D124" s="66" t="s">
        <v>1860</v>
      </c>
      <c r="E124" s="66" t="s">
        <v>1861</v>
      </c>
      <c r="F124" s="15" t="s">
        <v>1862</v>
      </c>
      <c r="G124" s="15" t="s">
        <v>1847</v>
      </c>
      <c r="H124" s="15" t="s">
        <v>1863</v>
      </c>
      <c r="I124" s="15" t="s">
        <v>1864</v>
      </c>
      <c r="J124" s="27">
        <v>338</v>
      </c>
      <c r="K124" s="27">
        <v>128</v>
      </c>
      <c r="L124" s="29" t="s">
        <v>1439</v>
      </c>
      <c r="M124" s="27" t="s">
        <v>1470</v>
      </c>
      <c r="N124" s="27">
        <v>33</v>
      </c>
      <c r="O124" s="15" t="s">
        <v>1850</v>
      </c>
      <c r="P124" s="15" t="s">
        <v>1472</v>
      </c>
      <c r="Q124" s="15" t="s">
        <v>1851</v>
      </c>
      <c r="R124" s="15" t="s">
        <v>1865</v>
      </c>
      <c r="S124" s="27">
        <v>7</v>
      </c>
      <c r="T124" s="69"/>
      <c r="U124" s="69" t="str">
        <f t="shared" si="1"/>
        <v/>
      </c>
      <c r="V124" s="195"/>
      <c r="W124" s="29" t="s">
        <v>1719</v>
      </c>
      <c r="X124" s="15"/>
      <c r="Y124" s="27">
        <v>0</v>
      </c>
      <c r="Z124" s="189" t="s">
        <v>1853</v>
      </c>
      <c r="AA124" s="27">
        <v>1</v>
      </c>
      <c r="AB124" s="190">
        <v>0</v>
      </c>
      <c r="AC124" s="27"/>
      <c r="AD124" s="60" t="s">
        <v>1854</v>
      </c>
    </row>
    <row r="125" spans="2:30">
      <c r="B125" s="27">
        <v>118</v>
      </c>
      <c r="C125" s="36">
        <v>45055</v>
      </c>
      <c r="D125" s="66" t="s">
        <v>1866</v>
      </c>
      <c r="E125" s="66" t="s">
        <v>1867</v>
      </c>
      <c r="F125" s="15" t="s">
        <v>1868</v>
      </c>
      <c r="G125" s="15" t="s">
        <v>943</v>
      </c>
      <c r="H125" s="15" t="s">
        <v>1869</v>
      </c>
      <c r="I125" s="15" t="s">
        <v>1870</v>
      </c>
      <c r="J125" s="27" t="s">
        <v>350</v>
      </c>
      <c r="M125" s="27" t="s">
        <v>350</v>
      </c>
      <c r="N125" s="27">
        <v>7</v>
      </c>
      <c r="O125" s="15" t="s">
        <v>1871</v>
      </c>
      <c r="P125" s="15" t="s">
        <v>1472</v>
      </c>
      <c r="Q125" s="15" t="s">
        <v>944</v>
      </c>
      <c r="R125" s="53" t="s">
        <v>1872</v>
      </c>
      <c r="S125" s="27">
        <v>10</v>
      </c>
      <c r="T125" s="69">
        <v>7.05</v>
      </c>
      <c r="U125" s="69">
        <f t="shared" si="1"/>
        <v>0.70499999999999996</v>
      </c>
      <c r="V125" s="214"/>
      <c r="W125" s="119" t="s">
        <v>1719</v>
      </c>
      <c r="X125" s="53" t="s">
        <v>1873</v>
      </c>
      <c r="Y125" s="54">
        <v>1</v>
      </c>
      <c r="Z125" s="189"/>
      <c r="AA125" s="54">
        <v>1</v>
      </c>
      <c r="AB125" s="190">
        <v>0</v>
      </c>
      <c r="AC125" s="54"/>
    </row>
    <row r="126" spans="2:30">
      <c r="B126" s="27">
        <v>119</v>
      </c>
      <c r="C126" s="36">
        <v>45055</v>
      </c>
      <c r="D126" s="66" t="s">
        <v>1874</v>
      </c>
      <c r="E126" s="66" t="s">
        <v>1875</v>
      </c>
      <c r="F126" s="15" t="s">
        <v>1876</v>
      </c>
      <c r="G126" s="15" t="s">
        <v>1877</v>
      </c>
      <c r="H126" s="15" t="s">
        <v>1878</v>
      </c>
      <c r="I126" s="15" t="s">
        <v>1879</v>
      </c>
      <c r="J126" s="27">
        <v>26</v>
      </c>
      <c r="K126" s="27">
        <v>20</v>
      </c>
      <c r="L126" s="29" t="s">
        <v>1439</v>
      </c>
      <c r="M126" s="27" t="s">
        <v>1382</v>
      </c>
      <c r="N126" s="27">
        <v>39</v>
      </c>
      <c r="O126" s="15" t="s">
        <v>1880</v>
      </c>
      <c r="P126" s="15" t="s">
        <v>1472</v>
      </c>
      <c r="Q126" s="15" t="s">
        <v>1881</v>
      </c>
      <c r="R126" s="15" t="s">
        <v>1882</v>
      </c>
      <c r="S126" s="27">
        <v>10</v>
      </c>
      <c r="T126" s="69"/>
      <c r="U126" s="69" t="str">
        <f t="shared" si="1"/>
        <v/>
      </c>
      <c r="V126" s="195" t="s">
        <v>19</v>
      </c>
      <c r="W126" s="29"/>
      <c r="X126" s="15"/>
      <c r="Y126" s="27"/>
      <c r="Z126" s="189" t="s">
        <v>600</v>
      </c>
      <c r="AA126" s="27">
        <v>0</v>
      </c>
      <c r="AB126" s="190">
        <v>0</v>
      </c>
      <c r="AC126" s="27"/>
      <c r="AD126" s="60" t="s">
        <v>1883</v>
      </c>
    </row>
    <row r="127" spans="2:30">
      <c r="C127" s="45"/>
      <c r="R127" s="53"/>
      <c r="T127" s="69"/>
      <c r="U127" s="327"/>
      <c r="V127" s="54"/>
      <c r="W127" s="119"/>
      <c r="X127" s="53"/>
      <c r="Y127" s="54"/>
      <c r="Z127" s="67"/>
      <c r="AA127" s="54"/>
      <c r="AB127" s="54"/>
      <c r="AC127" s="54"/>
    </row>
    <row r="128" spans="2:30">
      <c r="C128" s="45"/>
      <c r="R128" s="15"/>
      <c r="T128" s="69"/>
      <c r="U128" s="69"/>
      <c r="V128" s="27"/>
      <c r="W128" s="29"/>
      <c r="X128" s="15"/>
      <c r="Y128" s="27"/>
      <c r="Z128" s="67"/>
      <c r="AA128" s="27"/>
      <c r="AB128" s="27"/>
      <c r="AC128" s="27"/>
    </row>
    <row r="129" spans="3:29">
      <c r="C129" s="45"/>
      <c r="R129" s="53"/>
      <c r="T129" s="69"/>
      <c r="U129" s="327"/>
      <c r="V129" s="54"/>
      <c r="W129" s="119"/>
      <c r="X129" s="53"/>
      <c r="Y129" s="54"/>
      <c r="Z129" s="67"/>
      <c r="AA129" s="54"/>
      <c r="AB129" s="54"/>
      <c r="AC129" s="54"/>
    </row>
    <row r="130" spans="3:29">
      <c r="C130" s="45"/>
      <c r="R130" s="15"/>
      <c r="T130" s="69"/>
      <c r="U130" s="69"/>
      <c r="V130" s="27"/>
      <c r="W130" s="29"/>
      <c r="X130" s="15"/>
      <c r="Y130" s="27"/>
      <c r="Z130" s="67"/>
      <c r="AA130" s="27"/>
      <c r="AB130" s="27"/>
      <c r="AC130" s="27"/>
    </row>
    <row r="131" spans="3:29">
      <c r="C131" s="45"/>
      <c r="R131" s="53"/>
      <c r="T131" s="69"/>
      <c r="U131" s="327"/>
      <c r="V131" s="54"/>
      <c r="W131" s="119"/>
      <c r="X131" s="53"/>
      <c r="Y131" s="54"/>
      <c r="Z131" s="67"/>
      <c r="AA131" s="54"/>
      <c r="AB131" s="54"/>
      <c r="AC131" s="54"/>
    </row>
    <row r="132" spans="3:29">
      <c r="C132" s="45"/>
      <c r="R132" s="15"/>
      <c r="T132" s="69"/>
      <c r="U132" s="69"/>
      <c r="V132" s="27"/>
      <c r="W132" s="29"/>
      <c r="X132" s="15"/>
      <c r="Y132" s="27"/>
      <c r="Z132" s="67"/>
      <c r="AA132" s="27"/>
      <c r="AB132" s="27"/>
      <c r="AC132" s="27"/>
    </row>
    <row r="133" spans="3:29">
      <c r="C133" s="45"/>
      <c r="R133" s="53"/>
      <c r="T133" s="69"/>
      <c r="U133" s="327"/>
      <c r="V133" s="54"/>
      <c r="W133" s="119"/>
      <c r="X133" s="53"/>
      <c r="Y133" s="54"/>
      <c r="Z133" s="67"/>
      <c r="AA133" s="54"/>
      <c r="AB133" s="54"/>
      <c r="AC133" s="54"/>
    </row>
    <row r="134" spans="3:29">
      <c r="C134" s="45"/>
      <c r="R134" s="15"/>
      <c r="T134" s="69"/>
      <c r="U134" s="69"/>
      <c r="V134" s="27"/>
      <c r="W134" s="29"/>
      <c r="X134" s="15"/>
      <c r="Y134" s="27"/>
      <c r="Z134" s="67"/>
      <c r="AA134" s="27"/>
      <c r="AB134" s="27"/>
      <c r="AC134" s="27"/>
    </row>
    <row r="135" spans="3:29">
      <c r="C135" s="45"/>
      <c r="R135" s="53"/>
      <c r="T135" s="69"/>
      <c r="U135" s="327"/>
      <c r="V135" s="54"/>
      <c r="W135" s="119"/>
      <c r="X135" s="53"/>
      <c r="Y135" s="54"/>
      <c r="Z135" s="67"/>
      <c r="AA135" s="54"/>
      <c r="AB135" s="54"/>
      <c r="AC135" s="54"/>
    </row>
    <row r="136" spans="3:29">
      <c r="C136" s="45"/>
      <c r="R136" s="15"/>
      <c r="T136" s="69"/>
      <c r="U136" s="69"/>
      <c r="V136" s="27"/>
      <c r="W136" s="29"/>
      <c r="X136" s="15"/>
      <c r="Y136" s="27"/>
      <c r="Z136" s="67"/>
      <c r="AA136" s="27"/>
      <c r="AB136" s="27"/>
      <c r="AC136" s="27"/>
    </row>
    <row r="137" spans="3:29">
      <c r="C137" s="45"/>
      <c r="R137" s="53"/>
      <c r="T137" s="69"/>
      <c r="U137" s="327"/>
      <c r="V137" s="54"/>
      <c r="W137" s="119"/>
      <c r="X137" s="53"/>
      <c r="Y137" s="54"/>
      <c r="Z137" s="67"/>
      <c r="AA137" s="54"/>
      <c r="AB137" s="54"/>
      <c r="AC137" s="54"/>
    </row>
    <row r="138" spans="3:29">
      <c r="C138" s="45"/>
      <c r="R138" s="15"/>
      <c r="T138" s="69"/>
      <c r="U138" s="69"/>
      <c r="V138" s="27"/>
      <c r="W138" s="29"/>
      <c r="X138" s="15"/>
      <c r="Y138" s="27"/>
      <c r="Z138" s="67"/>
      <c r="AA138" s="27"/>
      <c r="AB138" s="27"/>
      <c r="AC138" s="27"/>
    </row>
    <row r="139" spans="3:29">
      <c r="C139" s="45"/>
      <c r="R139" s="53"/>
      <c r="T139" s="69"/>
      <c r="U139" s="327"/>
      <c r="V139" s="54"/>
      <c r="W139" s="119"/>
      <c r="X139" s="53"/>
      <c r="Y139" s="54"/>
      <c r="Z139" s="67"/>
      <c r="AA139" s="54"/>
      <c r="AB139" s="54"/>
      <c r="AC139" s="54"/>
    </row>
    <row r="140" spans="3:29">
      <c r="C140" s="45"/>
      <c r="R140" s="15"/>
      <c r="T140" s="69"/>
      <c r="U140" s="69"/>
      <c r="V140" s="27"/>
      <c r="W140" s="29"/>
      <c r="X140" s="15"/>
      <c r="Y140" s="27"/>
      <c r="Z140" s="67"/>
      <c r="AA140" s="27"/>
      <c r="AB140" s="27"/>
      <c r="AC140" s="27"/>
    </row>
    <row r="141" spans="3:29">
      <c r="C141" s="45"/>
      <c r="R141" s="53"/>
      <c r="T141" s="69"/>
      <c r="U141" s="327"/>
      <c r="V141" s="54"/>
      <c r="W141" s="119"/>
      <c r="X141" s="53"/>
      <c r="Y141" s="54"/>
      <c r="Z141" s="67"/>
      <c r="AA141" s="54"/>
      <c r="AB141" s="54"/>
      <c r="AC141" s="54"/>
    </row>
    <row r="142" spans="3:29">
      <c r="C142" s="45"/>
      <c r="R142" s="15"/>
      <c r="T142" s="69"/>
      <c r="U142" s="69"/>
      <c r="V142" s="27"/>
      <c r="W142" s="29"/>
      <c r="X142" s="15"/>
      <c r="Y142" s="27"/>
      <c r="Z142" s="67"/>
      <c r="AA142" s="27"/>
      <c r="AB142" s="27"/>
      <c r="AC142" s="27"/>
    </row>
    <row r="143" spans="3:29">
      <c r="C143" s="45"/>
      <c r="R143" s="53"/>
      <c r="T143" s="69"/>
      <c r="U143" s="327"/>
      <c r="V143" s="54"/>
      <c r="W143" s="119"/>
      <c r="X143" s="53"/>
      <c r="Y143" s="54"/>
      <c r="Z143" s="67"/>
      <c r="AA143" s="54"/>
      <c r="AB143" s="54"/>
      <c r="AC143" s="54"/>
    </row>
    <row r="144" spans="3:29">
      <c r="C144" s="45"/>
      <c r="R144" s="15"/>
      <c r="T144" s="69"/>
      <c r="U144" s="69"/>
      <c r="V144" s="27"/>
      <c r="W144" s="29"/>
      <c r="X144" s="15"/>
      <c r="Y144" s="27"/>
      <c r="Z144" s="67"/>
      <c r="AA144" s="27"/>
      <c r="AB144" s="27"/>
      <c r="AC144" s="27"/>
    </row>
    <row r="145" spans="3:29">
      <c r="C145" s="45"/>
      <c r="R145" s="53"/>
      <c r="T145" s="69"/>
      <c r="U145" s="327"/>
      <c r="V145" s="54"/>
      <c r="W145" s="119"/>
      <c r="X145" s="53"/>
      <c r="Y145" s="54"/>
      <c r="Z145" s="67"/>
      <c r="AA145" s="54"/>
      <c r="AB145" s="54"/>
      <c r="AC145" s="54"/>
    </row>
    <row r="146" spans="3:29">
      <c r="C146" s="45"/>
      <c r="R146" s="15"/>
      <c r="T146" s="69"/>
      <c r="U146" s="69"/>
      <c r="V146" s="27"/>
      <c r="W146" s="29"/>
      <c r="X146" s="15"/>
      <c r="Y146" s="27"/>
      <c r="Z146" s="67"/>
      <c r="AA146" s="27"/>
      <c r="AB146" s="27"/>
      <c r="AC146" s="27"/>
    </row>
    <row r="147" spans="3:29">
      <c r="C147" s="45"/>
      <c r="R147" s="53"/>
      <c r="T147" s="69"/>
      <c r="U147" s="327"/>
      <c r="V147" s="54"/>
      <c r="W147" s="119"/>
      <c r="X147" s="53"/>
      <c r="Y147" s="54"/>
      <c r="Z147" s="67"/>
      <c r="AA147" s="54"/>
      <c r="AB147" s="54"/>
      <c r="AC147" s="54"/>
    </row>
    <row r="148" spans="3:29">
      <c r="C148" s="45"/>
      <c r="R148" s="15"/>
      <c r="T148" s="69"/>
      <c r="U148" s="69"/>
      <c r="V148" s="27"/>
      <c r="W148" s="29"/>
      <c r="X148" s="15"/>
      <c r="Y148" s="27"/>
      <c r="Z148" s="67"/>
      <c r="AA148" s="27"/>
      <c r="AB148" s="27"/>
      <c r="AC148" s="27"/>
    </row>
    <row r="149" spans="3:29">
      <c r="C149" s="45"/>
      <c r="R149" s="53"/>
      <c r="U149" s="328"/>
      <c r="V149" s="54"/>
      <c r="W149" s="119"/>
      <c r="X149" s="53"/>
      <c r="Y149" s="54"/>
      <c r="Z149" s="67"/>
      <c r="AA149" s="54"/>
      <c r="AB149" s="54"/>
      <c r="AC149" s="54"/>
    </row>
    <row r="150" spans="3:29">
      <c r="C150" s="45"/>
      <c r="R150" s="15"/>
      <c r="U150" s="42"/>
      <c r="V150" s="27"/>
      <c r="W150" s="29"/>
      <c r="X150" s="15"/>
      <c r="Y150" s="27"/>
      <c r="Z150" s="67"/>
      <c r="AA150" s="27"/>
      <c r="AB150" s="27"/>
      <c r="AC150" s="27"/>
    </row>
    <row r="151" spans="3:29">
      <c r="C151" s="45"/>
      <c r="R151" s="53"/>
      <c r="U151" s="328"/>
      <c r="V151" s="54"/>
      <c r="W151" s="119"/>
      <c r="X151" s="53"/>
      <c r="Y151" s="54"/>
      <c r="Z151" s="67"/>
      <c r="AA151" s="54"/>
      <c r="AB151" s="54"/>
      <c r="AC151" s="54"/>
    </row>
    <row r="152" spans="3:29">
      <c r="C152" s="45"/>
      <c r="R152" s="15"/>
      <c r="U152" s="42"/>
      <c r="V152" s="27"/>
      <c r="W152" s="29"/>
      <c r="X152" s="15"/>
      <c r="Y152" s="27"/>
      <c r="Z152" s="67"/>
      <c r="AA152" s="27"/>
      <c r="AB152" s="27"/>
      <c r="AC152" s="27"/>
    </row>
    <row r="153" spans="3:29">
      <c r="C153" s="45"/>
      <c r="R153" s="53"/>
      <c r="U153" s="328"/>
      <c r="V153" s="54"/>
      <c r="W153" s="119"/>
      <c r="X153" s="53"/>
      <c r="Y153" s="54"/>
      <c r="Z153" s="67"/>
      <c r="AA153" s="54"/>
      <c r="AB153" s="54"/>
      <c r="AC153" s="54"/>
    </row>
    <row r="154" spans="3:29">
      <c r="C154" s="45"/>
      <c r="R154" s="15"/>
      <c r="U154" s="42"/>
      <c r="V154" s="27"/>
      <c r="W154" s="29"/>
      <c r="X154" s="15"/>
      <c r="Y154" s="27"/>
      <c r="Z154" s="67"/>
      <c r="AA154" s="27"/>
      <c r="AB154" s="27"/>
      <c r="AC154" s="27"/>
    </row>
    <row r="155" spans="3:29">
      <c r="C155" s="45"/>
      <c r="R155" s="53"/>
      <c r="U155" s="328"/>
      <c r="V155" s="54"/>
      <c r="W155" s="119"/>
      <c r="X155" s="53"/>
      <c r="Y155" s="54"/>
      <c r="Z155" s="67"/>
      <c r="AA155" s="54"/>
      <c r="AB155" s="54"/>
      <c r="AC155" s="54"/>
    </row>
    <row r="156" spans="3:29">
      <c r="C156" s="45"/>
      <c r="R156" s="15"/>
      <c r="U156" s="42"/>
      <c r="V156" s="27"/>
      <c r="W156" s="29"/>
      <c r="X156" s="15"/>
      <c r="Y156" s="27"/>
      <c r="Z156" s="67"/>
      <c r="AA156" s="27"/>
      <c r="AB156" s="27"/>
      <c r="AC156" s="27"/>
    </row>
    <row r="157" spans="3:29">
      <c r="C157" s="45"/>
      <c r="R157" s="53"/>
      <c r="U157" s="328"/>
      <c r="V157" s="54"/>
      <c r="W157" s="119"/>
      <c r="X157" s="53"/>
      <c r="Y157" s="54"/>
      <c r="Z157" s="67"/>
      <c r="AA157" s="54"/>
      <c r="AB157" s="54"/>
      <c r="AC157" s="54"/>
    </row>
    <row r="158" spans="3:29">
      <c r="C158" s="45"/>
      <c r="R158" s="15"/>
      <c r="U158" s="42"/>
      <c r="V158" s="27"/>
      <c r="W158" s="29"/>
      <c r="X158" s="15"/>
      <c r="Y158" s="27"/>
      <c r="Z158" s="67"/>
      <c r="AA158" s="27"/>
      <c r="AB158" s="27"/>
      <c r="AC158" s="27"/>
    </row>
    <row r="159" spans="3:29">
      <c r="C159" s="45"/>
      <c r="R159" s="53"/>
      <c r="U159" s="328"/>
      <c r="V159" s="54"/>
      <c r="W159" s="119"/>
      <c r="X159" s="53"/>
      <c r="Y159" s="54"/>
      <c r="Z159" s="67"/>
      <c r="AA159" s="54"/>
      <c r="AB159" s="54"/>
      <c r="AC159" s="54"/>
    </row>
    <row r="160" spans="3:29">
      <c r="C160" s="45"/>
      <c r="R160" s="15"/>
      <c r="U160" s="42"/>
      <c r="V160" s="27"/>
      <c r="W160" s="29"/>
      <c r="X160" s="15"/>
      <c r="Y160" s="27"/>
      <c r="Z160" s="67"/>
      <c r="AA160" s="27"/>
      <c r="AB160" s="27"/>
      <c r="AC160" s="27"/>
    </row>
    <row r="161" spans="3:29">
      <c r="C161" s="45"/>
      <c r="R161" s="53"/>
      <c r="U161" s="328"/>
      <c r="V161" s="54"/>
      <c r="W161" s="119"/>
      <c r="X161" s="53"/>
      <c r="Y161" s="54"/>
      <c r="Z161" s="67"/>
      <c r="AA161" s="54"/>
      <c r="AB161" s="54"/>
      <c r="AC161" s="54"/>
    </row>
    <row r="162" spans="3:29">
      <c r="C162" s="45"/>
      <c r="R162" s="15"/>
      <c r="U162" s="42"/>
      <c r="V162" s="27"/>
      <c r="W162" s="29"/>
      <c r="X162" s="15"/>
      <c r="Y162" s="27"/>
      <c r="Z162" s="67"/>
      <c r="AA162" s="27"/>
      <c r="AB162" s="27"/>
      <c r="AC162" s="27"/>
    </row>
    <row r="163" spans="3:29">
      <c r="C163" s="45"/>
      <c r="R163" s="53"/>
      <c r="U163" s="328"/>
      <c r="V163" s="54"/>
      <c r="W163" s="119"/>
      <c r="X163" s="53"/>
      <c r="Y163" s="54"/>
      <c r="Z163" s="67"/>
      <c r="AA163" s="54"/>
      <c r="AB163" s="54"/>
      <c r="AC163" s="54"/>
    </row>
    <row r="164" spans="3:29">
      <c r="C164" s="45"/>
      <c r="R164" s="15"/>
      <c r="U164" s="42"/>
      <c r="V164" s="27"/>
      <c r="W164" s="29"/>
      <c r="X164" s="15"/>
      <c r="Y164" s="27"/>
      <c r="Z164" s="67"/>
      <c r="AA164" s="27"/>
      <c r="AB164" s="27"/>
      <c r="AC164" s="27"/>
    </row>
    <row r="165" spans="3:29">
      <c r="C165" s="45"/>
      <c r="R165" s="53"/>
      <c r="U165" s="328"/>
      <c r="V165" s="54"/>
      <c r="W165" s="119"/>
      <c r="X165" s="53"/>
      <c r="Y165" s="54"/>
      <c r="Z165" s="67"/>
      <c r="AA165" s="54"/>
      <c r="AB165" s="54"/>
      <c r="AC165" s="54"/>
    </row>
    <row r="166" spans="3:29">
      <c r="C166" s="45"/>
      <c r="R166" s="15"/>
      <c r="U166" s="42"/>
      <c r="V166" s="27"/>
      <c r="W166" s="29"/>
      <c r="X166" s="15"/>
      <c r="Y166" s="27"/>
      <c r="Z166" s="67"/>
      <c r="AA166" s="27"/>
      <c r="AB166" s="27"/>
      <c r="AC166" s="27"/>
    </row>
    <row r="167" spans="3:29">
      <c r="C167" s="45"/>
      <c r="R167" s="53"/>
      <c r="U167" s="328"/>
      <c r="V167" s="54"/>
      <c r="W167" s="119"/>
      <c r="X167" s="53"/>
      <c r="Y167" s="54"/>
      <c r="Z167" s="67"/>
      <c r="AA167" s="54"/>
      <c r="AB167" s="54"/>
      <c r="AC167" s="54"/>
    </row>
    <row r="168" spans="3:29">
      <c r="C168" s="45"/>
      <c r="R168" s="15"/>
      <c r="U168" s="42"/>
      <c r="V168" s="27"/>
      <c r="W168" s="29"/>
      <c r="X168" s="15"/>
      <c r="Y168" s="27"/>
      <c r="Z168" s="67"/>
      <c r="AA168" s="27"/>
      <c r="AB168" s="27"/>
      <c r="AC168" s="27"/>
    </row>
    <row r="169" spans="3:29">
      <c r="C169" s="45"/>
      <c r="R169" s="53"/>
      <c r="U169" s="328"/>
      <c r="V169" s="54"/>
      <c r="W169" s="119"/>
      <c r="X169" s="53"/>
      <c r="Y169" s="54"/>
      <c r="Z169" s="67"/>
      <c r="AA169" s="54"/>
      <c r="AB169" s="54"/>
      <c r="AC169" s="54"/>
    </row>
    <row r="170" spans="3:29">
      <c r="C170" s="45"/>
      <c r="R170" s="15"/>
      <c r="U170" s="42"/>
      <c r="V170" s="27"/>
      <c r="W170" s="29"/>
      <c r="X170" s="15"/>
      <c r="Y170" s="27"/>
      <c r="Z170" s="67"/>
      <c r="AA170" s="27"/>
      <c r="AB170" s="27"/>
      <c r="AC170" s="27"/>
    </row>
    <row r="171" spans="3:29">
      <c r="C171" s="45"/>
      <c r="R171" s="53"/>
      <c r="U171" s="328"/>
      <c r="V171" s="54"/>
      <c r="W171" s="119"/>
      <c r="X171" s="53"/>
      <c r="Y171" s="54"/>
      <c r="Z171" s="67"/>
      <c r="AA171" s="54"/>
      <c r="AB171" s="54"/>
      <c r="AC171" s="54"/>
    </row>
    <row r="172" spans="3:29">
      <c r="C172" s="45"/>
      <c r="R172" s="15"/>
      <c r="U172" s="42"/>
      <c r="V172" s="27"/>
      <c r="W172" s="29"/>
      <c r="X172" s="15"/>
      <c r="Y172" s="27"/>
      <c r="Z172" s="67"/>
      <c r="AA172" s="27"/>
      <c r="AB172" s="27"/>
      <c r="AC172" s="27"/>
    </row>
    <row r="173" spans="3:29">
      <c r="C173" s="45"/>
      <c r="R173" s="53"/>
      <c r="U173" s="328"/>
      <c r="V173" s="54"/>
      <c r="W173" s="119"/>
      <c r="X173" s="53"/>
      <c r="Y173" s="54"/>
      <c r="Z173" s="67"/>
      <c r="AA173" s="54"/>
      <c r="AB173" s="54"/>
      <c r="AC173" s="54"/>
    </row>
    <row r="174" spans="3:29">
      <c r="C174" s="45"/>
      <c r="R174" s="15"/>
      <c r="U174" s="42"/>
      <c r="V174" s="27"/>
      <c r="W174" s="29"/>
      <c r="X174" s="15"/>
      <c r="Y174" s="27"/>
      <c r="Z174" s="67"/>
      <c r="AA174" s="27"/>
      <c r="AB174" s="27"/>
      <c r="AC174" s="27"/>
    </row>
    <row r="175" spans="3:29">
      <c r="C175" s="45"/>
      <c r="R175" s="53"/>
      <c r="U175" s="328"/>
      <c r="V175" s="54"/>
      <c r="W175" s="119"/>
      <c r="X175" s="53"/>
      <c r="Y175" s="54"/>
      <c r="Z175" s="67"/>
      <c r="AA175" s="54"/>
      <c r="AB175" s="54"/>
      <c r="AC175" s="54"/>
    </row>
    <row r="176" spans="3:29">
      <c r="C176" s="45"/>
      <c r="R176" s="15"/>
      <c r="U176" s="42"/>
      <c r="V176" s="27"/>
      <c r="W176" s="29"/>
      <c r="X176" s="15"/>
      <c r="Y176" s="27"/>
      <c r="Z176" s="67"/>
      <c r="AA176" s="27"/>
      <c r="AB176" s="27"/>
      <c r="AC176" s="27"/>
    </row>
    <row r="177" spans="3:29">
      <c r="C177" s="45"/>
      <c r="R177" s="53"/>
      <c r="U177" s="328"/>
      <c r="V177" s="54"/>
      <c r="W177" s="119"/>
      <c r="X177" s="53"/>
      <c r="Y177" s="54"/>
      <c r="Z177" s="67"/>
      <c r="AA177" s="54"/>
      <c r="AB177" s="54"/>
      <c r="AC177" s="54"/>
    </row>
    <row r="178" spans="3:29">
      <c r="C178" s="45"/>
      <c r="R178" s="15"/>
      <c r="U178" s="42"/>
      <c r="V178" s="27"/>
      <c r="W178" s="29"/>
      <c r="X178" s="15"/>
      <c r="Y178" s="27"/>
      <c r="Z178" s="67"/>
      <c r="AA178" s="27"/>
      <c r="AB178" s="27"/>
      <c r="AC178" s="27"/>
    </row>
    <row r="179" spans="3:29">
      <c r="C179" s="45"/>
      <c r="R179" s="53"/>
      <c r="U179" s="328"/>
      <c r="V179" s="54"/>
      <c r="W179" s="119"/>
      <c r="X179" s="53"/>
      <c r="Y179" s="54"/>
      <c r="Z179" s="67"/>
      <c r="AA179" s="54"/>
      <c r="AB179" s="54"/>
      <c r="AC179" s="54"/>
    </row>
    <row r="180" spans="3:29">
      <c r="C180" s="45"/>
      <c r="R180" s="15"/>
      <c r="U180" s="42"/>
      <c r="V180" s="27"/>
      <c r="W180" s="29"/>
      <c r="X180" s="15"/>
      <c r="Y180" s="27"/>
      <c r="Z180" s="67"/>
      <c r="AA180" s="27"/>
      <c r="AB180" s="27"/>
      <c r="AC180" s="27"/>
    </row>
    <row r="181" spans="3:29">
      <c r="C181" s="45"/>
      <c r="R181" s="53"/>
      <c r="U181" s="328"/>
      <c r="V181" s="54"/>
      <c r="W181" s="119"/>
      <c r="X181" s="53"/>
      <c r="Y181" s="54"/>
      <c r="Z181" s="67"/>
      <c r="AA181" s="54"/>
      <c r="AB181" s="54"/>
      <c r="AC181" s="54"/>
    </row>
    <row r="182" spans="3:29">
      <c r="C182" s="45"/>
      <c r="R182" s="15"/>
      <c r="U182" s="42"/>
      <c r="V182" s="27"/>
      <c r="W182" s="29"/>
      <c r="X182" s="15"/>
      <c r="Y182" s="27"/>
      <c r="Z182" s="67"/>
      <c r="AA182" s="27"/>
      <c r="AB182" s="27"/>
      <c r="AC182" s="27"/>
    </row>
    <row r="183" spans="3:29">
      <c r="C183" s="45"/>
      <c r="R183" s="53"/>
      <c r="U183" s="328"/>
      <c r="V183" s="54"/>
      <c r="W183" s="119"/>
      <c r="X183" s="53"/>
      <c r="Y183" s="54"/>
      <c r="Z183" s="67"/>
      <c r="AA183" s="54"/>
      <c r="AB183" s="54"/>
      <c r="AC183" s="54"/>
    </row>
    <row r="184" spans="3:29">
      <c r="C184" s="45"/>
      <c r="R184" s="15"/>
      <c r="U184" s="42"/>
      <c r="V184" s="27"/>
      <c r="W184" s="29"/>
      <c r="X184" s="15"/>
      <c r="Y184" s="27"/>
      <c r="Z184" s="67"/>
      <c r="AA184" s="27"/>
      <c r="AB184" s="27"/>
      <c r="AC184" s="27"/>
    </row>
    <row r="185" spans="3:29">
      <c r="C185" s="45"/>
      <c r="R185" s="53"/>
      <c r="U185" s="328"/>
      <c r="V185" s="54"/>
      <c r="W185" s="119"/>
      <c r="X185" s="53"/>
      <c r="Y185" s="54"/>
      <c r="Z185" s="67"/>
      <c r="AA185" s="54"/>
      <c r="AB185" s="54"/>
      <c r="AC185" s="54"/>
    </row>
    <row r="186" spans="3:29">
      <c r="C186" s="45"/>
      <c r="R186" s="15"/>
      <c r="U186" s="42"/>
      <c r="V186" s="27"/>
      <c r="W186" s="29"/>
      <c r="X186" s="15"/>
      <c r="Y186" s="27"/>
      <c r="Z186" s="67"/>
      <c r="AA186" s="27"/>
      <c r="AB186" s="27"/>
      <c r="AC186" s="27"/>
    </row>
    <row r="187" spans="3:29">
      <c r="C187" s="45"/>
      <c r="R187" s="53"/>
      <c r="U187" s="328"/>
      <c r="V187" s="54"/>
      <c r="W187" s="119"/>
      <c r="X187" s="53"/>
      <c r="Y187" s="54"/>
      <c r="Z187" s="67"/>
      <c r="AA187" s="54"/>
      <c r="AB187" s="54"/>
      <c r="AC187" s="54"/>
    </row>
    <row r="188" spans="3:29">
      <c r="C188" s="45"/>
      <c r="R188" s="15"/>
      <c r="U188" s="42"/>
      <c r="V188" s="27"/>
      <c r="W188" s="29"/>
      <c r="X188" s="15"/>
      <c r="Y188" s="27"/>
      <c r="Z188" s="67"/>
      <c r="AA188" s="27"/>
      <c r="AB188" s="27"/>
      <c r="AC188" s="27"/>
    </row>
    <row r="189" spans="3:29">
      <c r="C189" s="45"/>
      <c r="R189" s="53"/>
      <c r="U189" s="328"/>
      <c r="V189" s="54"/>
      <c r="W189" s="119"/>
      <c r="X189" s="53"/>
      <c r="Y189" s="54"/>
      <c r="Z189" s="67"/>
      <c r="AA189" s="54"/>
      <c r="AB189" s="54"/>
      <c r="AC189" s="54"/>
    </row>
    <row r="190" spans="3:29">
      <c r="C190" s="45"/>
      <c r="R190" s="15"/>
      <c r="U190" s="42"/>
      <c r="V190" s="27"/>
      <c r="W190" s="29"/>
      <c r="X190" s="15"/>
      <c r="Y190" s="27"/>
      <c r="Z190" s="67"/>
      <c r="AA190" s="27"/>
      <c r="AB190" s="27"/>
      <c r="AC190" s="27"/>
    </row>
    <row r="191" spans="3:29">
      <c r="C191" s="45"/>
      <c r="R191" s="53"/>
      <c r="U191" s="328"/>
      <c r="V191" s="54"/>
      <c r="W191" s="119"/>
      <c r="X191" s="53"/>
      <c r="Y191" s="54"/>
      <c r="Z191" s="67"/>
      <c r="AA191" s="54"/>
      <c r="AB191" s="54"/>
      <c r="AC191" s="54"/>
    </row>
    <row r="192" spans="3:29">
      <c r="C192" s="45"/>
      <c r="R192" s="15"/>
      <c r="U192" s="42"/>
      <c r="V192" s="27"/>
      <c r="W192" s="29"/>
      <c r="X192" s="15"/>
      <c r="Y192" s="27"/>
      <c r="Z192" s="67"/>
      <c r="AA192" s="27"/>
      <c r="AB192" s="27"/>
      <c r="AC192" s="27"/>
    </row>
    <row r="193" spans="3:29">
      <c r="C193" s="45"/>
      <c r="R193" s="53"/>
      <c r="U193" s="328"/>
      <c r="V193" s="54"/>
      <c r="W193" s="119"/>
      <c r="X193" s="53"/>
      <c r="Y193" s="54"/>
      <c r="Z193" s="67"/>
      <c r="AA193" s="54"/>
      <c r="AB193" s="54"/>
      <c r="AC193" s="54"/>
    </row>
    <row r="194" spans="3:29">
      <c r="C194" s="45"/>
      <c r="R194" s="15"/>
      <c r="U194" s="42"/>
      <c r="V194" s="27"/>
      <c r="W194" s="29"/>
      <c r="X194" s="15"/>
      <c r="Y194" s="27"/>
      <c r="Z194" s="67"/>
      <c r="AA194" s="27"/>
      <c r="AB194" s="27"/>
      <c r="AC194" s="27"/>
    </row>
    <row r="195" spans="3:29">
      <c r="C195" s="45"/>
      <c r="R195" s="53"/>
      <c r="U195" s="328"/>
      <c r="V195" s="54"/>
      <c r="W195" s="119"/>
      <c r="X195" s="53"/>
      <c r="Y195" s="54"/>
      <c r="Z195" s="67"/>
      <c r="AA195" s="54"/>
      <c r="AB195" s="54"/>
      <c r="AC195" s="54"/>
    </row>
    <row r="196" spans="3:29">
      <c r="C196" s="45"/>
      <c r="R196" s="15"/>
      <c r="U196" s="42"/>
      <c r="V196" s="27"/>
      <c r="W196" s="29"/>
      <c r="X196" s="15"/>
      <c r="Y196" s="27"/>
      <c r="Z196" s="67"/>
      <c r="AA196" s="27"/>
      <c r="AB196" s="27"/>
      <c r="AC196" s="27"/>
    </row>
    <row r="197" spans="3:29">
      <c r="C197" s="45"/>
      <c r="R197" s="53"/>
      <c r="U197" s="328"/>
      <c r="V197" s="54"/>
      <c r="W197" s="119"/>
      <c r="X197" s="53"/>
      <c r="Y197" s="54"/>
      <c r="Z197" s="67"/>
      <c r="AA197" s="54"/>
      <c r="AB197" s="54"/>
      <c r="AC197" s="54"/>
    </row>
    <row r="198" spans="3:29">
      <c r="C198" s="45"/>
      <c r="R198" s="15"/>
      <c r="U198" s="42"/>
      <c r="V198" s="27"/>
      <c r="W198" s="29"/>
      <c r="X198" s="15"/>
      <c r="Y198" s="27"/>
      <c r="Z198" s="67"/>
      <c r="AA198" s="27"/>
      <c r="AB198" s="27"/>
      <c r="AC198" s="27"/>
    </row>
    <row r="199" spans="3:29">
      <c r="C199" s="45"/>
      <c r="R199" s="53"/>
      <c r="U199" s="328"/>
      <c r="V199" s="54"/>
      <c r="W199" s="119"/>
      <c r="X199" s="53"/>
      <c r="Y199" s="54"/>
      <c r="Z199" s="67"/>
      <c r="AA199" s="54"/>
      <c r="AB199" s="54"/>
      <c r="AC199" s="54"/>
    </row>
    <row r="200" spans="3:29">
      <c r="C200" s="45"/>
      <c r="R200" s="15"/>
      <c r="U200" s="42"/>
      <c r="V200" s="27"/>
      <c r="W200" s="29"/>
      <c r="X200" s="15"/>
      <c r="Y200" s="27"/>
      <c r="Z200" s="67"/>
      <c r="AA200" s="27"/>
      <c r="AB200" s="27"/>
      <c r="AC200" s="27"/>
    </row>
    <row r="201" spans="3:29">
      <c r="C201" s="45"/>
      <c r="R201" s="53"/>
      <c r="U201" s="328"/>
      <c r="V201" s="54"/>
      <c r="W201" s="119"/>
      <c r="X201" s="53"/>
      <c r="Y201" s="54"/>
      <c r="Z201" s="67"/>
      <c r="AA201" s="54"/>
      <c r="AB201" s="54"/>
      <c r="AC201" s="54"/>
    </row>
    <row r="202" spans="3:29">
      <c r="C202" s="45"/>
      <c r="R202" s="15"/>
      <c r="U202" s="42"/>
      <c r="V202" s="27"/>
      <c r="W202" s="29"/>
      <c r="X202" s="15"/>
      <c r="Y202" s="27"/>
      <c r="Z202" s="67"/>
      <c r="AA202" s="27"/>
      <c r="AB202" s="27"/>
      <c r="AC202" s="27"/>
    </row>
    <row r="203" spans="3:29">
      <c r="C203" s="45"/>
      <c r="R203" s="53"/>
      <c r="U203" s="328"/>
      <c r="V203" s="54"/>
      <c r="W203" s="119"/>
      <c r="X203" s="53"/>
      <c r="Y203" s="54"/>
      <c r="Z203" s="67"/>
      <c r="AA203" s="54"/>
      <c r="AB203" s="54"/>
      <c r="AC203" s="54"/>
    </row>
    <row r="204" spans="3:29">
      <c r="C204" s="45"/>
      <c r="R204" s="15"/>
      <c r="U204" s="42"/>
      <c r="V204" s="27"/>
      <c r="W204" s="29"/>
      <c r="X204" s="15"/>
      <c r="Y204" s="27"/>
      <c r="Z204" s="67"/>
      <c r="AA204" s="27"/>
      <c r="AB204" s="27"/>
      <c r="AC204" s="27"/>
    </row>
    <row r="205" spans="3:29">
      <c r="C205" s="45"/>
      <c r="R205" s="53"/>
      <c r="U205" s="328"/>
      <c r="V205" s="54"/>
      <c r="W205" s="119"/>
      <c r="X205" s="53"/>
      <c r="Y205" s="54"/>
      <c r="Z205" s="67"/>
      <c r="AA205" s="54"/>
      <c r="AB205" s="54"/>
      <c r="AC205" s="54"/>
    </row>
    <row r="206" spans="3:29">
      <c r="C206" s="45"/>
      <c r="R206" s="15"/>
      <c r="U206" s="42"/>
      <c r="V206" s="27"/>
      <c r="W206" s="29"/>
      <c r="X206" s="15"/>
      <c r="Y206" s="27"/>
      <c r="Z206" s="67"/>
      <c r="AA206" s="27"/>
      <c r="AB206" s="27"/>
      <c r="AC206" s="27"/>
    </row>
    <row r="207" spans="3:29">
      <c r="C207" s="45"/>
      <c r="R207" s="53"/>
      <c r="U207" s="328"/>
      <c r="V207" s="54"/>
      <c r="W207" s="119"/>
      <c r="X207" s="53"/>
      <c r="Y207" s="54"/>
      <c r="Z207" s="67"/>
      <c r="AA207" s="54"/>
      <c r="AB207" s="54"/>
      <c r="AC207" s="54"/>
    </row>
    <row r="208" spans="3:29">
      <c r="C208" s="45"/>
      <c r="R208" s="15"/>
      <c r="U208" s="42"/>
      <c r="V208" s="27"/>
      <c r="W208" s="29"/>
      <c r="X208" s="15"/>
      <c r="Y208" s="27"/>
      <c r="Z208" s="67"/>
      <c r="AA208" s="27"/>
      <c r="AB208" s="27"/>
      <c r="AC208" s="27"/>
    </row>
    <row r="209" spans="3:29">
      <c r="C209" s="45"/>
      <c r="R209" s="53"/>
      <c r="U209" s="328"/>
      <c r="V209" s="54"/>
      <c r="W209" s="119"/>
      <c r="X209" s="53"/>
      <c r="Y209" s="54"/>
      <c r="Z209" s="67"/>
      <c r="AA209" s="54"/>
      <c r="AB209" s="54"/>
      <c r="AC209" s="54"/>
    </row>
    <row r="210" spans="3:29">
      <c r="C210" s="45"/>
      <c r="R210" s="15"/>
      <c r="U210" s="42"/>
      <c r="V210" s="27"/>
      <c r="W210" s="29"/>
      <c r="X210" s="15"/>
      <c r="Y210" s="27"/>
      <c r="Z210" s="67"/>
      <c r="AA210" s="27"/>
      <c r="AB210" s="27"/>
      <c r="AC210" s="27"/>
    </row>
    <row r="211" spans="3:29">
      <c r="C211" s="45"/>
      <c r="R211" s="53"/>
      <c r="U211" s="328"/>
      <c r="V211" s="54"/>
      <c r="W211" s="119"/>
      <c r="X211" s="53"/>
      <c r="Y211" s="54"/>
      <c r="Z211" s="67"/>
      <c r="AA211" s="54"/>
      <c r="AB211" s="54"/>
      <c r="AC211" s="54"/>
    </row>
    <row r="212" spans="3:29">
      <c r="C212" s="45"/>
      <c r="R212" s="15"/>
      <c r="U212" s="42"/>
      <c r="V212" s="27"/>
      <c r="W212" s="29"/>
      <c r="X212" s="15"/>
      <c r="Y212" s="27"/>
      <c r="Z212" s="67"/>
      <c r="AA212" s="27"/>
      <c r="AB212" s="27"/>
      <c r="AC212" s="27"/>
    </row>
    <row r="213" spans="3:29">
      <c r="C213" s="45"/>
      <c r="R213" s="53"/>
      <c r="U213" s="328"/>
      <c r="V213" s="54"/>
      <c r="W213" s="119"/>
      <c r="X213" s="53"/>
      <c r="Y213" s="54"/>
      <c r="Z213" s="67"/>
      <c r="AA213" s="54"/>
      <c r="AB213" s="54"/>
      <c r="AC213" s="54"/>
    </row>
    <row r="214" spans="3:29">
      <c r="C214" s="45"/>
      <c r="R214" s="15"/>
      <c r="U214" s="42"/>
      <c r="V214" s="27"/>
      <c r="W214" s="29"/>
      <c r="X214" s="15"/>
      <c r="Y214" s="27"/>
      <c r="Z214" s="67"/>
      <c r="AA214" s="27"/>
      <c r="AB214" s="27"/>
      <c r="AC214" s="27"/>
    </row>
    <row r="215" spans="3:29">
      <c r="C215" s="45"/>
      <c r="R215" s="53"/>
      <c r="U215" s="328"/>
      <c r="V215" s="54"/>
      <c r="W215" s="119"/>
      <c r="X215" s="53"/>
      <c r="Y215" s="54"/>
      <c r="Z215" s="67"/>
      <c r="AA215" s="54"/>
      <c r="AB215" s="54"/>
      <c r="AC215" s="54"/>
    </row>
    <row r="216" spans="3:29">
      <c r="C216" s="45"/>
      <c r="R216" s="15"/>
      <c r="U216" s="42"/>
      <c r="V216" s="27"/>
      <c r="W216" s="29"/>
      <c r="X216" s="15"/>
      <c r="Y216" s="27"/>
      <c r="Z216" s="67"/>
      <c r="AA216" s="27"/>
      <c r="AB216" s="27"/>
      <c r="AC216" s="27"/>
    </row>
    <row r="217" spans="3:29">
      <c r="C217" s="45"/>
      <c r="R217" s="53"/>
      <c r="U217" s="328"/>
      <c r="V217" s="54"/>
      <c r="W217" s="119"/>
      <c r="X217" s="53"/>
      <c r="Y217" s="54"/>
      <c r="Z217" s="67"/>
      <c r="AA217" s="54"/>
      <c r="AB217" s="54"/>
      <c r="AC217" s="54"/>
    </row>
    <row r="218" spans="3:29">
      <c r="C218" s="45"/>
      <c r="R218" s="15"/>
      <c r="U218" s="42"/>
      <c r="V218" s="27"/>
      <c r="W218" s="29"/>
      <c r="X218" s="15"/>
      <c r="Y218" s="27"/>
      <c r="Z218" s="67"/>
      <c r="AA218" s="27"/>
      <c r="AB218" s="27"/>
      <c r="AC218" s="27"/>
    </row>
    <row r="219" spans="3:29">
      <c r="C219" s="45"/>
      <c r="R219" s="53"/>
      <c r="U219" s="328"/>
      <c r="V219" s="54"/>
      <c r="W219" s="119"/>
      <c r="X219" s="53"/>
      <c r="Y219" s="54"/>
      <c r="Z219" s="67"/>
      <c r="AA219" s="54"/>
      <c r="AB219" s="54"/>
      <c r="AC219" s="54"/>
    </row>
    <row r="220" spans="3:29">
      <c r="C220" s="45"/>
      <c r="R220" s="15"/>
      <c r="U220" s="42"/>
      <c r="V220" s="27"/>
      <c r="W220" s="29"/>
      <c r="X220" s="15"/>
      <c r="Y220" s="27"/>
      <c r="Z220" s="67"/>
      <c r="AA220" s="27"/>
      <c r="AB220" s="27"/>
      <c r="AC220" s="27"/>
    </row>
    <row r="221" spans="3:29">
      <c r="C221" s="45"/>
      <c r="R221" s="53"/>
      <c r="U221" s="328"/>
      <c r="V221" s="54"/>
      <c r="W221" s="119"/>
      <c r="X221" s="53"/>
      <c r="Y221" s="54"/>
      <c r="Z221" s="67"/>
      <c r="AA221" s="54"/>
      <c r="AB221" s="54"/>
      <c r="AC221" s="54"/>
    </row>
    <row r="222" spans="3:29">
      <c r="C222" s="45"/>
      <c r="R222" s="15"/>
      <c r="U222" s="42"/>
      <c r="V222" s="27"/>
      <c r="W222" s="29"/>
      <c r="X222" s="15"/>
      <c r="Y222" s="27"/>
      <c r="Z222" s="67"/>
      <c r="AA222" s="27"/>
      <c r="AB222" s="27"/>
      <c r="AC222" s="27"/>
    </row>
    <row r="223" spans="3:29">
      <c r="C223" s="45"/>
      <c r="R223" s="53"/>
      <c r="U223" s="328"/>
      <c r="V223" s="54"/>
      <c r="W223" s="119"/>
      <c r="X223" s="53"/>
      <c r="Y223" s="54"/>
      <c r="Z223" s="67"/>
      <c r="AA223" s="54"/>
      <c r="AB223" s="54"/>
      <c r="AC223" s="54"/>
    </row>
    <row r="224" spans="3:29">
      <c r="C224" s="45"/>
      <c r="R224" s="15"/>
      <c r="U224" s="42"/>
      <c r="V224" s="27"/>
      <c r="W224" s="29"/>
      <c r="X224" s="15"/>
      <c r="Y224" s="27"/>
      <c r="Z224" s="67"/>
      <c r="AA224" s="27"/>
      <c r="AB224" s="27"/>
      <c r="AC224" s="27"/>
    </row>
    <row r="225" spans="3:29">
      <c r="C225" s="45"/>
      <c r="R225" s="53"/>
      <c r="U225" s="328"/>
      <c r="V225" s="54"/>
      <c r="W225" s="119"/>
      <c r="X225" s="53"/>
      <c r="Y225" s="54"/>
      <c r="Z225" s="53"/>
      <c r="AA225" s="54"/>
      <c r="AB225" s="54"/>
      <c r="AC225" s="54"/>
    </row>
    <row r="226" spans="3:29">
      <c r="C226" s="45"/>
      <c r="R226" s="15"/>
      <c r="U226" s="42"/>
      <c r="V226" s="27"/>
      <c r="W226" s="29"/>
      <c r="X226" s="15"/>
      <c r="Y226" s="27"/>
      <c r="Z226" s="15"/>
      <c r="AA226" s="27"/>
      <c r="AB226" s="27"/>
      <c r="AC226" s="27"/>
    </row>
    <row r="227" spans="3:29">
      <c r="C227" s="45"/>
      <c r="R227" s="53"/>
      <c r="U227" s="328"/>
      <c r="V227" s="54"/>
      <c r="W227" s="119"/>
      <c r="X227" s="53"/>
      <c r="Y227" s="54"/>
      <c r="Z227" s="53"/>
      <c r="AA227" s="54"/>
      <c r="AB227" s="54"/>
      <c r="AC227" s="54"/>
    </row>
    <row r="228" spans="3:29">
      <c r="C228" s="45"/>
      <c r="R228" s="15"/>
      <c r="U228" s="42"/>
      <c r="V228" s="27"/>
      <c r="W228" s="29"/>
      <c r="X228" s="15"/>
      <c r="Y228" s="27"/>
      <c r="Z228" s="15"/>
      <c r="AA228" s="27"/>
      <c r="AB228" s="27"/>
      <c r="AC228" s="27"/>
    </row>
    <row r="229" spans="3:29">
      <c r="C229" s="45"/>
      <c r="R229" s="53"/>
      <c r="U229" s="328"/>
      <c r="V229" s="54"/>
      <c r="W229" s="119"/>
      <c r="X229" s="53"/>
      <c r="Y229" s="54"/>
      <c r="Z229" s="53"/>
      <c r="AA229" s="54"/>
      <c r="AB229" s="54"/>
      <c r="AC229" s="54"/>
    </row>
    <row r="230" spans="3:29">
      <c r="C230" s="45"/>
      <c r="R230" s="15"/>
      <c r="U230" s="42"/>
      <c r="V230" s="27"/>
      <c r="W230" s="29"/>
      <c r="X230" s="15"/>
      <c r="Y230" s="27"/>
      <c r="Z230" s="15"/>
      <c r="AA230" s="27"/>
      <c r="AB230" s="27"/>
      <c r="AC230" s="27"/>
    </row>
    <row r="231" spans="3:29">
      <c r="C231" s="45"/>
      <c r="R231" s="53"/>
      <c r="U231" s="328"/>
      <c r="V231" s="54"/>
      <c r="W231" s="119"/>
      <c r="X231" s="53"/>
      <c r="Y231" s="54"/>
      <c r="Z231" s="53"/>
      <c r="AA231" s="54"/>
      <c r="AB231" s="54"/>
      <c r="AC231" s="54"/>
    </row>
    <row r="232" spans="3:29">
      <c r="C232" s="45"/>
      <c r="R232" s="15"/>
      <c r="U232" s="42"/>
      <c r="V232" s="27"/>
      <c r="W232" s="29"/>
      <c r="X232" s="15"/>
      <c r="Y232" s="27"/>
      <c r="Z232" s="15"/>
      <c r="AA232" s="27"/>
      <c r="AB232" s="27"/>
      <c r="AC232" s="27"/>
    </row>
    <row r="233" spans="3:29">
      <c r="C233" s="45"/>
      <c r="R233" s="53"/>
      <c r="U233" s="328"/>
      <c r="V233" s="54"/>
      <c r="W233" s="119"/>
      <c r="X233" s="53"/>
      <c r="Y233" s="54"/>
      <c r="Z233" s="53"/>
      <c r="AA233" s="54"/>
      <c r="AB233" s="54"/>
      <c r="AC233" s="54"/>
    </row>
    <row r="234" spans="3:29">
      <c r="C234" s="45"/>
      <c r="R234" s="15"/>
      <c r="U234" s="42"/>
      <c r="V234" s="27"/>
      <c r="W234" s="29"/>
      <c r="X234" s="15"/>
      <c r="Y234" s="27"/>
      <c r="Z234" s="15"/>
      <c r="AA234" s="27"/>
      <c r="AB234" s="27"/>
      <c r="AC234" s="27"/>
    </row>
    <row r="235" spans="3:29">
      <c r="C235" s="45"/>
      <c r="R235" s="53"/>
      <c r="U235" s="328"/>
      <c r="V235" s="54"/>
      <c r="W235" s="119"/>
      <c r="X235" s="53"/>
      <c r="Y235" s="54"/>
      <c r="Z235" s="53"/>
      <c r="AA235" s="54"/>
      <c r="AB235" s="54"/>
      <c r="AC235" s="54"/>
    </row>
    <row r="236" spans="3:29">
      <c r="C236" s="45"/>
      <c r="R236" s="15"/>
      <c r="U236" s="42"/>
      <c r="V236" s="27"/>
      <c r="W236" s="29"/>
      <c r="X236" s="15"/>
      <c r="Y236" s="27"/>
      <c r="Z236" s="15"/>
      <c r="AA236" s="27"/>
      <c r="AB236" s="27"/>
      <c r="AC236" s="27"/>
    </row>
    <row r="237" spans="3:29">
      <c r="C237" s="45"/>
      <c r="R237" s="53"/>
      <c r="U237" s="328"/>
      <c r="V237" s="54"/>
      <c r="W237" s="119"/>
      <c r="X237" s="53"/>
      <c r="Y237" s="54"/>
      <c r="Z237" s="53"/>
      <c r="AA237" s="54"/>
      <c r="AB237" s="54"/>
      <c r="AC237" s="54"/>
    </row>
    <row r="238" spans="3:29">
      <c r="C238" s="45"/>
      <c r="R238" s="15"/>
      <c r="U238" s="42"/>
      <c r="V238" s="27"/>
      <c r="W238" s="29"/>
      <c r="X238" s="15"/>
      <c r="Y238" s="27"/>
      <c r="Z238" s="15"/>
      <c r="AA238" s="27"/>
      <c r="AB238" s="27"/>
      <c r="AC238" s="27"/>
    </row>
    <row r="239" spans="3:29">
      <c r="C239" s="45"/>
      <c r="R239" s="53"/>
      <c r="U239" s="328"/>
      <c r="V239" s="54"/>
      <c r="W239" s="119"/>
      <c r="X239" s="53"/>
      <c r="Y239" s="54"/>
      <c r="Z239" s="53"/>
      <c r="AA239" s="54"/>
      <c r="AB239" s="54"/>
      <c r="AC239" s="54"/>
    </row>
    <row r="240" spans="3:29">
      <c r="C240" s="45"/>
      <c r="R240" s="15"/>
      <c r="U240" s="42"/>
      <c r="V240" s="27"/>
      <c r="W240" s="29"/>
      <c r="X240" s="15"/>
      <c r="Y240" s="27"/>
      <c r="Z240" s="15"/>
      <c r="AA240" s="27"/>
      <c r="AB240" s="27"/>
      <c r="AC240" s="27"/>
    </row>
    <row r="241" spans="3:29">
      <c r="C241" s="45"/>
      <c r="R241" s="53"/>
      <c r="U241" s="328"/>
      <c r="V241" s="54"/>
      <c r="W241" s="119"/>
      <c r="X241" s="53"/>
      <c r="Y241" s="54"/>
      <c r="Z241" s="53"/>
      <c r="AA241" s="54"/>
      <c r="AB241" s="54"/>
      <c r="AC241" s="54"/>
    </row>
    <row r="242" spans="3:29">
      <c r="C242" s="45"/>
      <c r="R242" s="15"/>
      <c r="U242" s="42"/>
      <c r="V242" s="27"/>
      <c r="W242" s="29"/>
      <c r="X242" s="15"/>
      <c r="Y242" s="27"/>
      <c r="Z242" s="15"/>
      <c r="AA242" s="27"/>
      <c r="AB242" s="27"/>
      <c r="AC242" s="27"/>
    </row>
    <row r="243" spans="3:29">
      <c r="C243" s="45"/>
      <c r="R243" s="53"/>
      <c r="U243" s="328"/>
      <c r="V243" s="54"/>
      <c r="W243" s="119"/>
      <c r="X243" s="53"/>
      <c r="Y243" s="54"/>
      <c r="Z243" s="53"/>
      <c r="AA243" s="54"/>
      <c r="AB243" s="54"/>
      <c r="AC243" s="54"/>
    </row>
    <row r="244" spans="3:29">
      <c r="C244" s="45"/>
      <c r="R244" s="15"/>
      <c r="U244" s="42"/>
      <c r="V244" s="27"/>
      <c r="W244" s="29"/>
      <c r="X244" s="15"/>
      <c r="Y244" s="27"/>
      <c r="Z244" s="15"/>
      <c r="AA244" s="27"/>
      <c r="AB244" s="27"/>
      <c r="AC244" s="27"/>
    </row>
    <row r="245" spans="3:29">
      <c r="C245" s="45"/>
      <c r="R245" s="53"/>
      <c r="U245" s="328"/>
      <c r="V245" s="54"/>
      <c r="W245" s="119"/>
      <c r="X245" s="53"/>
      <c r="Y245" s="54"/>
      <c r="Z245" s="53"/>
      <c r="AA245" s="54"/>
      <c r="AB245" s="54"/>
      <c r="AC245" s="54"/>
    </row>
    <row r="246" spans="3:29">
      <c r="C246" s="45"/>
      <c r="R246" s="15"/>
      <c r="U246" s="42"/>
      <c r="V246" s="27"/>
      <c r="W246" s="29"/>
      <c r="X246" s="15"/>
      <c r="Y246" s="27"/>
      <c r="Z246" s="15"/>
      <c r="AA246" s="27"/>
      <c r="AB246" s="27"/>
      <c r="AC246" s="27"/>
    </row>
    <row r="247" spans="3:29">
      <c r="C247" s="45"/>
      <c r="R247" s="53"/>
      <c r="U247" s="328"/>
      <c r="V247" s="54"/>
      <c r="W247" s="119"/>
      <c r="X247" s="53"/>
      <c r="Y247" s="54"/>
      <c r="Z247" s="53"/>
      <c r="AA247" s="54"/>
      <c r="AB247" s="54"/>
      <c r="AC247" s="54"/>
    </row>
    <row r="248" spans="3:29">
      <c r="C248" s="45"/>
      <c r="R248" s="15"/>
      <c r="U248" s="42"/>
      <c r="V248" s="27"/>
      <c r="W248" s="29"/>
      <c r="X248" s="15"/>
      <c r="Y248" s="27"/>
      <c r="Z248" s="15"/>
      <c r="AA248" s="27"/>
      <c r="AB248" s="27"/>
      <c r="AC248" s="27"/>
    </row>
    <row r="249" spans="3:29">
      <c r="C249" s="45"/>
      <c r="R249" s="53"/>
      <c r="U249" s="328"/>
      <c r="V249" s="54"/>
      <c r="W249" s="119"/>
      <c r="X249" s="53"/>
      <c r="Y249" s="54"/>
      <c r="Z249" s="53"/>
      <c r="AA249" s="54"/>
      <c r="AB249" s="54"/>
      <c r="AC249" s="54"/>
    </row>
    <row r="250" spans="3:29">
      <c r="C250" s="45"/>
      <c r="R250" s="15"/>
      <c r="U250" s="42"/>
      <c r="V250" s="27"/>
      <c r="W250" s="29"/>
      <c r="X250" s="15"/>
      <c r="Y250" s="27"/>
      <c r="Z250" s="15"/>
      <c r="AA250" s="27"/>
      <c r="AB250" s="27"/>
      <c r="AC250" s="27"/>
    </row>
    <row r="251" spans="3:29">
      <c r="C251" s="45"/>
      <c r="R251" s="53"/>
      <c r="U251" s="328"/>
      <c r="V251" s="54"/>
      <c r="W251" s="119"/>
      <c r="X251" s="53"/>
      <c r="Y251" s="54"/>
      <c r="Z251" s="53"/>
      <c r="AA251" s="54"/>
      <c r="AB251" s="54"/>
      <c r="AC251" s="54"/>
    </row>
    <row r="252" spans="3:29">
      <c r="C252" s="45"/>
      <c r="R252" s="15"/>
      <c r="U252" s="42"/>
      <c r="V252" s="27"/>
      <c r="W252" s="29"/>
      <c r="X252" s="15"/>
      <c r="Y252" s="27"/>
      <c r="Z252" s="15"/>
      <c r="AA252" s="27"/>
      <c r="AB252" s="27"/>
      <c r="AC252" s="27"/>
    </row>
    <row r="253" spans="3:29">
      <c r="C253" s="45"/>
      <c r="R253" s="53"/>
      <c r="U253" s="328"/>
      <c r="V253" s="54"/>
      <c r="W253" s="119"/>
      <c r="X253" s="53"/>
      <c r="Y253" s="54"/>
      <c r="Z253" s="53"/>
      <c r="AA253" s="54"/>
      <c r="AB253" s="54"/>
      <c r="AC253" s="54"/>
    </row>
    <row r="254" spans="3:29">
      <c r="C254" s="45"/>
      <c r="R254" s="15"/>
      <c r="U254" s="42"/>
      <c r="V254" s="27"/>
      <c r="W254" s="29"/>
      <c r="X254" s="15"/>
      <c r="Y254" s="27"/>
      <c r="Z254" s="15"/>
      <c r="AA254" s="27"/>
      <c r="AB254" s="27"/>
      <c r="AC254" s="27"/>
    </row>
    <row r="255" spans="3:29">
      <c r="C255" s="45"/>
      <c r="R255" s="53"/>
      <c r="U255" s="328"/>
      <c r="V255" s="54"/>
      <c r="W255" s="119"/>
      <c r="X255" s="53"/>
      <c r="Y255" s="54"/>
      <c r="Z255" s="53"/>
      <c r="AA255" s="54"/>
      <c r="AB255" s="54"/>
      <c r="AC255" s="54"/>
    </row>
    <row r="256" spans="3:29">
      <c r="C256" s="45"/>
      <c r="R256" s="15"/>
      <c r="U256" s="42"/>
      <c r="V256" s="27"/>
      <c r="W256" s="29"/>
      <c r="X256" s="15"/>
      <c r="Y256" s="27"/>
      <c r="Z256" s="15"/>
      <c r="AA256" s="27"/>
      <c r="AB256" s="27"/>
      <c r="AC256" s="27"/>
    </row>
    <row r="257" spans="3:29">
      <c r="C257" s="45"/>
      <c r="R257" s="53"/>
      <c r="U257" s="328"/>
      <c r="V257" s="54"/>
      <c r="W257" s="119"/>
      <c r="X257" s="53"/>
      <c r="Y257" s="54"/>
      <c r="Z257" s="53"/>
      <c r="AA257" s="54"/>
      <c r="AB257" s="54"/>
      <c r="AC257" s="54"/>
    </row>
    <row r="258" spans="3:29">
      <c r="C258" s="45"/>
      <c r="R258" s="15"/>
      <c r="U258" s="42"/>
      <c r="V258" s="27"/>
      <c r="W258" s="29"/>
      <c r="X258" s="15"/>
      <c r="Y258" s="27"/>
      <c r="Z258" s="15"/>
      <c r="AA258" s="27"/>
      <c r="AB258" s="27"/>
      <c r="AC258" s="27"/>
    </row>
    <row r="259" spans="3:29">
      <c r="C259" s="45"/>
      <c r="R259" s="53"/>
      <c r="U259" s="328"/>
      <c r="V259" s="54"/>
      <c r="W259" s="119"/>
      <c r="X259" s="53"/>
      <c r="Y259" s="54"/>
      <c r="Z259" s="53"/>
      <c r="AA259" s="54"/>
      <c r="AB259" s="54"/>
      <c r="AC259" s="54"/>
    </row>
    <row r="260" spans="3:29">
      <c r="C260" s="45"/>
      <c r="R260" s="15"/>
      <c r="U260" s="42"/>
      <c r="V260" s="27"/>
      <c r="W260" s="29"/>
      <c r="X260" s="15"/>
      <c r="Y260" s="27"/>
      <c r="Z260" s="15"/>
      <c r="AA260" s="27"/>
      <c r="AB260" s="27"/>
      <c r="AC260" s="27"/>
    </row>
    <row r="261" spans="3:29">
      <c r="C261" s="45"/>
      <c r="R261" s="53"/>
      <c r="U261" s="328"/>
      <c r="V261" s="54"/>
      <c r="W261" s="119"/>
      <c r="X261" s="53"/>
      <c r="Y261" s="54"/>
      <c r="Z261" s="53"/>
      <c r="AA261" s="54"/>
      <c r="AB261" s="54"/>
      <c r="AC261" s="54"/>
    </row>
    <row r="262" spans="3:29">
      <c r="C262" s="45"/>
      <c r="R262" s="15"/>
      <c r="U262" s="42"/>
      <c r="V262" s="27"/>
      <c r="W262" s="29"/>
      <c r="X262" s="15"/>
      <c r="Y262" s="27"/>
      <c r="Z262" s="15"/>
      <c r="AA262" s="27"/>
      <c r="AB262" s="27"/>
      <c r="AC262" s="27"/>
    </row>
    <row r="263" spans="3:29">
      <c r="C263" s="45"/>
      <c r="R263" s="53"/>
      <c r="U263" s="328"/>
      <c r="V263" s="54"/>
      <c r="W263" s="119"/>
      <c r="X263" s="53"/>
      <c r="Y263" s="54"/>
      <c r="Z263" s="53"/>
      <c r="AA263" s="54"/>
      <c r="AB263" s="54"/>
      <c r="AC263" s="54"/>
    </row>
    <row r="264" spans="3:29">
      <c r="C264" s="45"/>
      <c r="R264" s="15"/>
      <c r="U264" s="42"/>
      <c r="V264" s="27"/>
      <c r="W264" s="29"/>
      <c r="X264" s="15"/>
      <c r="Y264" s="27"/>
      <c r="Z264" s="15"/>
      <c r="AA264" s="27"/>
      <c r="AB264" s="27"/>
      <c r="AC264" s="27"/>
    </row>
    <row r="265" spans="3:29">
      <c r="C265" s="45"/>
      <c r="R265" s="53"/>
      <c r="U265" s="328"/>
      <c r="V265" s="54"/>
      <c r="W265" s="119"/>
      <c r="X265" s="53"/>
      <c r="Y265" s="54"/>
      <c r="Z265" s="53"/>
      <c r="AA265" s="54"/>
      <c r="AB265" s="54"/>
      <c r="AC265" s="54"/>
    </row>
    <row r="266" spans="3:29">
      <c r="C266" s="45"/>
      <c r="R266" s="15"/>
      <c r="U266" s="42"/>
      <c r="V266" s="27"/>
      <c r="W266" s="29"/>
      <c r="X266" s="15"/>
      <c r="Y266" s="27"/>
      <c r="Z266" s="15"/>
      <c r="AA266" s="27"/>
      <c r="AB266" s="27"/>
      <c r="AC266" s="27"/>
    </row>
    <row r="267" spans="3:29">
      <c r="C267" s="45"/>
      <c r="R267" s="53"/>
      <c r="U267" s="328"/>
      <c r="V267" s="54"/>
      <c r="W267" s="119"/>
      <c r="X267" s="53"/>
      <c r="Y267" s="54"/>
      <c r="Z267" s="53"/>
      <c r="AA267" s="54"/>
      <c r="AB267" s="54"/>
      <c r="AC267" s="54"/>
    </row>
    <row r="268" spans="3:29">
      <c r="C268" s="45"/>
      <c r="R268" s="15"/>
      <c r="U268" s="42"/>
      <c r="V268" s="27"/>
      <c r="W268" s="29"/>
      <c r="X268" s="15"/>
      <c r="Y268" s="27"/>
      <c r="Z268" s="15"/>
      <c r="AA268" s="27"/>
      <c r="AB268" s="27"/>
      <c r="AC268" s="27"/>
    </row>
    <row r="269" spans="3:29">
      <c r="C269" s="45"/>
      <c r="R269" s="53"/>
      <c r="U269" s="328"/>
      <c r="V269" s="54"/>
      <c r="W269" s="119"/>
      <c r="X269" s="53"/>
      <c r="Y269" s="54"/>
      <c r="Z269" s="53"/>
      <c r="AA269" s="54"/>
      <c r="AB269" s="54"/>
      <c r="AC269" s="54"/>
    </row>
    <row r="270" spans="3:29">
      <c r="C270" s="45"/>
      <c r="R270" s="15"/>
      <c r="U270" s="42"/>
      <c r="V270" s="27"/>
      <c r="W270" s="29"/>
      <c r="X270" s="15"/>
      <c r="Y270" s="27"/>
      <c r="Z270" s="15"/>
      <c r="AA270" s="27"/>
      <c r="AB270" s="27"/>
      <c r="AC270" s="27"/>
    </row>
    <row r="271" spans="3:29">
      <c r="C271" s="45"/>
      <c r="R271" s="53"/>
      <c r="U271" s="328"/>
      <c r="V271" s="54"/>
      <c r="W271" s="119"/>
      <c r="X271" s="53"/>
      <c r="Y271" s="54"/>
      <c r="Z271" s="53"/>
      <c r="AA271" s="54"/>
      <c r="AB271" s="54"/>
      <c r="AC271" s="54"/>
    </row>
    <row r="272" spans="3:29">
      <c r="C272" s="45"/>
      <c r="R272" s="15"/>
      <c r="U272" s="42"/>
      <c r="V272" s="27"/>
      <c r="W272" s="29"/>
      <c r="X272" s="15"/>
      <c r="Y272" s="27"/>
      <c r="Z272" s="15"/>
      <c r="AA272" s="27"/>
      <c r="AB272" s="27"/>
      <c r="AC272" s="27"/>
    </row>
    <row r="273" spans="3:29">
      <c r="C273" s="45"/>
      <c r="R273" s="53"/>
      <c r="U273" s="328"/>
      <c r="V273" s="54"/>
      <c r="W273" s="119"/>
      <c r="X273" s="53"/>
      <c r="Y273" s="54"/>
      <c r="Z273" s="53"/>
      <c r="AA273" s="54"/>
      <c r="AB273" s="54"/>
      <c r="AC273" s="54"/>
    </row>
    <row r="274" spans="3:29">
      <c r="C274" s="45"/>
      <c r="R274" s="15"/>
      <c r="U274" s="42"/>
      <c r="V274" s="27"/>
      <c r="W274" s="29"/>
      <c r="X274" s="15"/>
      <c r="Y274" s="27"/>
      <c r="Z274" s="15"/>
      <c r="AA274" s="27"/>
      <c r="AB274" s="27"/>
      <c r="AC274" s="27"/>
    </row>
    <row r="275" spans="3:29">
      <c r="C275" s="45"/>
      <c r="R275" s="53"/>
      <c r="U275" s="328"/>
      <c r="V275" s="54"/>
      <c r="W275" s="119"/>
      <c r="X275" s="53"/>
      <c r="Y275" s="54"/>
      <c r="Z275" s="53"/>
      <c r="AA275" s="54"/>
      <c r="AB275" s="54"/>
      <c r="AC275" s="54"/>
    </row>
    <row r="276" spans="3:29">
      <c r="C276" s="45"/>
      <c r="R276" s="15"/>
      <c r="U276" s="42"/>
      <c r="V276" s="27"/>
      <c r="W276" s="29"/>
      <c r="X276" s="15"/>
      <c r="Y276" s="27"/>
      <c r="Z276" s="15"/>
      <c r="AA276" s="27"/>
      <c r="AB276" s="27"/>
      <c r="AC276" s="27"/>
    </row>
    <row r="277" spans="3:29">
      <c r="C277" s="45"/>
      <c r="R277" s="53"/>
      <c r="U277" s="328"/>
      <c r="V277" s="54"/>
      <c r="W277" s="119"/>
      <c r="X277" s="53"/>
      <c r="Y277" s="54"/>
      <c r="Z277" s="53"/>
      <c r="AA277" s="54"/>
      <c r="AB277" s="54"/>
      <c r="AC277" s="54"/>
    </row>
    <row r="278" spans="3:29">
      <c r="C278" s="45"/>
      <c r="R278" s="15"/>
      <c r="U278" s="42"/>
      <c r="V278" s="27"/>
      <c r="W278" s="29"/>
      <c r="X278" s="15"/>
      <c r="Y278" s="27"/>
      <c r="Z278" s="15"/>
      <c r="AA278" s="27"/>
      <c r="AB278" s="27"/>
      <c r="AC278" s="27"/>
    </row>
    <row r="279" spans="3:29">
      <c r="C279" s="45"/>
      <c r="R279" s="53"/>
      <c r="U279" s="328"/>
      <c r="V279" s="54"/>
      <c r="W279" s="119"/>
      <c r="X279" s="53"/>
      <c r="Y279" s="54"/>
      <c r="Z279" s="53"/>
      <c r="AA279" s="54"/>
      <c r="AB279" s="54"/>
      <c r="AC279" s="54"/>
    </row>
    <row r="280" spans="3:29">
      <c r="C280" s="45"/>
      <c r="R280" s="15"/>
      <c r="U280" s="42"/>
      <c r="V280" s="27"/>
      <c r="W280" s="29"/>
      <c r="X280" s="15"/>
      <c r="Y280" s="27"/>
      <c r="Z280" s="15"/>
      <c r="AA280" s="27"/>
      <c r="AB280" s="27"/>
      <c r="AC280" s="27"/>
    </row>
    <row r="281" spans="3:29">
      <c r="C281" s="45"/>
      <c r="R281" s="53"/>
      <c r="U281" s="328"/>
      <c r="V281" s="54"/>
      <c r="W281" s="119"/>
      <c r="X281" s="53"/>
      <c r="Y281" s="54"/>
      <c r="Z281" s="53"/>
      <c r="AA281" s="54"/>
      <c r="AB281" s="54"/>
      <c r="AC281" s="54"/>
    </row>
    <row r="282" spans="3:29">
      <c r="C282" s="45"/>
      <c r="R282" s="15"/>
      <c r="U282" s="42"/>
      <c r="V282" s="27"/>
      <c r="W282" s="29"/>
      <c r="X282" s="15"/>
      <c r="Y282" s="27"/>
      <c r="Z282" s="15"/>
      <c r="AA282" s="27"/>
      <c r="AB282" s="27"/>
      <c r="AC282" s="27"/>
    </row>
    <row r="283" spans="3:29">
      <c r="C283" s="45"/>
      <c r="R283" s="53"/>
      <c r="U283" s="328"/>
      <c r="V283" s="54"/>
      <c r="W283" s="119"/>
      <c r="X283" s="53"/>
      <c r="Y283" s="54"/>
      <c r="Z283" s="53"/>
      <c r="AA283" s="54"/>
      <c r="AB283" s="54"/>
      <c r="AC283" s="54"/>
    </row>
    <row r="284" spans="3:29">
      <c r="C284" s="45"/>
      <c r="R284" s="15"/>
      <c r="U284" s="42"/>
      <c r="V284" s="27"/>
      <c r="W284" s="29"/>
      <c r="X284" s="15"/>
      <c r="Y284" s="27"/>
      <c r="Z284" s="15"/>
      <c r="AA284" s="27"/>
      <c r="AB284" s="27"/>
      <c r="AC284" s="27"/>
    </row>
    <row r="285" spans="3:29">
      <c r="C285" s="45"/>
      <c r="R285" s="53"/>
      <c r="U285" s="328"/>
      <c r="V285" s="54"/>
      <c r="W285" s="119"/>
      <c r="X285" s="53"/>
      <c r="Y285" s="54"/>
      <c r="Z285" s="53"/>
      <c r="AA285" s="54"/>
      <c r="AB285" s="54"/>
      <c r="AC285" s="54"/>
    </row>
    <row r="286" spans="3:29">
      <c r="C286" s="45"/>
      <c r="R286" s="15"/>
      <c r="U286" s="42"/>
      <c r="V286" s="27"/>
      <c r="W286" s="29"/>
      <c r="X286" s="15"/>
      <c r="Y286" s="27"/>
      <c r="Z286" s="15"/>
      <c r="AA286" s="27"/>
      <c r="AB286" s="27"/>
      <c r="AC286" s="27"/>
    </row>
    <row r="287" spans="3:29">
      <c r="C287" s="45"/>
      <c r="R287" s="53"/>
      <c r="U287" s="328"/>
      <c r="V287" s="54"/>
      <c r="W287" s="119"/>
      <c r="X287" s="53"/>
      <c r="Y287" s="54"/>
      <c r="Z287" s="53"/>
      <c r="AA287" s="54"/>
      <c r="AB287" s="54"/>
      <c r="AC287" s="54"/>
    </row>
    <row r="288" spans="3:29">
      <c r="C288" s="45"/>
      <c r="R288" s="15"/>
      <c r="U288" s="42"/>
      <c r="V288" s="27"/>
      <c r="W288" s="29"/>
      <c r="X288" s="15"/>
      <c r="Y288" s="27"/>
      <c r="Z288" s="15"/>
      <c r="AA288" s="27"/>
      <c r="AB288" s="27"/>
      <c r="AC288" s="27"/>
    </row>
    <row r="289" spans="3:29">
      <c r="C289" s="45"/>
      <c r="R289" s="53"/>
      <c r="U289" s="328"/>
      <c r="V289" s="54"/>
      <c r="W289" s="119"/>
      <c r="X289" s="53"/>
      <c r="Y289" s="54"/>
      <c r="Z289" s="53"/>
      <c r="AA289" s="54"/>
      <c r="AB289" s="54"/>
      <c r="AC289" s="54"/>
    </row>
    <row r="290" spans="3:29">
      <c r="C290" s="45"/>
      <c r="R290" s="15"/>
      <c r="U290" s="42"/>
      <c r="V290" s="27"/>
      <c r="W290" s="29"/>
      <c r="X290" s="15"/>
      <c r="Y290" s="27"/>
      <c r="Z290" s="15"/>
      <c r="AA290" s="27"/>
      <c r="AB290" s="27"/>
      <c r="AC290" s="27"/>
    </row>
    <row r="291" spans="3:29">
      <c r="C291" s="45"/>
      <c r="R291" s="53"/>
      <c r="U291" s="328"/>
      <c r="V291" s="54"/>
      <c r="W291" s="119"/>
      <c r="X291" s="53"/>
      <c r="Y291" s="54"/>
      <c r="Z291" s="53"/>
      <c r="AA291" s="54"/>
      <c r="AB291" s="54"/>
      <c r="AC291" s="54"/>
    </row>
    <row r="292" spans="3:29">
      <c r="C292" s="45"/>
      <c r="R292" s="15"/>
      <c r="U292" s="42"/>
      <c r="V292" s="27"/>
      <c r="W292" s="29"/>
      <c r="X292" s="15"/>
      <c r="Y292" s="27"/>
      <c r="Z292" s="15"/>
      <c r="AA292" s="27"/>
      <c r="AB292" s="27"/>
      <c r="AC292" s="27"/>
    </row>
    <row r="293" spans="3:29">
      <c r="C293" s="45"/>
    </row>
    <row r="294" spans="3:29">
      <c r="C294" s="45"/>
    </row>
    <row r="295" spans="3:29">
      <c r="C295" s="45"/>
    </row>
    <row r="296" spans="3:29">
      <c r="C296" s="45"/>
    </row>
    <row r="297" spans="3:29">
      <c r="C297" s="45"/>
    </row>
    <row r="298" spans="3:29">
      <c r="C298" s="45"/>
    </row>
    <row r="299" spans="3:29">
      <c r="C299" s="45"/>
    </row>
    <row r="300" spans="3:29">
      <c r="C300" s="45"/>
    </row>
    <row r="301" spans="3:29">
      <c r="C301" s="45"/>
    </row>
    <row r="302" spans="3:29">
      <c r="C302" s="45"/>
    </row>
    <row r="303" spans="3:29">
      <c r="C303" s="45"/>
    </row>
    <row r="304" spans="3:29">
      <c r="C304" s="45"/>
    </row>
    <row r="305" spans="3:3">
      <c r="C305" s="45"/>
    </row>
    <row r="306" spans="3:3">
      <c r="C306" s="45"/>
    </row>
    <row r="307" spans="3:3">
      <c r="C307" s="45"/>
    </row>
    <row r="308" spans="3:3">
      <c r="C308" s="45"/>
    </row>
    <row r="309" spans="3:3">
      <c r="C309" s="45"/>
    </row>
    <row r="310" spans="3:3">
      <c r="C310" s="45"/>
    </row>
    <row r="311" spans="3:3">
      <c r="C311" s="45"/>
    </row>
    <row r="312" spans="3:3">
      <c r="C312" s="45"/>
    </row>
    <row r="313" spans="3:3">
      <c r="C313" s="45"/>
    </row>
    <row r="314" spans="3:3">
      <c r="C314" s="45"/>
    </row>
    <row r="315" spans="3:3">
      <c r="C315" s="45"/>
    </row>
    <row r="316" spans="3:3">
      <c r="C316" s="45"/>
    </row>
    <row r="317" spans="3:3">
      <c r="C317" s="45"/>
    </row>
    <row r="318" spans="3:3">
      <c r="C318" s="45"/>
    </row>
    <row r="319" spans="3:3">
      <c r="C319" s="45"/>
    </row>
    <row r="320" spans="3:3">
      <c r="C320" s="45"/>
    </row>
    <row r="321" spans="3:3">
      <c r="C321" s="45"/>
    </row>
    <row r="322" spans="3:3">
      <c r="C322" s="45"/>
    </row>
    <row r="323" spans="3:3">
      <c r="C323" s="45"/>
    </row>
    <row r="324" spans="3:3">
      <c r="C324" s="45"/>
    </row>
    <row r="325" spans="3:3">
      <c r="C325" s="45"/>
    </row>
    <row r="326" spans="3:3">
      <c r="C326" s="45"/>
    </row>
    <row r="327" spans="3:3">
      <c r="C327" s="45"/>
    </row>
    <row r="328" spans="3:3">
      <c r="C328" s="45"/>
    </row>
    <row r="329" spans="3:3">
      <c r="C329" s="45"/>
    </row>
    <row r="330" spans="3:3">
      <c r="C330" s="45"/>
    </row>
    <row r="331" spans="3:3">
      <c r="C331" s="45"/>
    </row>
    <row r="332" spans="3:3">
      <c r="C332" s="45"/>
    </row>
    <row r="333" spans="3:3">
      <c r="C333" s="45"/>
    </row>
    <row r="334" spans="3:3">
      <c r="C334" s="45"/>
    </row>
    <row r="335" spans="3:3">
      <c r="C335" s="45"/>
    </row>
    <row r="336" spans="3:3">
      <c r="C336" s="45"/>
    </row>
    <row r="337" spans="3:3">
      <c r="C337" s="45"/>
    </row>
    <row r="338" spans="3:3">
      <c r="C338" s="45"/>
    </row>
    <row r="339" spans="3:3">
      <c r="C339" s="45"/>
    </row>
    <row r="340" spans="3:3">
      <c r="C340" s="45"/>
    </row>
    <row r="341" spans="3:3">
      <c r="C341" s="45"/>
    </row>
    <row r="342" spans="3:3">
      <c r="C342" s="45"/>
    </row>
    <row r="343" spans="3:3">
      <c r="C343" s="45"/>
    </row>
    <row r="344" spans="3:3">
      <c r="C344" s="45"/>
    </row>
    <row r="345" spans="3:3">
      <c r="C345" s="45"/>
    </row>
    <row r="346" spans="3:3">
      <c r="C346" s="45"/>
    </row>
    <row r="347" spans="3:3">
      <c r="C347" s="45"/>
    </row>
    <row r="348" spans="3:3">
      <c r="C348" s="45"/>
    </row>
    <row r="349" spans="3:3">
      <c r="C349" s="45"/>
    </row>
    <row r="350" spans="3:3">
      <c r="C350" s="45"/>
    </row>
    <row r="351" spans="3:3">
      <c r="C351" s="45"/>
    </row>
    <row r="352" spans="3:3">
      <c r="C352" s="45"/>
    </row>
    <row r="353" spans="3:3">
      <c r="C353" s="45"/>
    </row>
    <row r="354" spans="3:3">
      <c r="C354" s="45"/>
    </row>
    <row r="355" spans="3:3">
      <c r="C355" s="45"/>
    </row>
    <row r="356" spans="3:3">
      <c r="C356" s="45"/>
    </row>
    <row r="357" spans="3:3">
      <c r="C357" s="45"/>
    </row>
    <row r="358" spans="3:3">
      <c r="C358" s="45"/>
    </row>
    <row r="359" spans="3:3">
      <c r="C359" s="45"/>
    </row>
    <row r="360" spans="3:3">
      <c r="C360" s="45"/>
    </row>
    <row r="361" spans="3:3">
      <c r="C361" s="45"/>
    </row>
    <row r="362" spans="3:3">
      <c r="C362" s="45"/>
    </row>
    <row r="363" spans="3:3">
      <c r="C363" s="45"/>
    </row>
    <row r="364" spans="3:3">
      <c r="C364" s="45"/>
    </row>
    <row r="365" spans="3:3">
      <c r="C365" s="45"/>
    </row>
    <row r="366" spans="3:3">
      <c r="C366" s="45"/>
    </row>
    <row r="367" spans="3:3">
      <c r="C367" s="45"/>
    </row>
    <row r="368" spans="3:3">
      <c r="C368" s="45"/>
    </row>
    <row r="369" spans="3:3">
      <c r="C369" s="45"/>
    </row>
    <row r="370" spans="3:3">
      <c r="C370" s="45"/>
    </row>
    <row r="371" spans="3:3">
      <c r="C371" s="45"/>
    </row>
    <row r="372" spans="3:3">
      <c r="C372" s="45"/>
    </row>
    <row r="373" spans="3:3">
      <c r="C373" s="45"/>
    </row>
    <row r="374" spans="3:3">
      <c r="C374" s="45"/>
    </row>
    <row r="375" spans="3:3">
      <c r="C375" s="45"/>
    </row>
    <row r="376" spans="3:3">
      <c r="C376" s="45"/>
    </row>
    <row r="377" spans="3:3">
      <c r="C377" s="45"/>
    </row>
    <row r="378" spans="3:3">
      <c r="C378" s="45"/>
    </row>
    <row r="379" spans="3:3">
      <c r="C379" s="45"/>
    </row>
    <row r="380" spans="3:3">
      <c r="C380" s="45"/>
    </row>
    <row r="381" spans="3:3">
      <c r="C381" s="45"/>
    </row>
    <row r="382" spans="3:3">
      <c r="C382" s="45"/>
    </row>
    <row r="383" spans="3:3">
      <c r="C383" s="45"/>
    </row>
    <row r="384" spans="3:3">
      <c r="C384" s="45"/>
    </row>
    <row r="385" spans="3:3">
      <c r="C385" s="45"/>
    </row>
    <row r="386" spans="3:3">
      <c r="C386" s="45"/>
    </row>
    <row r="387" spans="3:3">
      <c r="C387" s="45"/>
    </row>
    <row r="388" spans="3:3">
      <c r="C388" s="45"/>
    </row>
  </sheetData>
  <autoFilter ref="B7:AD131" xr:uid="{9FA35671-337E-44D7-8882-EE472D3410A9}"/>
  <phoneticPr fontId="7" type="noConversion"/>
  <dataValidations disablePrompts="1" count="2">
    <dataValidation type="list" allowBlank="1" showInputMessage="1" showErrorMessage="1" sqref="O1085:P1048576 E1084:F1048576 I1084:N1048576" xr:uid="{5A112073-47D2-43FD-955D-88F07E4D970D}">
      <formula1>#REF!</formula1>
    </dataValidation>
    <dataValidation type="list" allowBlank="1" showInputMessage="1" showErrorMessage="1" sqref="D1084:H1048576" xr:uid="{CCEBEB05-F931-40DC-9580-6E27F7D0D16F}">
      <formula1>#REF!</formula1>
    </dataValidation>
  </dataValidations>
  <hyperlinks>
    <hyperlink ref="X21" r:id="rId1" display="http://www.consumered.org/learn/inhalant-abuse" xr:uid="{40E4AC34-9E41-46DD-8F18-CE5C7903EF20}"/>
    <hyperlink ref="X22" r:id="rId2" display="http://www.consumered.org/learn/inhalant-abuse" xr:uid="{986EBFF0-36FF-4DBD-8581-03D522B96588}"/>
    <hyperlink ref="X23" r:id="rId3" display="http://www.consumered.org/learn/inhalant-abuse" xr:uid="{52CB6DC7-DC9C-4B14-B965-315BDE40304B}"/>
    <hyperlink ref="X24" r:id="rId4" display="http://www.consumered.org/learn/inhalant-abuse" xr:uid="{3BACE4F7-509C-4D8C-A1C2-2A66B09E5CFE}"/>
    <hyperlink ref="X25" r:id="rId5" display="http://www.consumered.org/learn/inhalant-abuse" xr:uid="{7DD78EE0-11C5-4A01-A08F-BE00AC9842AA}"/>
    <hyperlink ref="L49" r:id="rId6" xr:uid="{0797B21F-2F0A-4104-9C5A-66FBD7933912}"/>
    <hyperlink ref="L50" r:id="rId7" xr:uid="{A9B73100-A7C8-429D-BCD0-EE0DAA7FEB3D}"/>
    <hyperlink ref="L51" r:id="rId8" xr:uid="{FFD8AE8D-01F4-4926-8EA5-6A2DCA51BBA8}"/>
    <hyperlink ref="L52" r:id="rId9" xr:uid="{72E7FC13-878E-4E79-8921-09D30F190838}"/>
    <hyperlink ref="L53" r:id="rId10" xr:uid="{7C6FCF23-735E-4786-9936-09C250DC4E01}"/>
    <hyperlink ref="L54" r:id="rId11" xr:uid="{0A1EAC3B-95A7-46EC-B621-AB22295C9447}"/>
    <hyperlink ref="L55" r:id="rId12" xr:uid="{21C0C7B9-9F01-4A3E-A084-E8DB2EF2BA3D}"/>
    <hyperlink ref="L56" r:id="rId13" xr:uid="{8BCC22B5-409A-48B9-8E41-6FFAB69E1A6C}"/>
    <hyperlink ref="L57" r:id="rId14" xr:uid="{6F079CBE-BD69-4CE4-9A70-B66E79DD2643}"/>
    <hyperlink ref="L58" r:id="rId15" xr:uid="{51106859-890C-4729-B10D-71DEBABFFC7D}"/>
    <hyperlink ref="L59" r:id="rId16" xr:uid="{BEA06ADF-0DC9-4D27-AC3A-18FF471C0609}"/>
    <hyperlink ref="L60" r:id="rId17" xr:uid="{515A945C-8FA8-40F7-885E-4422BAB7AC20}"/>
    <hyperlink ref="L61" r:id="rId18" xr:uid="{2E65C936-E125-42A6-9E9A-43F67D9F5F5D}"/>
    <hyperlink ref="L62" r:id="rId19" xr:uid="{7A563416-3EA8-4204-88B4-75A9F75CC011}"/>
    <hyperlink ref="L66" r:id="rId20" xr:uid="{37C7D7CC-5390-488E-A0DE-5BB33A6DCA26}"/>
    <hyperlink ref="L67" r:id="rId21" xr:uid="{4B5541C2-A37D-4D3F-8E0F-63372C5ABC86}"/>
    <hyperlink ref="L69" r:id="rId22" xr:uid="{A775E298-431E-4BE7-8647-B1425D677DD2}"/>
    <hyperlink ref="F75" r:id="rId23" xr:uid="{2C5CA71E-E9E4-40EC-9222-3E0C4CC4BB0C}"/>
    <hyperlink ref="L63" r:id="rId24" xr:uid="{170CA90A-8511-4B61-9FC6-2F255A7B98FF}"/>
    <hyperlink ref="L64" r:id="rId25" xr:uid="{8343C7B2-3B0F-420C-A77D-FA3CDFF5229A}"/>
    <hyperlink ref="L65" r:id="rId26" xr:uid="{1F964803-CBB5-4541-922F-343F8644AE6F}"/>
  </hyperlinks>
  <pageMargins left="0.75" right="0.75" top="1" bottom="1" header="0.5" footer="0.5"/>
  <pageSetup scale="39" fitToHeight="0" orientation="landscape" r:id="rId27"/>
  <headerFooter alignWithMargins="0">
    <oddFooter>&amp;L © Euromonitor International 2011. All rights reserved.</oddFooter>
  </headerFooter>
  <drawing r:id="rId28"/>
  <legacyDrawing r:id="rId2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53853-3546-44B8-B866-D703D8DF3636}">
  <sheetPr>
    <tabColor theme="5" tint="-0.499984740745262"/>
  </sheetPr>
  <dimension ref="A1:O87"/>
  <sheetViews>
    <sheetView workbookViewId="0">
      <pane ySplit="4" topLeftCell="A5" activePane="bottomLeft" state="frozen"/>
      <selection pane="bottomLeft" activeCell="J22" sqref="J22"/>
    </sheetView>
  </sheetViews>
  <sheetFormatPr defaultRowHeight="12.75"/>
  <cols>
    <col min="1" max="1" width="43.5703125" customWidth="1"/>
    <col min="2" max="2" width="22.5703125" bestFit="1" customWidth="1"/>
    <col min="3" max="3" width="22.85546875" bestFit="1" customWidth="1"/>
    <col min="4" max="4" width="21.5703125" bestFit="1" customWidth="1"/>
    <col min="5" max="5" width="20.42578125" bestFit="1" customWidth="1"/>
    <col min="6" max="6" width="7.140625" bestFit="1" customWidth="1"/>
    <col min="7" max="7" width="6.5703125" bestFit="1" customWidth="1"/>
    <col min="8" max="8" width="11.7109375" bestFit="1" customWidth="1"/>
    <col min="9" max="9" width="23.140625" bestFit="1" customWidth="1"/>
    <col min="10" max="10" width="22.85546875" bestFit="1" customWidth="1"/>
    <col min="11" max="11" width="23.140625" bestFit="1" customWidth="1"/>
    <col min="12" max="12" width="17.28515625" bestFit="1" customWidth="1"/>
    <col min="13" max="13" width="23.140625" bestFit="1" customWidth="1"/>
    <col min="14" max="14" width="8.5703125" bestFit="1" customWidth="1"/>
    <col min="15" max="15" width="8.7109375" bestFit="1" customWidth="1"/>
  </cols>
  <sheetData>
    <row r="1" spans="1:15">
      <c r="A1" s="269" t="s">
        <v>1362</v>
      </c>
      <c r="B1" t="s">
        <v>1884</v>
      </c>
    </row>
    <row r="3" spans="1:15">
      <c r="A3" s="269" t="s">
        <v>1885</v>
      </c>
      <c r="B3" s="269" t="s">
        <v>1886</v>
      </c>
    </row>
    <row r="4" spans="1:15" s="272" customFormat="1" ht="89.25">
      <c r="A4" s="271" t="s">
        <v>1887</v>
      </c>
      <c r="B4" s="272" t="s">
        <v>600</v>
      </c>
      <c r="C4" s="272" t="s">
        <v>963</v>
      </c>
      <c r="D4" s="272" t="s">
        <v>360</v>
      </c>
      <c r="E4" s="272" t="s">
        <v>440</v>
      </c>
      <c r="F4" s="272" t="s">
        <v>1853</v>
      </c>
      <c r="G4" s="272" t="s">
        <v>1888</v>
      </c>
      <c r="H4" s="272" t="s">
        <v>1889</v>
      </c>
      <c r="I4"/>
      <c r="J4"/>
      <c r="K4"/>
      <c r="L4"/>
      <c r="M4"/>
      <c r="N4"/>
      <c r="O4"/>
    </row>
    <row r="5" spans="1:15">
      <c r="A5" s="270" t="s">
        <v>376</v>
      </c>
      <c r="B5">
        <v>4</v>
      </c>
      <c r="D5">
        <v>8</v>
      </c>
      <c r="E5">
        <v>1</v>
      </c>
      <c r="H5">
        <v>13</v>
      </c>
    </row>
    <row r="6" spans="1:15">
      <c r="A6" s="309" t="s">
        <v>1376</v>
      </c>
      <c r="B6">
        <v>4</v>
      </c>
      <c r="D6">
        <v>8</v>
      </c>
      <c r="E6">
        <v>1</v>
      </c>
      <c r="H6">
        <v>13</v>
      </c>
    </row>
    <row r="7" spans="1:15">
      <c r="A7" s="270" t="s">
        <v>529</v>
      </c>
      <c r="D7">
        <v>8</v>
      </c>
      <c r="H7">
        <v>8</v>
      </c>
    </row>
    <row r="8" spans="1:15">
      <c r="A8" s="309" t="s">
        <v>1615</v>
      </c>
      <c r="D8">
        <v>8</v>
      </c>
      <c r="H8">
        <v>8</v>
      </c>
    </row>
    <row r="9" spans="1:15">
      <c r="A9" s="270" t="s">
        <v>444</v>
      </c>
      <c r="D9">
        <v>8</v>
      </c>
      <c r="H9">
        <v>8</v>
      </c>
    </row>
    <row r="10" spans="1:15">
      <c r="A10" s="309" t="s">
        <v>1434</v>
      </c>
      <c r="D10">
        <v>8</v>
      </c>
      <c r="H10">
        <v>8</v>
      </c>
    </row>
    <row r="11" spans="1:15">
      <c r="A11" s="270" t="s">
        <v>601</v>
      </c>
      <c r="D11">
        <v>4</v>
      </c>
      <c r="H11">
        <v>4</v>
      </c>
    </row>
    <row r="12" spans="1:15">
      <c r="A12" s="309" t="s">
        <v>1696</v>
      </c>
      <c r="D12">
        <v>4</v>
      </c>
      <c r="H12">
        <v>4</v>
      </c>
    </row>
    <row r="13" spans="1:15">
      <c r="A13" s="270" t="s">
        <v>1769</v>
      </c>
      <c r="D13">
        <v>3</v>
      </c>
      <c r="H13">
        <v>3</v>
      </c>
    </row>
    <row r="14" spans="1:15">
      <c r="A14" s="309" t="s">
        <v>1770</v>
      </c>
      <c r="D14">
        <v>3</v>
      </c>
      <c r="H14">
        <v>3</v>
      </c>
    </row>
    <row r="15" spans="1:15">
      <c r="A15" s="270" t="s">
        <v>838</v>
      </c>
      <c r="B15">
        <v>1</v>
      </c>
      <c r="D15">
        <v>3</v>
      </c>
      <c r="H15">
        <v>4</v>
      </c>
    </row>
    <row r="16" spans="1:15">
      <c r="A16" s="309" t="s">
        <v>1641</v>
      </c>
      <c r="B16">
        <v>1</v>
      </c>
      <c r="D16">
        <v>3</v>
      </c>
      <c r="H16">
        <v>4</v>
      </c>
    </row>
    <row r="17" spans="1:8">
      <c r="A17" s="270" t="s">
        <v>802</v>
      </c>
      <c r="D17">
        <v>2</v>
      </c>
      <c r="H17">
        <v>2</v>
      </c>
    </row>
    <row r="18" spans="1:8">
      <c r="A18" s="309" t="s">
        <v>1803</v>
      </c>
      <c r="D18">
        <v>2</v>
      </c>
      <c r="H18">
        <v>2</v>
      </c>
    </row>
    <row r="19" spans="1:8">
      <c r="A19" s="270" t="s">
        <v>635</v>
      </c>
      <c r="B19">
        <v>9</v>
      </c>
      <c r="C19">
        <v>2</v>
      </c>
      <c r="D19">
        <v>2</v>
      </c>
      <c r="E19">
        <v>2</v>
      </c>
      <c r="H19">
        <v>15</v>
      </c>
    </row>
    <row r="20" spans="1:8">
      <c r="A20" s="309" t="s">
        <v>1465</v>
      </c>
      <c r="B20">
        <v>9</v>
      </c>
      <c r="C20">
        <v>2</v>
      </c>
      <c r="D20">
        <v>2</v>
      </c>
      <c r="E20">
        <v>2</v>
      </c>
      <c r="H20">
        <v>15</v>
      </c>
    </row>
    <row r="21" spans="1:8">
      <c r="A21" s="270" t="s">
        <v>674</v>
      </c>
      <c r="B21">
        <v>2</v>
      </c>
      <c r="D21">
        <v>2</v>
      </c>
      <c r="H21">
        <v>4</v>
      </c>
    </row>
    <row r="22" spans="1:8">
      <c r="A22" s="309" t="s">
        <v>1631</v>
      </c>
      <c r="B22">
        <v>2</v>
      </c>
      <c r="D22">
        <v>2</v>
      </c>
      <c r="H22">
        <v>4</v>
      </c>
    </row>
    <row r="23" spans="1:8">
      <c r="A23" s="270" t="s">
        <v>1739</v>
      </c>
      <c r="D23">
        <v>1</v>
      </c>
      <c r="H23">
        <v>1</v>
      </c>
    </row>
    <row r="24" spans="1:8">
      <c r="A24" s="309" t="s">
        <v>1740</v>
      </c>
      <c r="D24">
        <v>1</v>
      </c>
      <c r="H24">
        <v>1</v>
      </c>
    </row>
    <row r="25" spans="1:8">
      <c r="A25" s="270" t="s">
        <v>1163</v>
      </c>
      <c r="D25">
        <v>1</v>
      </c>
      <c r="H25">
        <v>1</v>
      </c>
    </row>
    <row r="26" spans="1:8">
      <c r="A26" s="309" t="s">
        <v>1659</v>
      </c>
      <c r="D26">
        <v>1</v>
      </c>
      <c r="H26">
        <v>1</v>
      </c>
    </row>
    <row r="27" spans="1:8">
      <c r="A27" s="270" t="s">
        <v>416</v>
      </c>
      <c r="C27">
        <v>4</v>
      </c>
      <c r="D27">
        <v>1</v>
      </c>
      <c r="H27">
        <v>5</v>
      </c>
    </row>
    <row r="28" spans="1:8">
      <c r="A28" s="309" t="s">
        <v>1415</v>
      </c>
      <c r="C28">
        <v>4</v>
      </c>
      <c r="D28">
        <v>1</v>
      </c>
      <c r="H28">
        <v>5</v>
      </c>
    </row>
    <row r="29" spans="1:8">
      <c r="A29" s="270" t="s">
        <v>1729</v>
      </c>
      <c r="D29">
        <v>1</v>
      </c>
      <c r="H29">
        <v>1</v>
      </c>
    </row>
    <row r="30" spans="1:8">
      <c r="A30" s="309" t="s">
        <v>1730</v>
      </c>
      <c r="D30">
        <v>1</v>
      </c>
      <c r="H30">
        <v>1</v>
      </c>
    </row>
    <row r="31" spans="1:8">
      <c r="A31" s="270" t="s">
        <v>1608</v>
      </c>
      <c r="D31">
        <v>1</v>
      </c>
      <c r="H31">
        <v>1</v>
      </c>
    </row>
    <row r="32" spans="1:8">
      <c r="A32" s="309" t="s">
        <v>1609</v>
      </c>
      <c r="D32">
        <v>1</v>
      </c>
      <c r="H32">
        <v>1</v>
      </c>
    </row>
    <row r="33" spans="1:8">
      <c r="A33" s="270" t="s">
        <v>1784</v>
      </c>
      <c r="D33">
        <v>1</v>
      </c>
      <c r="H33">
        <v>1</v>
      </c>
    </row>
    <row r="34" spans="1:8">
      <c r="A34" s="309" t="s">
        <v>1785</v>
      </c>
      <c r="D34">
        <v>1</v>
      </c>
      <c r="H34">
        <v>1</v>
      </c>
    </row>
    <row r="35" spans="1:8">
      <c r="A35" s="270" t="s">
        <v>523</v>
      </c>
      <c r="D35">
        <v>1</v>
      </c>
      <c r="H35">
        <v>1</v>
      </c>
    </row>
    <row r="36" spans="1:8">
      <c r="A36" s="309" t="s">
        <v>1625</v>
      </c>
      <c r="D36">
        <v>1</v>
      </c>
      <c r="H36">
        <v>1</v>
      </c>
    </row>
    <row r="37" spans="1:8">
      <c r="A37" s="270" t="s">
        <v>1866</v>
      </c>
      <c r="G37">
        <v>1</v>
      </c>
      <c r="H37">
        <v>1</v>
      </c>
    </row>
    <row r="38" spans="1:8">
      <c r="A38" s="309" t="s">
        <v>1867</v>
      </c>
      <c r="G38">
        <v>1</v>
      </c>
      <c r="H38">
        <v>1</v>
      </c>
    </row>
    <row r="39" spans="1:8">
      <c r="A39" s="270" t="s">
        <v>1874</v>
      </c>
      <c r="B39">
        <v>1</v>
      </c>
      <c r="H39">
        <v>1</v>
      </c>
    </row>
    <row r="40" spans="1:8">
      <c r="A40" s="309" t="s">
        <v>1875</v>
      </c>
      <c r="B40">
        <v>1</v>
      </c>
      <c r="H40">
        <v>1</v>
      </c>
    </row>
    <row r="41" spans="1:8">
      <c r="A41" s="270" t="s">
        <v>1748</v>
      </c>
      <c r="B41">
        <v>1</v>
      </c>
      <c r="H41">
        <v>1</v>
      </c>
    </row>
    <row r="42" spans="1:8">
      <c r="A42" s="309" t="s">
        <v>1749</v>
      </c>
      <c r="B42">
        <v>1</v>
      </c>
      <c r="H42">
        <v>1</v>
      </c>
    </row>
    <row r="43" spans="1:8">
      <c r="A43" s="270" t="s">
        <v>599</v>
      </c>
      <c r="B43">
        <v>1</v>
      </c>
      <c r="H43">
        <v>1</v>
      </c>
    </row>
    <row r="44" spans="1:8">
      <c r="A44" s="309" t="s">
        <v>1667</v>
      </c>
      <c r="B44">
        <v>1</v>
      </c>
      <c r="H44">
        <v>1</v>
      </c>
    </row>
    <row r="45" spans="1:8">
      <c r="A45" s="270" t="s">
        <v>1598</v>
      </c>
      <c r="G45">
        <v>1</v>
      </c>
      <c r="H45">
        <v>1</v>
      </c>
    </row>
    <row r="46" spans="1:8">
      <c r="A46" s="309" t="s">
        <v>1599</v>
      </c>
      <c r="G46">
        <v>1</v>
      </c>
      <c r="H46">
        <v>1</v>
      </c>
    </row>
    <row r="47" spans="1:8">
      <c r="A47" s="270" t="s">
        <v>1814</v>
      </c>
      <c r="G47">
        <v>1</v>
      </c>
      <c r="H47">
        <v>1</v>
      </c>
    </row>
    <row r="48" spans="1:8">
      <c r="A48" s="309" t="s">
        <v>1815</v>
      </c>
      <c r="G48">
        <v>1</v>
      </c>
      <c r="H48">
        <v>1</v>
      </c>
    </row>
    <row r="49" spans="1:8">
      <c r="A49" s="270" t="s">
        <v>1560</v>
      </c>
      <c r="B49">
        <v>1</v>
      </c>
      <c r="H49">
        <v>1</v>
      </c>
    </row>
    <row r="50" spans="1:8">
      <c r="A50" s="309" t="s">
        <v>1561</v>
      </c>
      <c r="B50">
        <v>1</v>
      </c>
      <c r="H50">
        <v>1</v>
      </c>
    </row>
    <row r="51" spans="1:8">
      <c r="A51" s="270" t="s">
        <v>439</v>
      </c>
      <c r="E51">
        <v>1</v>
      </c>
      <c r="H51">
        <v>1</v>
      </c>
    </row>
    <row r="52" spans="1:8">
      <c r="A52" s="309" t="s">
        <v>1591</v>
      </c>
      <c r="E52">
        <v>1</v>
      </c>
      <c r="H52">
        <v>1</v>
      </c>
    </row>
    <row r="53" spans="1:8">
      <c r="A53" s="270" t="s">
        <v>1538</v>
      </c>
      <c r="G53">
        <v>4</v>
      </c>
      <c r="H53">
        <v>4</v>
      </c>
    </row>
    <row r="54" spans="1:8">
      <c r="A54" s="309" t="s">
        <v>1539</v>
      </c>
      <c r="G54">
        <v>4</v>
      </c>
      <c r="H54">
        <v>4</v>
      </c>
    </row>
    <row r="55" spans="1:8">
      <c r="A55" s="270" t="s">
        <v>348</v>
      </c>
      <c r="G55">
        <v>1</v>
      </c>
      <c r="H55">
        <v>1</v>
      </c>
    </row>
    <row r="56" spans="1:8">
      <c r="A56" s="309" t="s">
        <v>348</v>
      </c>
      <c r="G56">
        <v>1</v>
      </c>
      <c r="H56">
        <v>1</v>
      </c>
    </row>
    <row r="57" spans="1:8">
      <c r="A57" s="270" t="s">
        <v>555</v>
      </c>
      <c r="G57">
        <v>2</v>
      </c>
      <c r="H57">
        <v>2</v>
      </c>
    </row>
    <row r="58" spans="1:8">
      <c r="A58" s="309" t="s">
        <v>1552</v>
      </c>
      <c r="G58">
        <v>2</v>
      </c>
      <c r="H58">
        <v>2</v>
      </c>
    </row>
    <row r="59" spans="1:8">
      <c r="A59" s="270" t="s">
        <v>1711</v>
      </c>
      <c r="E59">
        <v>1</v>
      </c>
      <c r="H59">
        <v>1</v>
      </c>
    </row>
    <row r="60" spans="1:8">
      <c r="A60" s="309" t="s">
        <v>1316</v>
      </c>
      <c r="E60">
        <v>1</v>
      </c>
      <c r="H60">
        <v>1</v>
      </c>
    </row>
    <row r="61" spans="1:8">
      <c r="A61" s="270" t="s">
        <v>1132</v>
      </c>
      <c r="G61">
        <v>1</v>
      </c>
      <c r="H61">
        <v>1</v>
      </c>
    </row>
    <row r="62" spans="1:8">
      <c r="A62" s="309" t="s">
        <v>1341</v>
      </c>
      <c r="G62">
        <v>1</v>
      </c>
      <c r="H62">
        <v>1</v>
      </c>
    </row>
    <row r="63" spans="1:8">
      <c r="A63" s="270" t="s">
        <v>1721</v>
      </c>
      <c r="B63">
        <v>1</v>
      </c>
      <c r="H63">
        <v>1</v>
      </c>
    </row>
    <row r="64" spans="1:8">
      <c r="A64" s="309" t="s">
        <v>1722</v>
      </c>
      <c r="B64">
        <v>1</v>
      </c>
      <c r="H64">
        <v>1</v>
      </c>
    </row>
    <row r="65" spans="1:8">
      <c r="A65" s="270" t="s">
        <v>1519</v>
      </c>
      <c r="B65">
        <v>11</v>
      </c>
      <c r="H65">
        <v>11</v>
      </c>
    </row>
    <row r="66" spans="1:8">
      <c r="A66" s="309" t="s">
        <v>1520</v>
      </c>
      <c r="B66">
        <v>11</v>
      </c>
      <c r="H66">
        <v>11</v>
      </c>
    </row>
    <row r="67" spans="1:8">
      <c r="A67" s="270" t="s">
        <v>391</v>
      </c>
      <c r="B67">
        <v>2</v>
      </c>
      <c r="H67">
        <v>2</v>
      </c>
    </row>
    <row r="68" spans="1:8">
      <c r="A68" s="309" t="s">
        <v>1508</v>
      </c>
      <c r="B68">
        <v>2</v>
      </c>
      <c r="H68">
        <v>2</v>
      </c>
    </row>
    <row r="69" spans="1:8">
      <c r="A69" s="270" t="s">
        <v>1860</v>
      </c>
      <c r="F69">
        <v>1</v>
      </c>
      <c r="H69">
        <v>1</v>
      </c>
    </row>
    <row r="70" spans="1:8">
      <c r="A70" s="309" t="s">
        <v>1861</v>
      </c>
      <c r="F70">
        <v>1</v>
      </c>
      <c r="H70">
        <v>1</v>
      </c>
    </row>
    <row r="71" spans="1:8">
      <c r="A71" s="270" t="s">
        <v>1793</v>
      </c>
      <c r="B71">
        <v>1</v>
      </c>
      <c r="H71">
        <v>1</v>
      </c>
    </row>
    <row r="72" spans="1:8">
      <c r="A72" s="309" t="s">
        <v>1794</v>
      </c>
      <c r="B72">
        <v>1</v>
      </c>
      <c r="H72">
        <v>1</v>
      </c>
    </row>
    <row r="73" spans="1:8">
      <c r="A73" s="270" t="s">
        <v>731</v>
      </c>
      <c r="B73">
        <v>5</v>
      </c>
      <c r="H73">
        <v>5</v>
      </c>
    </row>
    <row r="74" spans="1:8">
      <c r="A74" s="309" t="s">
        <v>1678</v>
      </c>
      <c r="B74">
        <v>5</v>
      </c>
      <c r="H74">
        <v>5</v>
      </c>
    </row>
    <row r="75" spans="1:8">
      <c r="A75" s="270" t="s">
        <v>1835</v>
      </c>
      <c r="G75">
        <v>1</v>
      </c>
      <c r="H75">
        <v>1</v>
      </c>
    </row>
    <row r="76" spans="1:8">
      <c r="A76" s="309" t="s">
        <v>1836</v>
      </c>
      <c r="G76">
        <v>1</v>
      </c>
      <c r="H76">
        <v>1</v>
      </c>
    </row>
    <row r="77" spans="1:8">
      <c r="A77" s="270" t="s">
        <v>1759</v>
      </c>
      <c r="B77">
        <v>1</v>
      </c>
      <c r="H77">
        <v>1</v>
      </c>
    </row>
    <row r="78" spans="1:8">
      <c r="A78" s="309" t="s">
        <v>1760</v>
      </c>
      <c r="B78">
        <v>1</v>
      </c>
      <c r="H78">
        <v>1</v>
      </c>
    </row>
    <row r="79" spans="1:8">
      <c r="A79" s="270" t="s">
        <v>1824</v>
      </c>
      <c r="B79">
        <v>1</v>
      </c>
      <c r="H79">
        <v>1</v>
      </c>
    </row>
    <row r="80" spans="1:8">
      <c r="A80" s="309" t="s">
        <v>1316</v>
      </c>
      <c r="B80">
        <v>1</v>
      </c>
      <c r="H80">
        <v>1</v>
      </c>
    </row>
    <row r="81" spans="1:8">
      <c r="A81" s="270" t="s">
        <v>1571</v>
      </c>
      <c r="B81">
        <v>1</v>
      </c>
      <c r="H81">
        <v>1</v>
      </c>
    </row>
    <row r="82" spans="1:8">
      <c r="A82" s="309" t="s">
        <v>1572</v>
      </c>
      <c r="B82">
        <v>1</v>
      </c>
      <c r="H82">
        <v>1</v>
      </c>
    </row>
    <row r="83" spans="1:8">
      <c r="A83" s="270" t="s">
        <v>1844</v>
      </c>
      <c r="F83">
        <v>1</v>
      </c>
      <c r="H83">
        <v>1</v>
      </c>
    </row>
    <row r="84" spans="1:8">
      <c r="A84" s="309" t="s">
        <v>1845</v>
      </c>
      <c r="F84">
        <v>1</v>
      </c>
      <c r="H84">
        <v>1</v>
      </c>
    </row>
    <row r="85" spans="1:8">
      <c r="A85" s="270" t="s">
        <v>1579</v>
      </c>
      <c r="B85">
        <v>5</v>
      </c>
      <c r="H85">
        <v>5</v>
      </c>
    </row>
    <row r="86" spans="1:8">
      <c r="A86" s="309" t="s">
        <v>1580</v>
      </c>
      <c r="B86">
        <v>5</v>
      </c>
      <c r="H86">
        <v>5</v>
      </c>
    </row>
    <row r="87" spans="1:8">
      <c r="A87" s="270" t="s">
        <v>1889</v>
      </c>
      <c r="B87">
        <v>48</v>
      </c>
      <c r="C87">
        <v>6</v>
      </c>
      <c r="D87">
        <v>47</v>
      </c>
      <c r="E87">
        <v>5</v>
      </c>
      <c r="F87">
        <v>2</v>
      </c>
      <c r="G87">
        <v>12</v>
      </c>
      <c r="H87">
        <v>120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4B273E6C75BD468EC7476EEEA66921" ma:contentTypeVersion="84" ma:contentTypeDescription="Create a new document." ma:contentTypeScope="" ma:versionID="4a9f12a7541e5a67c7f6376daa198bc6">
  <xsd:schema xmlns:xsd="http://www.w3.org/2001/XMLSchema" xmlns:xs="http://www.w3.org/2001/XMLSchema" xmlns:p="http://schemas.microsoft.com/office/2006/metadata/properties" xmlns:ns2="a83972fe-2d0f-4594-a436-3a3ccf7c539f" xmlns:ns3="03a5a985-37b5-459e-97e0-290a713a0df0" targetNamespace="http://schemas.microsoft.com/office/2006/metadata/properties" ma:root="true" ma:fieldsID="580b137adc4619ed0bdebb65d6d7c272" ns2:_="" ns3:_="">
    <xsd:import namespace="a83972fe-2d0f-4594-a436-3a3ccf7c539f"/>
    <xsd:import namespace="03a5a985-37b5-459e-97e0-290a713a0df0"/>
    <xsd:element name="properties">
      <xsd:complexType>
        <xsd:sequence>
          <xsd:element name="documentManagement">
            <xsd:complexType>
              <xsd:all>
                <xsd:element ref="ns2:Directorate" minOccurs="0"/>
                <xsd:element ref="ns2:ProjectManager" minOccurs="0"/>
                <xsd:element ref="ns2:Purpose" minOccurs="0"/>
                <xsd:element ref="ns2:DueDate" minOccurs="0"/>
                <xsd:element ref="ns2:COCHSignatureRequired" minOccurs="0"/>
                <xsd:element ref="ns2:PostedOnInternet" minOccurs="0"/>
                <xsd:element ref="ns3:CPSCForm120ApprovalOutcome" minOccurs="0"/>
                <xsd:element ref="ns3:CPSCForm122ApprovalOutcome" minOccurs="0"/>
                <xsd:element ref="ns3:CPSCForm107FeedbackOutcome" minOccurs="0"/>
                <xsd:element ref="ns3:CPSCForm107ApprovalOutcome" minOccurs="0"/>
                <xsd:element ref="ns3:CPSCForm100FeedbackOutcome" minOccurs="0"/>
                <xsd:element ref="ns3:ApprovalOutcome" minOccurs="0"/>
                <xsd:element ref="ns3:FeedbackOutcome" minOccurs="0"/>
                <xsd:element ref="ns3:AlertDirectivesManagerStatus" minOccurs="0"/>
                <xsd:element ref="ns3:ProjectManagerCheckStatus" minOccurs="0"/>
                <xsd:element ref="ns2:PreviousID" minOccurs="0"/>
                <xsd:element ref="ns2:MediaServiceMetadata" minOccurs="0"/>
                <xsd:element ref="ns2:MediaServiceFastMetadata" minOccurs="0"/>
                <xsd:element ref="ns3:FlowApplica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3972fe-2d0f-4594-a436-3a3ccf7c539f" elementFormDefault="qualified">
    <xsd:import namespace="http://schemas.microsoft.com/office/2006/documentManagement/types"/>
    <xsd:import namespace="http://schemas.microsoft.com/office/infopath/2007/PartnerControls"/>
    <xsd:element name="Directorate" ma:index="2" nillable="true" ma:displayName="Directorate" ma:default="Select Directorate" ma:description="Originating Office" ma:format="Dropdown" ma:internalName="Directorate" ma:readOnly="false">
      <xsd:simpleType>
        <xsd:restriction base="dms:Choice">
          <xsd:enumeration value="Select Directorate"/>
          <xsd:enumeration value="Communications – OCM"/>
          <xsd:enumeration value="Compliance &amp; Field Operations – EXC"/>
          <xsd:enumeration value="Consumer Ombudsman"/>
          <xsd:enumeration value="Economics – EC"/>
          <xsd:enumeration value="EEO, Diversity &amp; Inclusion – EEO"/>
          <xsd:enumeration value="Engineering Sciences – ES"/>
          <xsd:enumeration value="Epidemiology – EP"/>
          <xsd:enumeration value="Executive Director – OEX"/>
          <xsd:enumeration value="Facilities Services – EXFS"/>
          <xsd:enumeration value="Financial Mgmt – EXFM"/>
          <xsd:enumeration value="General Counsel – OGC"/>
          <xsd:enumeration value="Hazard ID and Reduction – EXHR"/>
          <xsd:enumeration value="Health Sciences – HS"/>
          <xsd:enumeration value="Human Resources – EXRM"/>
          <xsd:enumeration value="Import Surveillance – EXIS"/>
          <xsd:enumeration value="Information Technology – EXIT"/>
          <xsd:enumeration value="Inspector General – OIG"/>
          <xsd:enumeration value="International Programs – EXIP"/>
          <xsd:enumeration value="Laboratory Sciences – LS"/>
          <xsd:enumeration value="Legislative Affairs – OLA"/>
          <xsd:enumeration value="Secretary – OS"/>
          <xsd:enumeration value="Small Business Ombudsman – SBO"/>
        </xsd:restriction>
      </xsd:simpleType>
    </xsd:element>
    <xsd:element name="ProjectManager" ma:index="3" nillable="true" ma:displayName="Project Manager" ma:description="Person wanting the document cleared" ma:list="UserInfo" ma:SearchPeopleOnly="false" ma:SharePointGroup="0" ma:internalName="ProjectManag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rpose" ma:index="4" nillable="true" ma:displayName="Purpose" ma:description="The intended audience/purpose" ma:internalName="Purpose" ma:readOnly="false">
      <xsd:simpleType>
        <xsd:restriction base="dms:Note">
          <xsd:maxLength value="255"/>
        </xsd:restriction>
      </xsd:simpleType>
    </xsd:element>
    <xsd:element name="DueDate" ma:index="5" nillable="true" ma:displayName="Due Date" ma:format="DateOnly" ma:internalName="DueDate" ma:readOnly="false">
      <xsd:simpleType>
        <xsd:restriction base="dms:DateTime"/>
      </xsd:simpleType>
    </xsd:element>
    <xsd:element name="COCHSignatureRequired" ma:index="6" nillable="true" ma:displayName="Commissioner/Chairman Signature Required" ma:default="No" ma:description="For directives only" ma:format="RadioButtons" ma:internalName="COCHSignatureRequired" ma:readOnly="false">
      <xsd:simpleType>
        <xsd:restriction base="dms:Choice">
          <xsd:enumeration value="No"/>
          <xsd:enumeration value="Yes"/>
        </xsd:restriction>
      </xsd:simpleType>
    </xsd:element>
    <xsd:element name="PostedOnInternet" ma:index="7" nillable="true" ma:displayName="Posted On Internet" ma:default="No" ma:description="Is the document intended to be posted on one of CPSC's public web sites?" ma:format="Dropdown" ma:internalName="PostedOnInternet" ma:readOnly="false">
      <xsd:simpleType>
        <xsd:restriction base="dms:Choice">
          <xsd:enumeration value="Yes"/>
          <xsd:enumeration value="No"/>
        </xsd:restriction>
      </xsd:simpleType>
    </xsd:element>
    <xsd:element name="PreviousID" ma:index="21" nillable="true" ma:displayName="Previous ID" ma:decimals="0" ma:hidden="true" ma:internalName="PreviousID" ma:readOnly="false" ma:percentage="FALSE">
      <xsd:simpleType>
        <xsd:restriction base="dms:Number"/>
      </xsd:simpleType>
    </xsd:element>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a1d931de-ee36-4d41-a9cf-aa0650e9c154" ma:termSetId="09814cd3-568e-fe90-9814-8d621ff8fb84" ma:anchorId="fba54fb3-c3e1-fe81-a776-ca4b69148c4d" ma:open="true" ma:isKeyword="false">
      <xsd:complexType>
        <xsd:sequence>
          <xsd:element ref="pc:Terms" minOccurs="0" maxOccurs="1"/>
        </xsd:sequence>
      </xsd:complex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ObjectDetectorVersions" ma:index="3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a5a985-37b5-459e-97e0-290a713a0df0" elementFormDefault="qualified">
    <xsd:import namespace="http://schemas.microsoft.com/office/2006/documentManagement/types"/>
    <xsd:import namespace="http://schemas.microsoft.com/office/infopath/2007/PartnerControls"/>
    <xsd:element name="CPSCForm120ApprovalOutcome" ma:index="8" nillable="true" ma:displayName="1. Agency Clearance (CPSC Form 120)" ma:default="Not Started" ma:description="Routes a document for Agency Clearance (CPSC Form 120) approval. Approvers can approve or reject the document, reassign the approval task, or request changes to the document." ma:format="Dropdown" ma:internalName="CPSCForm120ApprovalOutcome" ma:readOnly="false">
      <xsd:simpleType>
        <xsd:restriction base="dms:Choice">
          <xsd:enumeration value="Not Started"/>
          <xsd:enumeration value="Pending"/>
          <xsd:enumeration value="In Review"/>
          <xsd:enumeration value="In Progress"/>
          <xsd:enumeration value="Approved"/>
          <xsd:enumeration value="Rejected"/>
          <xsd:enumeration value="Completed"/>
          <xsd:enumeration value="Change Requested"/>
          <xsd:enumeration value="Change Completed"/>
          <xsd:enumeration value="Cancelled"/>
          <xsd:enumeration value="Deferred"/>
          <xsd:enumeration value="Waiting on someone else"/>
          <xsd:enumeration value="Rejected with Change Request"/>
        </xsd:restriction>
      </xsd:simpleType>
    </xsd:element>
    <xsd:element name="CPSCForm122ApprovalOutcome" ma:index="9" nillable="true" ma:displayName="2. EXHR AED Review (CPSC Form 122)" ma:default="Not Started" ma:description="Routes a document for approval. Approvers can approve or reject the document, reassign the approval task, or request changes to the document." ma:format="Dropdown" ma:internalName="CPSCForm122ApprovalOutcome" ma:readOnly="false">
      <xsd:simpleType>
        <xsd:restriction base="dms:Choice">
          <xsd:enumeration value="Not Started"/>
          <xsd:enumeration value="Pending"/>
          <xsd:enumeration value="In Review"/>
          <xsd:enumeration value="In Progress"/>
          <xsd:enumeration value="Approved"/>
          <xsd:enumeration value="Rejected"/>
          <xsd:enumeration value="Completed"/>
          <xsd:enumeration value="Change Requested"/>
          <xsd:enumeration value="Change Completed"/>
          <xsd:enumeration value="Cancelled"/>
          <xsd:enumeration value="Deferred"/>
          <xsd:enumeration value="Waiting on someone else"/>
          <xsd:enumeration value="Rejected with Change Request"/>
        </xsd:restriction>
      </xsd:simpleType>
    </xsd:element>
    <xsd:element name="CPSCForm107FeedbackOutcome" ma:index="10" nillable="true" ma:displayName="3. Directives Staff Review (CPSC Form 107)" ma:default="Not Started" ma:description="Routes a directive for review by the “affected organizations” (see Directive 0661.1) you specify. After all comments are reconciled, you will need to start &lt;4. Workflow: Directives Approval (CPSC Form 107)&gt;." ma:format="Dropdown" ma:internalName="CPSCForm107FeedbackOutcome" ma:readOnly="false">
      <xsd:simpleType>
        <xsd:restriction base="dms:Choice">
          <xsd:enumeration value="Not Started"/>
          <xsd:enumeration value="Pending"/>
          <xsd:enumeration value="In Review"/>
          <xsd:enumeration value="In Progress"/>
          <xsd:enumeration value="Approved"/>
          <xsd:enumeration value="Rejected"/>
          <xsd:enumeration value="Completed"/>
          <xsd:enumeration value="Change Requested"/>
          <xsd:enumeration value="Change Completed"/>
          <xsd:enumeration value="Cancelled"/>
          <xsd:enumeration value="Deferred"/>
          <xsd:enumeration value="Waiting on someone else"/>
          <xsd:enumeration value="Rejected with Change Request"/>
        </xsd:restriction>
      </xsd:simpleType>
    </xsd:element>
    <xsd:element name="CPSCForm107ApprovalOutcome" ma:index="11" nillable="true" ma:displayName="4. Directives Approval (CPSC Form 107)" ma:default="Not Started" ma:description="Routes a directive for review by the Executive Director and General Counsel. Initiate this workflow only after &lt;3. Workflow: Directives Staff Review (CPSC Form 107)&gt; is complete and comments are addressed." ma:format="Dropdown" ma:internalName="CPSCForm107ApprovalOutcome" ma:readOnly="false">
      <xsd:simpleType>
        <xsd:restriction base="dms:Choice">
          <xsd:enumeration value="Not Started"/>
          <xsd:enumeration value="Pending"/>
          <xsd:enumeration value="In Review"/>
          <xsd:enumeration value="In Progress"/>
          <xsd:enumeration value="Approved"/>
          <xsd:enumeration value="Rejected"/>
          <xsd:enumeration value="Completed"/>
          <xsd:enumeration value="Change Requested"/>
          <xsd:enumeration value="Change Completed"/>
          <xsd:enumeration value="Cancelled"/>
          <xsd:enumeration value="Deferred"/>
          <xsd:enumeration value="Waiting on someone else"/>
          <xsd:enumeration value="Rejected with Change Request"/>
        </xsd:restriction>
      </xsd:simpleType>
    </xsd:element>
    <xsd:element name="CPSCForm100FeedbackOutcome" ma:index="12" nillable="true" ma:displayName="5. Directives Staff Review (CPSC Form 100)" ma:default="Not Started" ma:description="Routes a document for review. Reviewers can provide feedback, which is compiled and sent to the document owner when the workflow has completed." ma:format="Dropdown" ma:internalName="CPSCForm100FeedbackOutcome" ma:readOnly="false">
      <xsd:simpleType>
        <xsd:restriction base="dms:Choice">
          <xsd:enumeration value="Not Started"/>
          <xsd:enumeration value="Pending"/>
          <xsd:enumeration value="In Review"/>
          <xsd:enumeration value="In Progress"/>
          <xsd:enumeration value="Approved"/>
          <xsd:enumeration value="Rejected"/>
          <xsd:enumeration value="Completed"/>
          <xsd:enumeration value="Change Requested"/>
          <xsd:enumeration value="Change Completed"/>
          <xsd:enumeration value="Cancelled"/>
          <xsd:enumeration value="Deferred"/>
          <xsd:enumeration value="Waiting on someone else"/>
          <xsd:enumeration value="Rejected with Change Request"/>
        </xsd:restriction>
      </xsd:simpleType>
    </xsd:element>
    <xsd:element name="ApprovalOutcome" ma:index="13" nillable="true" ma:displayName="Approval Outcome" ma:default="Not Started" ma:description="DO NOT DELETE.  This field is to be used for tracking Approval Outcome with current CPSC Flow Management application" ma:format="Dropdown" ma:internalName="ApprovalOutcome" ma:readOnly="false">
      <xsd:simpleType>
        <xsd:restriction base="dms:Choice">
          <xsd:enumeration value="Not Started"/>
          <xsd:enumeration value="Pending"/>
          <xsd:enumeration value="In Review"/>
          <xsd:enumeration value="In Progress"/>
          <xsd:enumeration value="Approved"/>
          <xsd:enumeration value="Rejected"/>
          <xsd:enumeration value="Completed"/>
          <xsd:enumeration value="Change Requested"/>
          <xsd:enumeration value="Change Completed"/>
          <xsd:enumeration value="Cancelled"/>
          <xsd:enumeration value="Deferred"/>
          <xsd:enumeration value="Waiting on someone else"/>
          <xsd:enumeration value="Rejected with Change Request"/>
        </xsd:restriction>
      </xsd:simpleType>
    </xsd:element>
    <xsd:element name="FeedbackOutcome" ma:index="14" nillable="true" ma:displayName="Feedback Outcome" ma:default="Not Started" ma:description="DO NOT DELETE.  This field is to be used for tracking Feedback Outcome with current CPSC Flow Management application" ma:format="Dropdown" ma:internalName="FeedbackOutcome" ma:readOnly="false">
      <xsd:simpleType>
        <xsd:restriction base="dms:Choice">
          <xsd:enumeration value="Not Started"/>
          <xsd:enumeration value="Pending"/>
          <xsd:enumeration value="In Review"/>
          <xsd:enumeration value="In Progress"/>
          <xsd:enumeration value="Approved"/>
          <xsd:enumeration value="Rejected"/>
          <xsd:enumeration value="Completed"/>
          <xsd:enumeration value="Change Requested"/>
          <xsd:enumeration value="Change Completed"/>
          <xsd:enumeration value="Cancelled"/>
          <xsd:enumeration value="Deferred"/>
          <xsd:enumeration value="Waiting on someone else"/>
          <xsd:enumeration value="Rejected with Change Request"/>
        </xsd:restriction>
      </xsd:simpleType>
    </xsd:element>
    <xsd:element name="AlertDirectivesManagerStatus" ma:index="15" nillable="true" ma:displayName="Alert Directives Manager (Status)" ma:default="Not Started" ma:description="Use this field to track Alert Directives Manager Flow Status." ma:format="Dropdown" ma:hidden="true" ma:internalName="AlertDirectivesManagerStatus" ma:readOnly="false">
      <xsd:simpleType>
        <xsd:restriction base="dms:Choice">
          <xsd:enumeration value="Not Started"/>
          <xsd:enumeration value="Pending"/>
          <xsd:enumeration value="In Review"/>
          <xsd:enumeration value="In Progress"/>
          <xsd:enumeration value="Approved"/>
          <xsd:enumeration value="Rejected"/>
          <xsd:enumeration value="Completed"/>
          <xsd:enumeration value="Change Requested"/>
          <xsd:enumeration value="Cancelled"/>
          <xsd:enumeration value="Deferred"/>
          <xsd:enumeration value="Waiting on someone else"/>
        </xsd:restriction>
      </xsd:simpleType>
    </xsd:element>
    <xsd:element name="ProjectManagerCheckStatus" ma:index="16" nillable="true" ma:displayName="Project Manager Check (Status)" ma:default="Not Started" ma:description="Use this field to track Project Manager Check Status." ma:format="Dropdown" ma:hidden="true" ma:internalName="ProjectManagerCheckStatus" ma:readOnly="false">
      <xsd:simpleType>
        <xsd:restriction base="dms:Choice">
          <xsd:enumeration value="Not Started"/>
          <xsd:enumeration value="Pending"/>
          <xsd:enumeration value="In Review"/>
          <xsd:enumeration value="In Progress"/>
          <xsd:enumeration value="Approved"/>
          <xsd:enumeration value="Rejected"/>
          <xsd:enumeration value="Completed"/>
          <xsd:enumeration value="Change Requested"/>
          <xsd:enumeration value="Cancelled"/>
          <xsd:enumeration value="Deferred"/>
          <xsd:enumeration value="Waiting on someone else"/>
        </xsd:restriction>
      </xsd:simpleType>
    </xsd:element>
    <xsd:element name="FlowApplication" ma:index="26" nillable="true" ma:displayName="Flow Application" ma:default="Not Started" ma:description="DO NOT DELETE.  This field is to be used track Approval and Collect Feedback flows with current CPSC Flow Management application" ma:format="Dropdown" ma:hidden="true" ma:internalName="FlowApplication">
      <xsd:simpleType>
        <xsd:restriction base="dms:Choice">
          <xsd:enumeration value="Not Started"/>
          <xsd:enumeration value="Pending"/>
          <xsd:enumeration value="In Review"/>
          <xsd:enumeration value="In Progress"/>
          <xsd:enumeration value="Approved"/>
          <xsd:enumeration value="Rejected"/>
          <xsd:enumeration value="Completed"/>
          <xsd:enumeration value="Change Requested"/>
          <xsd:enumeration value="Cancelled"/>
          <xsd:enumeration value="Deferred"/>
          <xsd:enumeration value="Waiting on someone else"/>
          <xsd:enumeration value="Rejected with Change Request"/>
        </xsd:restriction>
      </xsd:simpleType>
    </xsd:element>
    <xsd:element name="TaxCatchAll" ma:index="29" nillable="true" ma:displayName="Taxonomy Catch All Column" ma:hidden="true" ma:list="{854e5a9a-5cb1-4b76-b24a-b0a94fdaace8}" ma:internalName="TaxCatchAll" ma:showField="CatchAllData" ma:web="03a5a985-37b5-459e-97e0-290a713a0df0">
      <xsd:complexType>
        <xsd:complexContent>
          <xsd:extension base="dms:MultiChoiceLookup">
            <xsd:sequence>
              <xsd:element name="Value" type="dms:Lookup" maxOccurs="unbounded" minOccurs="0" nillable="true"/>
            </xsd:sequence>
          </xsd:extension>
        </xsd:complexContent>
      </xsd:complex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Project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3a5a985-37b5-459e-97e0-290a713a0df0" xsi:nil="true"/>
    <lcf76f155ced4ddcb4097134ff3c332f xmlns="a83972fe-2d0f-4594-a436-3a3ccf7c539f">
      <Terms xmlns="http://schemas.microsoft.com/office/infopath/2007/PartnerControls"/>
    </lcf76f155ced4ddcb4097134ff3c332f>
    <FeedbackOutcome xmlns="03a5a985-37b5-459e-97e0-290a713a0df0">Not Started</FeedbackOutcome>
    <Purpose xmlns="a83972fe-2d0f-4594-a436-3a3ccf7c539f" xsi:nil="true"/>
    <PreviousID xmlns="a83972fe-2d0f-4594-a436-3a3ccf7c539f" xsi:nil="true"/>
    <CPSCForm100FeedbackOutcome xmlns="03a5a985-37b5-459e-97e0-290a713a0df0">Not Started</CPSCForm100FeedbackOutcome>
    <FlowApplication xmlns="03a5a985-37b5-459e-97e0-290a713a0df0">Not Started</FlowApplication>
    <COCHSignatureRequired xmlns="a83972fe-2d0f-4594-a436-3a3ccf7c539f">No</COCHSignatureRequired>
    <PostedOnInternet xmlns="a83972fe-2d0f-4594-a436-3a3ccf7c539f">No</PostedOnInternet>
    <DueDate xmlns="a83972fe-2d0f-4594-a436-3a3ccf7c539f">2023-08-02T04:00:00+00:00</DueDate>
    <AlertDirectivesManagerStatus xmlns="03a5a985-37b5-459e-97e0-290a713a0df0">Not Started</AlertDirectivesManagerStatus>
    <ApprovalOutcome xmlns="03a5a985-37b5-459e-97e0-290a713a0df0">Not Started</ApprovalOutcome>
    <CPSCForm120ApprovalOutcome xmlns="03a5a985-37b5-459e-97e0-290a713a0df0">Not Started</CPSCForm120ApprovalOutcome>
    <Directorate xmlns="a83972fe-2d0f-4594-a436-3a3ccf7c539f">Economics – EC</Directorate>
    <CPSCForm122ApprovalOutcome xmlns="03a5a985-37b5-459e-97e0-290a713a0df0">Approved</CPSCForm122ApprovalOutcome>
    <CPSCForm107FeedbackOutcome xmlns="03a5a985-37b5-459e-97e0-290a713a0df0">Not Started</CPSCForm107FeedbackOutcome>
    <ProjectManager xmlns="a83972fe-2d0f-4594-a436-3a3ccf7c539f">
      <UserInfo>
        <DisplayName>Gillham, Cynthia</DisplayName>
        <AccountId>455</AccountId>
        <AccountType/>
      </UserInfo>
    </ProjectManager>
    <CPSCForm107ApprovalOutcome xmlns="03a5a985-37b5-459e-97e0-290a713a0df0">Not Started</CPSCForm107ApprovalOutcome>
    <ProjectManagerCheckStatus xmlns="03a5a985-37b5-459e-97e0-290a713a0df0">Not Started</ProjectManagerCheckStatus>
  </documentManagement>
</p:properties>
</file>

<file path=customXml/itemProps1.xml><?xml version="1.0" encoding="utf-8"?>
<ds:datastoreItem xmlns:ds="http://schemas.openxmlformats.org/officeDocument/2006/customXml" ds:itemID="{2CDCD04A-8FF4-4AD6-8191-21E21B0971C3}">
  <ds:schemaRefs>
    <ds:schemaRef ds:uri="http://schemas.microsoft.com/sharepoint/v3/contenttype/forms"/>
  </ds:schemaRefs>
</ds:datastoreItem>
</file>

<file path=customXml/itemProps2.xml><?xml version="1.0" encoding="utf-8"?>
<ds:datastoreItem xmlns:ds="http://schemas.openxmlformats.org/officeDocument/2006/customXml" ds:itemID="{308806E3-CCCC-408F-8FDB-5C0EC661D0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3972fe-2d0f-4594-a436-3a3ccf7c539f"/>
    <ds:schemaRef ds:uri="03a5a985-37b5-459e-97e0-290a713a0d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204A9C-E000-493D-8F56-7039384A0E37}">
  <ds:schemaRefs>
    <ds:schemaRef ds:uri="http://schemas.microsoft.com/office/2006/documentManagement/types"/>
    <ds:schemaRef ds:uri="http://purl.org/dc/elements/1.1/"/>
    <ds:schemaRef ds:uri="http://purl.org/dc/dcmitype/"/>
    <ds:schemaRef ds:uri="http://purl.org/dc/terms/"/>
    <ds:schemaRef ds:uri="http://www.w3.org/XML/1998/namespace"/>
    <ds:schemaRef ds:uri="http://schemas.openxmlformats.org/package/2006/metadata/core-properties"/>
    <ds:schemaRef ds:uri="03a5a985-37b5-459e-97e0-290a713a0df0"/>
    <ds:schemaRef ds:uri="a83972fe-2d0f-4594-a436-3a3ccf7c539f"/>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Home</vt:lpstr>
      <vt:lpstr>SOW</vt:lpstr>
      <vt:lpstr>Retailer List</vt:lpstr>
      <vt:lpstr>Analysis Database</vt:lpstr>
      <vt:lpstr>Instore - Product Database</vt:lpstr>
      <vt:lpstr>Online - Product Database</vt:lpstr>
      <vt:lpstr>Select Markets (BOPIS) Database</vt:lpstr>
      <vt:lpstr>Supplier Database</vt:lpstr>
      <vt:lpstr>Pivot3 Suppliers</vt:lpstr>
      <vt:lpstr>Product Substitutes Database</vt:lpstr>
      <vt:lpstr>Trade Interview Deliverable</vt:lpstr>
      <vt:lpstr>Read Me</vt:lpstr>
      <vt:lpstr>Definitions</vt:lpstr>
      <vt:lpstr>Warning Placement Diagram</vt:lpstr>
      <vt:lpstr>AllProds-Updated 062023</vt:lpstr>
      <vt:lpstr>AllProds-PIVOT</vt:lpstr>
      <vt:lpstr>Supplemental Cities</vt:lpstr>
      <vt:lpstr>Pivot2 BRAND SHARES &amp; BITTERANT</vt:lpstr>
      <vt:lpstr>All - Products</vt:lpstr>
      <vt:lpstr>PIVOTS</vt:lpstr>
      <vt:lpstr>'Analysis Database'!Print_Area</vt:lpstr>
    </vt:vector>
  </TitlesOfParts>
  <Manager>jim.daly@Euromonitorintl.com</Manager>
  <Company>Euromonitor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Aerosol Duster Market Database</dc:title>
  <dc:subject/>
  <dc:creator>Euromonitor International</dc:creator>
  <cp:keywords>difluoroethane;DFE;HFC-152a;canned air;air duster;computer duster</cp:keywords>
  <dc:description>© Euromonitor International 2011. All rights reserved.</dc:description>
  <cp:lastModifiedBy>Gillham, Cynthia</cp:lastModifiedBy>
  <cp:revision/>
  <dcterms:created xsi:type="dcterms:W3CDTF">2006-12-22T20:01:00Z</dcterms:created>
  <dcterms:modified xsi:type="dcterms:W3CDTF">2024-02-07T15:59:15Z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0x0101006A4B273E6C75BD468EC7476EEEA66921</vt:lpwstr>
  </property>
  <property fmtid="{D5CDD505-2E9C-101B-9397-08002B2CF9AE}" pid="3" name="MediaServiceImageTags">
    <vt:lpwstr/>
  </property>
</Properties>
</file>